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E1A1073F-AF7F-4627-A8B0-0FE928B96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1" l="1"/>
  <c r="E76" i="1"/>
  <c r="F76" i="1"/>
  <c r="G76" i="1"/>
  <c r="H76" i="1"/>
  <c r="I76" i="1"/>
  <c r="J76" i="1"/>
  <c r="K76" i="1"/>
  <c r="L7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M13" i="1"/>
  <c r="K18" i="2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/>
  <c r="C23" i="1"/>
  <c r="C13" i="1"/>
  <c r="C7" i="1"/>
  <c r="D33" i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N76" i="1"/>
  <c r="E89" i="1"/>
  <c r="F89" i="1"/>
  <c r="G89" i="1"/>
  <c r="H89" i="1"/>
  <c r="I89" i="1"/>
  <c r="J89" i="1"/>
  <c r="K89" i="1"/>
  <c r="L89" i="1"/>
  <c r="M76" i="1"/>
  <c r="M89" i="1"/>
  <c r="D50" i="1"/>
  <c r="D76" i="1"/>
  <c r="D23" i="1"/>
  <c r="D13" i="1"/>
  <c r="D7" i="1"/>
  <c r="H16" i="2"/>
  <c r="D89" i="1"/>
  <c r="C50" i="1"/>
  <c r="C76" i="1"/>
  <c r="C89" i="1"/>
  <c r="O76" i="1"/>
  <c r="O89" i="1"/>
  <c r="N89" i="1"/>
  <c r="P87" i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/>
  <c r="P76" i="1"/>
  <c r="P89" i="1"/>
  <c r="B7" i="1"/>
  <c r="B50" i="1"/>
  <c r="B33" i="1"/>
  <c r="B23" i="1"/>
  <c r="B13" i="1"/>
  <c r="I16" i="2"/>
  <c r="B89" i="1"/>
  <c r="H17" i="2"/>
  <c r="H18" i="2"/>
  <c r="I18" i="2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<sst xmlns="http://schemas.openxmlformats.org/spreadsheetml/2006/main" count="111" uniqueCount="109">
  <si>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</si>
  <si>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</si>
  <si>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</si>
  <si>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</si>
  <si>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</si>
  <si>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</si>
  <si>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</si>
  <si>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</si>
  <si>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</si>
  <si>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</si>
  <si>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</si>
  <si>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</si>
  <si>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</si>
  <si>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</si>
  <si>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</si>
  <si>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</si>
  <si>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</si>
  <si>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</si>
  <si>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</si>
  <si>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</si>
  <si>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</si>
  <si>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</si>
  <si>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</si>
  <si>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</si>
  <si>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</si>
  <si>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</si>
  <si>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</si>
  <si>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</si>
  <si>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</si>
  <si>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</si>
  <si>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</si>
  <si>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</si>
  <si>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</si>
  <si>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</si>
  <si>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</si>
  <si>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</si>
  <si>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</si>
  <si>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</si>
  <si>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</si>
  <si>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</si>
  <si>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</si>
  <si>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</si>
  <si>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</si>
  <si>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</si>
  <si>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</si>
  <si>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</si>
  <si>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</si>
  <si>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</si>
  <si>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</si>
  <si>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</si>
  <si>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</si>
  <si>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</si>
  <si>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</si>
  <si>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</si>
  <si>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</si>
  <si>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</si>
  <si>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</si>
  <si>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</si>
  <si>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</si>
  <si>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</si>
  <si>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</si>
  <si>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</si>
  <si>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</si>
  <si>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</si>
  <si>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</si>
  <si>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</si>
  <si>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</si>
  <si>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</si>
  <si>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</si>
  <si>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</si>
  <si>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</si>
  <si>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</si>
  <si>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</si>
  <si>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</si>
  <si>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</si>
  <si>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</si>
  <si>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</si>
  <si>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</si>
  <si>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</si>
  <si>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</si>
  <si>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</si>
  <si>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</si>
  <si>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</si>
  <si>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</si>
  <si>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</si>
  <si>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</si>
  <si>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</si>
  <si>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</si>
  <si>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</si>
  <si>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</si>
  <si>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</si>
  <si>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</si>
  <si>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</si>
  <si>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</si>
  <si>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</si>
  <si>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</si>
  <si>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</si>
  <si>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</si>
  <si>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</si>
  <si>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</si>
  <si>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</si>
  <si>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</si>
  <si>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</si>
  <si>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</si>
  <si>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</si>
  <si>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ENERO 2023</t>
  </si>
  <si>
    <t>Fecha de registro: hasta el 31 de Enero del año 2023</t>
  </si>
  <si>
    <t>Señor Rolando Reyes</t>
  </si>
  <si>
    <t>Viceministro de Planificación y Desarrollo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</si>
</sst>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0" zoomScaleNormal="150" workbookViewId="0">
      <selection activeCell="A101" sqref="A101:P101"/>
    </sheetView>
  </sheetViews>
  <sheetFormatPr baseColWidth="10" defaultColWidth="9.125" defaultRowHeight="15"/>
  <cols>
    <col min="1" max="1" width="39.125" style="52" customWidth="1"/>
    <col min="2" max="2" width="19.25" style="40" bestFit="1" customWidth="1"/>
    <col min="3" max="3" width="19.25" style="2" bestFit="1" customWidth="1"/>
    <col min="4" max="4" width="18.125" style="40" bestFit="1" customWidth="1"/>
    <col min="5" max="11" width="18.125" style="32" bestFit="1" customWidth="1"/>
    <col min="12" max="12" width="18.875" style="32" bestFit="1" customWidth="1"/>
    <col min="13" max="13" width="17.875" style="32" bestFit="1" customWidth="1"/>
    <col min="14" max="14" width="18.125" style="32" customWidth="1"/>
    <col min="15" max="15" width="18" style="62" bestFit="1" customWidth="1"/>
    <col min="16" max="16" width="19.37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152687070893</v>
      </c>
      <c r="D7" s="37">
        <f>SUM(D8:D12)</f>
        <v>10893628945.85</v>
      </c>
      <c r="E7" s="37">
        <f t="shared" ref="E7:O7" si="0">SUM(E8:E12)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10893628945.85</v>
      </c>
    </row>
    <row r="8" spans="1:16" ht="15" customHeight="1">
      <c r="A8" s="50" t="s">
        <v>5</v>
      </c>
      <c r="B8" s="7">
        <v>130451997386</v>
      </c>
      <c r="C8" s="9">
        <v>130618117602.84</v>
      </c>
      <c r="D8" s="7">
        <v>9274001348.1000004</v>
      </c>
      <c r="F8" s="10"/>
      <c r="H8" s="10"/>
      <c r="I8" s="10"/>
      <c r="J8" s="10"/>
      <c r="K8" s="10"/>
      <c r="L8" s="10"/>
      <c r="M8" s="10"/>
      <c r="N8" s="10"/>
      <c r="O8" s="10"/>
      <c r="P8" s="15">
        <f t="shared" ref="P8:P71" si="1">SUM(D8:O8)</f>
        <v>9274001348.1000004</v>
      </c>
    </row>
    <row r="9" spans="1:16" ht="17.25" customHeight="1">
      <c r="A9" s="50" t="s">
        <v>6</v>
      </c>
      <c r="B9" s="7">
        <v>2574381446</v>
      </c>
      <c r="C9" s="9">
        <v>2651012895.1599998</v>
      </c>
      <c r="D9" s="7">
        <v>48535941.68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>
        <f t="shared" si="1"/>
        <v>48535941.68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 t="shared" si="1"/>
        <v>0</v>
      </c>
    </row>
    <row r="12" spans="1:16" ht="15" customHeight="1">
      <c r="A12" s="50" t="s">
        <v>9</v>
      </c>
      <c r="B12" s="7">
        <v>19393006147</v>
      </c>
      <c r="C12" s="9">
        <v>19395660395</v>
      </c>
      <c r="D12" s="7">
        <v>1571091656.0699999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1"/>
        <v>1571091656.0699999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41269690407.580002</v>
      </c>
      <c r="D13" s="37">
        <f>SUM(D14:D22)</f>
        <v>1262500326.7</v>
      </c>
      <c r="E13" s="37">
        <f t="shared" ref="E13:O13" si="2">SUM(E14:E22)</f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1262500326.7</v>
      </c>
    </row>
    <row r="14" spans="1:16" ht="15" customHeight="1">
      <c r="A14" s="50" t="s">
        <v>11</v>
      </c>
      <c r="B14" s="7">
        <v>1333459118</v>
      </c>
      <c r="C14" s="7">
        <v>1327722185</v>
      </c>
      <c r="D14" s="7">
        <v>186599938.34999999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1"/>
        <v>186599938.34999999</v>
      </c>
    </row>
    <row r="15" spans="1:16" ht="15" customHeight="1">
      <c r="A15" s="50" t="s">
        <v>12</v>
      </c>
      <c r="B15" s="7">
        <v>1401495449</v>
      </c>
      <c r="C15" s="7">
        <v>1522710342.99</v>
      </c>
      <c r="D15" s="23">
        <v>360903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1"/>
        <v>360903</v>
      </c>
    </row>
    <row r="16" spans="1:16" ht="15" customHeight="1">
      <c r="A16" s="50" t="s">
        <v>13</v>
      </c>
      <c r="B16" s="7">
        <v>824454479</v>
      </c>
      <c r="C16" s="7">
        <v>759544577</v>
      </c>
      <c r="D16" s="7">
        <v>103681.68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1"/>
        <v>103681.68</v>
      </c>
    </row>
    <row r="17" spans="1:16" ht="15" customHeight="1">
      <c r="A17" s="50" t="s">
        <v>14</v>
      </c>
      <c r="B17" s="7">
        <v>420027700</v>
      </c>
      <c r="C17" s="7">
        <v>450380700</v>
      </c>
      <c r="D17" s="7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1"/>
        <v>0</v>
      </c>
    </row>
    <row r="18" spans="1:16" ht="15" customHeight="1">
      <c r="A18" s="50" t="s">
        <v>15</v>
      </c>
      <c r="B18" s="7">
        <v>3220530872</v>
      </c>
      <c r="C18" s="7">
        <v>1382195170.3399999</v>
      </c>
      <c r="D18" s="7">
        <v>1960314.47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1"/>
        <v>1960314.47</v>
      </c>
    </row>
    <row r="19" spans="1:16" ht="15" customHeight="1">
      <c r="A19" s="50" t="s">
        <v>16</v>
      </c>
      <c r="B19" s="7">
        <v>999875826</v>
      </c>
      <c r="C19" s="7">
        <v>895219865</v>
      </c>
      <c r="D19" s="7">
        <v>9120833.5099999998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9120833.5099999998</v>
      </c>
    </row>
    <row r="20" spans="1:16" ht="25.5">
      <c r="A20" s="50" t="s">
        <v>17</v>
      </c>
      <c r="B20" s="7">
        <v>343421274</v>
      </c>
      <c r="C20" s="7">
        <v>406550747.58999997</v>
      </c>
      <c r="D20" s="7">
        <v>261763.93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1"/>
        <v>261763.93</v>
      </c>
    </row>
    <row r="21" spans="1:16" ht="15" customHeight="1">
      <c r="A21" s="50" t="s">
        <v>18</v>
      </c>
      <c r="B21" s="7">
        <v>3455026129</v>
      </c>
      <c r="C21" s="7">
        <v>2599477281.9699998</v>
      </c>
      <c r="D21" s="7">
        <v>6422375.8099999996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1"/>
        <v>6422375.8099999996</v>
      </c>
    </row>
    <row r="22" spans="1:16" ht="15" customHeight="1">
      <c r="A22" s="50" t="s">
        <v>19</v>
      </c>
      <c r="B22" s="7">
        <v>32149057178</v>
      </c>
      <c r="C22" s="5">
        <v>31925889537.689999</v>
      </c>
      <c r="D22" s="7">
        <v>1057670515.95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1"/>
        <v>1057670515.95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15394595342</v>
      </c>
      <c r="D23" s="37">
        <f>SUM(D24:D32)</f>
        <v>16049681.68</v>
      </c>
      <c r="E23" s="37">
        <f t="shared" ref="E23:N23" si="3">SUM(E24:E32)</f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16049681.68</v>
      </c>
    </row>
    <row r="24" spans="1:16" ht="15" customHeight="1">
      <c r="A24" s="50" t="s">
        <v>21</v>
      </c>
      <c r="B24" s="7">
        <v>615578578</v>
      </c>
      <c r="C24" s="7">
        <v>277549327</v>
      </c>
      <c r="D24" s="23">
        <v>116635</v>
      </c>
      <c r="E24" s="28"/>
      <c r="F24" s="19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1"/>
        <v>116635</v>
      </c>
    </row>
    <row r="25" spans="1:16" ht="15" customHeight="1">
      <c r="A25" s="50" t="s">
        <v>22</v>
      </c>
      <c r="B25" s="7">
        <v>1047917337</v>
      </c>
      <c r="C25" s="7">
        <v>1110525872.9400001</v>
      </c>
      <c r="D25" s="7">
        <v>5081707.63</v>
      </c>
      <c r="E25" s="19"/>
      <c r="F25" s="19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1"/>
        <v>5081707.63</v>
      </c>
    </row>
    <row r="26" spans="1:16" ht="15" customHeight="1">
      <c r="A26" s="50" t="s">
        <v>23</v>
      </c>
      <c r="B26" s="7">
        <v>4067533462</v>
      </c>
      <c r="C26" s="7">
        <v>3196179194</v>
      </c>
      <c r="D26" s="23">
        <v>0</v>
      </c>
      <c r="E26" s="28"/>
      <c r="F26" s="19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1"/>
        <v>0</v>
      </c>
    </row>
    <row r="27" spans="1:16" ht="15" customHeight="1">
      <c r="A27" s="50" t="s">
        <v>24</v>
      </c>
      <c r="B27" s="7">
        <v>88454868</v>
      </c>
      <c r="C27" s="7">
        <v>69001073.879999995</v>
      </c>
      <c r="D27" s="28">
        <v>0</v>
      </c>
      <c r="E27" s="19"/>
      <c r="F27" s="19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</row>
    <row r="28" spans="1:16" ht="15" customHeight="1">
      <c r="A28" s="50" t="s">
        <v>25</v>
      </c>
      <c r="B28" s="7">
        <v>40940705</v>
      </c>
      <c r="C28" s="7">
        <v>26857054.59</v>
      </c>
      <c r="D28" s="28">
        <v>824920.3</v>
      </c>
      <c r="E28" s="28"/>
      <c r="F28" s="19"/>
      <c r="G28" s="10"/>
      <c r="H28" s="10"/>
      <c r="I28" s="10"/>
      <c r="J28" s="29"/>
      <c r="K28" s="10"/>
      <c r="L28" s="10"/>
      <c r="M28" s="10"/>
      <c r="N28" s="10"/>
      <c r="O28" s="10"/>
      <c r="P28" s="10">
        <f t="shared" si="1"/>
        <v>824920.3</v>
      </c>
    </row>
    <row r="29" spans="1:16" ht="15" customHeight="1">
      <c r="A29" s="50" t="s">
        <v>26</v>
      </c>
      <c r="B29" s="7">
        <v>56848469</v>
      </c>
      <c r="C29" s="7">
        <v>49374208</v>
      </c>
      <c r="D29" s="28">
        <v>0</v>
      </c>
      <c r="E29" s="28"/>
      <c r="F29" s="19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1"/>
        <v>0</v>
      </c>
    </row>
    <row r="30" spans="1:16" ht="25.5">
      <c r="A30" s="50" t="s">
        <v>27</v>
      </c>
      <c r="B30" s="7">
        <v>385351141</v>
      </c>
      <c r="C30" s="7">
        <v>302338709.87</v>
      </c>
      <c r="D30" s="28">
        <v>8772790</v>
      </c>
      <c r="E30" s="10"/>
      <c r="F30" s="19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1"/>
        <v>8772790</v>
      </c>
    </row>
    <row r="31" spans="1:16" ht="25.5">
      <c r="A31" s="50" t="s">
        <v>83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10362769901.719999</v>
      </c>
      <c r="D32" s="19">
        <v>1253628.75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10">
        <f>SUM(E32:O32)</f>
        <v>0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41276216672.800003</v>
      </c>
      <c r="D33" s="37">
        <f>SUM(D34:D41)</f>
        <v>3570764191.5299997</v>
      </c>
      <c r="E33" s="37">
        <f t="shared" ref="E33:O33" si="4">SUM(E34:E41)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3570764191.5299997</v>
      </c>
    </row>
    <row r="34" spans="1:16" ht="15" customHeight="1">
      <c r="A34" s="50" t="s">
        <v>30</v>
      </c>
      <c r="B34" s="5">
        <v>22852724537</v>
      </c>
      <c r="C34" s="5">
        <v>22581564011.799999</v>
      </c>
      <c r="D34" s="7">
        <v>1401451694.04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  <c r="P34" s="10">
        <f t="shared" si="1"/>
        <v>1401451694.04</v>
      </c>
    </row>
    <row r="35" spans="1:16" ht="25.5">
      <c r="A35" s="50" t="s">
        <v>73</v>
      </c>
      <c r="B35" s="23">
        <v>10268433870</v>
      </c>
      <c r="C35" s="20">
        <v>10268433870</v>
      </c>
      <c r="D35" s="23">
        <v>2089747200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5">
        <f t="shared" si="1"/>
        <v>2089747200</v>
      </c>
    </row>
    <row r="36" spans="1:16" ht="25.5">
      <c r="A36" s="50" t="s">
        <v>74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23">
        <v>604868072</v>
      </c>
      <c r="D40" s="23">
        <v>0</v>
      </c>
      <c r="E40" s="10"/>
      <c r="F40" s="63"/>
      <c r="G40" s="10"/>
      <c r="H40" s="10"/>
      <c r="I40" s="10"/>
      <c r="J40" s="10"/>
      <c r="K40" s="10"/>
      <c r="L40" s="10"/>
      <c r="M40" s="10"/>
      <c r="N40" s="10"/>
      <c r="O40" s="10"/>
      <c r="P40" s="10">
        <f>SUM(E40:O40)</f>
        <v>0</v>
      </c>
    </row>
    <row r="41" spans="1:16" ht="25.5">
      <c r="A41" s="50" t="s">
        <v>32</v>
      </c>
      <c r="B41" s="23">
        <v>7359105419</v>
      </c>
      <c r="C41" s="23">
        <v>7821350719</v>
      </c>
      <c r="D41" s="23">
        <v>79565297.489999995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>SUM(E41:O41)</f>
        <v>0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0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0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20"/>
      <c r="D44" s="2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5">
        <f t="shared" si="1"/>
        <v>0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12070530074</v>
      </c>
      <c r="D50" s="24">
        <f>SUM(D51:D59)</f>
        <v>10653566.850000001</v>
      </c>
      <c r="E50" s="24">
        <f t="shared" ref="E50:N50" si="6">SUM(E51:E59)</f>
        <v>0</v>
      </c>
      <c r="F50" s="24">
        <f t="shared" si="6"/>
        <v>0</v>
      </c>
      <c r="G50" s="24">
        <f t="shared" si="6"/>
        <v>0</v>
      </c>
      <c r="H50" s="24">
        <f t="shared" si="6"/>
        <v>0</v>
      </c>
      <c r="I50" s="24">
        <f t="shared" si="6"/>
        <v>0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10653566.850000001</v>
      </c>
    </row>
    <row r="51" spans="1:16" ht="15" customHeight="1">
      <c r="A51" s="50" t="s">
        <v>37</v>
      </c>
      <c r="B51" s="7">
        <v>2732948484</v>
      </c>
      <c r="C51" s="34">
        <v>2952881344.3499999</v>
      </c>
      <c r="D51" s="23">
        <v>4050229.37</v>
      </c>
      <c r="E51" s="23"/>
      <c r="F51" s="7"/>
      <c r="G51" s="7"/>
      <c r="H51" s="7"/>
      <c r="I51" s="7"/>
      <c r="J51" s="7"/>
      <c r="K51" s="7"/>
      <c r="L51" s="7"/>
      <c r="M51" s="7"/>
      <c r="N51" s="7"/>
      <c r="O51" s="23"/>
      <c r="P51" s="7">
        <f t="shared" si="1"/>
        <v>4050229.37</v>
      </c>
    </row>
    <row r="52" spans="1:16" ht="15" customHeight="1">
      <c r="A52" s="50" t="s">
        <v>38</v>
      </c>
      <c r="B52" s="7">
        <v>457408268</v>
      </c>
      <c r="C52" s="7">
        <v>620757940</v>
      </c>
      <c r="D52" s="23">
        <v>6442800</v>
      </c>
      <c r="E52" s="23"/>
      <c r="F52" s="23"/>
      <c r="G52" s="7"/>
      <c r="H52" s="7"/>
      <c r="I52" s="10"/>
      <c r="J52" s="10"/>
      <c r="K52" s="7"/>
      <c r="L52" s="31"/>
      <c r="M52" s="7"/>
      <c r="N52" s="7"/>
      <c r="O52" s="23"/>
      <c r="P52" s="7">
        <f t="shared" si="1"/>
        <v>6442800</v>
      </c>
    </row>
    <row r="53" spans="1:16" ht="15" customHeight="1">
      <c r="A53" s="50" t="s">
        <v>39</v>
      </c>
      <c r="B53" s="7">
        <v>279162504</v>
      </c>
      <c r="C53" s="7">
        <v>331616104.14999998</v>
      </c>
      <c r="D53" s="23">
        <v>52290</v>
      </c>
      <c r="E53" s="23"/>
      <c r="F53" s="7"/>
      <c r="G53" s="7"/>
      <c r="H53" s="7"/>
      <c r="I53" s="10"/>
      <c r="J53" s="10"/>
      <c r="K53" s="7"/>
      <c r="L53" s="23"/>
      <c r="M53" s="7"/>
      <c r="N53" s="23"/>
      <c r="O53" s="23"/>
      <c r="P53" s="7">
        <f t="shared" si="1"/>
        <v>52290</v>
      </c>
    </row>
    <row r="54" spans="1:16" ht="25.5">
      <c r="A54" s="50" t="s">
        <v>40</v>
      </c>
      <c r="B54" s="7">
        <v>251906450</v>
      </c>
      <c r="C54" s="7">
        <v>659921732</v>
      </c>
      <c r="D54" s="23">
        <v>0</v>
      </c>
      <c r="E54" s="23"/>
      <c r="F54" s="7"/>
      <c r="G54" s="23"/>
      <c r="H54" s="23"/>
      <c r="I54" s="10"/>
      <c r="J54" s="10"/>
      <c r="K54" s="10"/>
      <c r="L54" s="7"/>
      <c r="M54" s="7"/>
      <c r="N54" s="7"/>
      <c r="O54" s="23"/>
      <c r="P54" s="7">
        <f t="shared" si="1"/>
        <v>0</v>
      </c>
    </row>
    <row r="55" spans="1:16" ht="15" customHeight="1">
      <c r="A55" s="50" t="s">
        <v>41</v>
      </c>
      <c r="B55" s="7">
        <v>5883857962</v>
      </c>
      <c r="C55" s="7">
        <v>5190515384.5</v>
      </c>
      <c r="D55" s="23">
        <v>108247.48</v>
      </c>
      <c r="F55" s="7"/>
      <c r="G55" s="7"/>
      <c r="H55" s="7"/>
      <c r="I55" s="7"/>
      <c r="J55" s="7"/>
      <c r="K55" s="7"/>
      <c r="L55" s="7"/>
      <c r="M55" s="7"/>
      <c r="N55" s="7"/>
      <c r="O55" s="23"/>
      <c r="P55" s="7">
        <f t="shared" si="1"/>
        <v>108247.48</v>
      </c>
    </row>
    <row r="56" spans="1:16" ht="15" customHeight="1">
      <c r="A56" s="50" t="s">
        <v>42</v>
      </c>
      <c r="B56" s="7">
        <v>64004034</v>
      </c>
      <c r="C56" s="7">
        <v>70051716</v>
      </c>
      <c r="D56" s="23">
        <v>0</v>
      </c>
      <c r="E56" s="23"/>
      <c r="F56" s="7"/>
      <c r="G56" s="7"/>
      <c r="H56" s="7"/>
      <c r="I56" s="7"/>
      <c r="J56" s="7"/>
      <c r="K56" s="23"/>
      <c r="L56" s="7"/>
      <c r="M56" s="23"/>
      <c r="N56" s="7"/>
      <c r="O56" s="23"/>
      <c r="P56" s="7">
        <f t="shared" si="1"/>
        <v>0</v>
      </c>
    </row>
    <row r="57" spans="1:16" ht="15" customHeight="1">
      <c r="A57" s="50" t="s">
        <v>84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23">
        <v>1945758353</v>
      </c>
      <c r="D58" s="23">
        <v>0</v>
      </c>
      <c r="E58" s="23"/>
      <c r="F58" s="7"/>
      <c r="G58" s="23"/>
      <c r="H58" s="23"/>
      <c r="I58" s="23"/>
      <c r="J58" s="23"/>
      <c r="K58" s="23"/>
      <c r="L58" s="7"/>
      <c r="M58" s="23"/>
      <c r="N58" s="23"/>
      <c r="P58" s="7">
        <f>SUM(E58:O58)</f>
        <v>0</v>
      </c>
    </row>
    <row r="59" spans="1:16" ht="25.5">
      <c r="A59" s="50" t="s">
        <v>44</v>
      </c>
      <c r="B59" s="23">
        <v>124007500</v>
      </c>
      <c r="C59" s="23">
        <v>299027500</v>
      </c>
      <c r="D59" s="23">
        <v>0</v>
      </c>
      <c r="E59" s="23"/>
      <c r="F59" s="7"/>
      <c r="G59" s="7"/>
      <c r="H59" s="7"/>
      <c r="I59" s="7"/>
      <c r="J59" s="7"/>
      <c r="K59" s="23"/>
      <c r="L59" s="7"/>
      <c r="M59" s="7"/>
      <c r="N59" s="7"/>
      <c r="P59" s="7">
        <f>SUM(E59:O59)</f>
        <v>0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12680823252.620001</v>
      </c>
      <c r="D60" s="37">
        <f t="shared" ref="D60:K60" si="7">SUM(D61:D64)</f>
        <v>0</v>
      </c>
      <c r="E60" s="37">
        <f t="shared" si="7"/>
        <v>0</v>
      </c>
      <c r="F60" s="37">
        <f t="shared" si="7"/>
        <v>0</v>
      </c>
      <c r="G60" s="37">
        <f t="shared" si="7"/>
        <v>0</v>
      </c>
      <c r="H60" s="37">
        <f t="shared" si="7"/>
        <v>0</v>
      </c>
      <c r="I60" s="37">
        <f t="shared" si="7"/>
        <v>0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0</v>
      </c>
    </row>
    <row r="61" spans="1:16" ht="15" customHeight="1">
      <c r="A61" s="50" t="s">
        <v>46</v>
      </c>
      <c r="B61" s="7">
        <v>11992274211</v>
      </c>
      <c r="C61" s="7">
        <v>12679270003.620001</v>
      </c>
      <c r="D61" s="23"/>
      <c r="F61" s="10"/>
      <c r="G61" s="10"/>
      <c r="H61" s="10"/>
      <c r="I61" s="10"/>
      <c r="J61" s="10"/>
      <c r="K61" s="10"/>
      <c r="L61" s="10"/>
      <c r="M61" s="10"/>
      <c r="N61" s="10"/>
      <c r="O61" s="5"/>
      <c r="P61" s="10">
        <f t="shared" si="1"/>
        <v>0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25.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 t="shared" ref="C76:M76" si="16">+C60+C50+C33+C23+C13+C7</f>
        <v>275378926642</v>
      </c>
      <c r="D76" s="39">
        <f t="shared" si="16"/>
        <v>15753596712.610001</v>
      </c>
      <c r="E76" s="39">
        <f t="shared" si="16"/>
        <v>0</v>
      </c>
      <c r="F76" s="39">
        <f t="shared" si="16"/>
        <v>0</v>
      </c>
      <c r="G76" s="39">
        <f t="shared" si="16"/>
        <v>0</v>
      </c>
      <c r="H76" s="39">
        <f t="shared" si="16"/>
        <v>0</v>
      </c>
      <c r="I76" s="39">
        <f t="shared" si="16"/>
        <v>0</v>
      </c>
      <c r="J76" s="39">
        <f t="shared" si="16"/>
        <v>0</v>
      </c>
      <c r="K76" s="39">
        <f t="shared" si="16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15753596712.610001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7">+B76+B87</f>
        <v>275378926642</v>
      </c>
      <c r="C89" s="30">
        <f>+C76+C87</f>
        <v>275378926642</v>
      </c>
      <c r="D89" s="43">
        <f t="shared" si="17"/>
        <v>15753596712.610001</v>
      </c>
      <c r="E89" s="43">
        <f t="shared" si="17"/>
        <v>0</v>
      </c>
      <c r="F89" s="43">
        <f t="shared" si="17"/>
        <v>0</v>
      </c>
      <c r="G89" s="43">
        <f t="shared" si="17"/>
        <v>0</v>
      </c>
      <c r="H89" s="43">
        <f t="shared" si="17"/>
        <v>0</v>
      </c>
      <c r="I89" s="43">
        <f t="shared" si="17"/>
        <v>0</v>
      </c>
      <c r="J89" s="43">
        <f t="shared" si="17"/>
        <v>0</v>
      </c>
      <c r="K89" s="43">
        <f t="shared" si="17"/>
        <v>0</v>
      </c>
      <c r="L89" s="43">
        <f t="shared" si="17"/>
        <v>0</v>
      </c>
      <c r="M89" s="43">
        <f t="shared" si="17"/>
        <v>0</v>
      </c>
      <c r="N89" s="43">
        <f t="shared" si="17"/>
        <v>0</v>
      </c>
      <c r="O89" s="43">
        <f>+O76+O87</f>
        <v>0</v>
      </c>
      <c r="P89" s="18">
        <f t="shared" si="15"/>
        <v>15753596712.610001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18" customHeight="1">
      <c r="A98" s="58" t="s">
        <v>59</v>
      </c>
      <c r="B98" s="45"/>
      <c r="C98" s="3"/>
      <c r="D98" s="45"/>
    </row>
    <row r="99" spans="1:16">
      <c r="A99" s="52" t="s">
        <v>106</v>
      </c>
      <c r="B99" s="46"/>
      <c r="C99" s="4"/>
      <c r="D99" s="46"/>
    </row>
    <row r="100" spans="1:16">
      <c r="A100" s="68" t="s">
        <v>107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108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I21" sqref="I21"/>
    </sheetView>
  </sheetViews>
  <sheetFormatPr baseColWidth="10" defaultRowHeight="15"/>
  <cols>
    <col min="8" max="9" width="18.125" bestFit="1" customWidth="1"/>
    <col min="11" max="11" width="13.75" bestFit="1" customWidth="1"/>
  </cols>
  <sheetData>
    <row r="16" spans="8:11">
      <c r="H16" s="26">
        <f>'Ejecución gasto Capitul'!E89</f>
        <v>0</v>
      </c>
      <c r="I16" s="26">
        <f>'Ejecución gasto Capitul'!P89</f>
        <v>15753596712.610001</v>
      </c>
      <c r="K16" s="5">
        <v>170315463.88999999</v>
      </c>
    </row>
    <row r="17" spans="8:11">
      <c r="H17" s="26">
        <f>I17</f>
        <v>228406834153.98001</v>
      </c>
      <c r="I17" s="30">
        <v>228406834153.98001</v>
      </c>
      <c r="K17" s="5">
        <v>215545437</v>
      </c>
    </row>
    <row r="18" spans="8:11">
      <c r="H18" s="27">
        <f>H16/H17</f>
        <v>0</v>
      </c>
      <c r="I18" s="27">
        <f>I16/I17</f>
        <v>6.8971652144128689E-2</v>
      </c>
      <c r="K18" s="27">
        <f>K16/K17</f>
        <v>0.79016037760057056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2023-02-03T13:37:35Z</cp:lastPrinted>
  <dcterms:created xsi:type="dcterms:W3CDTF">2019-05-15T16:05:40Z</dcterms:created>
  <dcterms:modified xsi:type="dcterms:W3CDTF">2023-02-17T19:05:44Z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