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Planificación\"/>
    </mc:Choice>
  </mc:AlternateContent>
  <xr:revisionPtr revIDLastSave="0" documentId="13_ncr:1_{D3083EB7-D183-4347-965B-3856229E4307}" xr6:coauthVersionLast="47" xr6:coauthVersionMax="47" xr10:uidLastSave="{00000000-0000-0000-0000-000000000000}"/>
  <bookViews>
    <workbookView xWindow="10380" yWindow="405" windowWidth="18000" windowHeight="15195" xr2:uid="{00000000-000D-0000-FFFF-FFFF00000000}"/>
  </bookViews>
  <sheets>
    <sheet name="Ejecución gasto marzo Capitul" sheetId="1" r:id="rId1"/>
    <sheet name="Hoja1" sheetId="2" r:id="rId2"/>
  </sheets>
  <definedNames>
    <definedName name="_xlnm.Print_Area" localSheetId="0">'Ejecución gasto marzo Capitul'!$A$1:$P$99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1" i="1" l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L65" i="1"/>
  <c r="M65" i="1"/>
  <c r="N65" i="1"/>
  <c r="O65" i="1"/>
  <c r="C65" i="1"/>
  <c r="D65" i="1"/>
  <c r="E65" i="1"/>
  <c r="F65" i="1"/>
  <c r="G65" i="1"/>
  <c r="H65" i="1"/>
  <c r="I65" i="1"/>
  <c r="J65" i="1"/>
  <c r="K65" i="1"/>
  <c r="B65" i="1"/>
  <c r="D60" i="1"/>
  <c r="E60" i="1"/>
  <c r="F60" i="1"/>
  <c r="G60" i="1"/>
  <c r="H60" i="1"/>
  <c r="I60" i="1"/>
  <c r="J60" i="1"/>
  <c r="K60" i="1"/>
  <c r="B60" i="1"/>
  <c r="C60" i="1"/>
  <c r="J50" i="1"/>
  <c r="C33" i="1" l="1"/>
  <c r="C23" i="1"/>
  <c r="C13" i="1"/>
  <c r="C7" i="1"/>
  <c r="D33" i="1" l="1"/>
  <c r="E33" i="1"/>
  <c r="F33" i="1"/>
  <c r="G33" i="1"/>
  <c r="H33" i="1"/>
  <c r="I33" i="1"/>
  <c r="J33" i="1"/>
  <c r="K33" i="1"/>
  <c r="L33" i="1"/>
  <c r="M33" i="1"/>
  <c r="N33" i="1"/>
  <c r="O33" i="1"/>
  <c r="L60" i="1"/>
  <c r="M60" i="1"/>
  <c r="N60" i="1"/>
  <c r="O60" i="1"/>
  <c r="O50" i="1"/>
  <c r="E50" i="1"/>
  <c r="F50" i="1"/>
  <c r="G50" i="1"/>
  <c r="H50" i="1"/>
  <c r="I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F13" i="1"/>
  <c r="G13" i="1"/>
  <c r="H13" i="1"/>
  <c r="I13" i="1"/>
  <c r="J13" i="1"/>
  <c r="K13" i="1"/>
  <c r="L13" i="1"/>
  <c r="M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E76" i="1" l="1"/>
  <c r="E89" i="1" s="1"/>
  <c r="H16" i="2" s="1"/>
  <c r="F76" i="1"/>
  <c r="F89" i="1" s="1"/>
  <c r="G76" i="1"/>
  <c r="G89" i="1" s="1"/>
  <c r="H76" i="1"/>
  <c r="H89" i="1" s="1"/>
  <c r="I76" i="1"/>
  <c r="I89" i="1" s="1"/>
  <c r="J76" i="1"/>
  <c r="J89" i="1" s="1"/>
  <c r="K76" i="1"/>
  <c r="K89" i="1" s="1"/>
  <c r="L76" i="1"/>
  <c r="L89" i="1" s="1"/>
  <c r="M76" i="1"/>
  <c r="M89" i="1" s="1"/>
  <c r="D50" i="1"/>
  <c r="D23" i="1"/>
  <c r="D13" i="1"/>
  <c r="D7" i="1"/>
  <c r="D76" i="1" l="1"/>
  <c r="D89" i="1" s="1"/>
  <c r="C50" i="1"/>
  <c r="C76" i="1" s="1"/>
  <c r="C89" i="1" s="1"/>
  <c r="O76" i="1" l="1"/>
  <c r="O89" i="1" s="1"/>
  <c r="N76" i="1" l="1"/>
  <c r="N89" i="1" s="1"/>
  <c r="P87" i="1" l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5" i="1" l="1"/>
  <c r="P76" i="1"/>
  <c r="P89" i="1"/>
  <c r="B7" i="1"/>
  <c r="B50" i="1"/>
  <c r="B33" i="1"/>
  <c r="B23" i="1"/>
  <c r="B13" i="1"/>
  <c r="I16" i="2" l="1"/>
  <c r="B76" i="1"/>
  <c r="B89" i="1" s="1"/>
  <c r="I17" i="2" s="1"/>
  <c r="H17" i="2" s="1"/>
  <c r="H18" i="2" s="1"/>
  <c r="I18" i="2" l="1"/>
</calcChain>
</file>

<file path=xl/sharedStrings.xml><?xml version="1.0" encoding="utf-8"?>
<sst xmlns="http://schemas.openxmlformats.org/spreadsheetml/2006/main" count="109" uniqueCount="107">
  <si>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</si>
  <si>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</si>
  <si>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</si>
  <si>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</si>
  <si>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</si>
  <si>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</si>
  <si>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</si>
  <si>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</si>
  <si>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</si>
  <si>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</si>
  <si>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</si>
  <si>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</si>
  <si>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</si>
  <si>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</si>
  <si>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</si>
  <si>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</si>
  <si>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</si>
  <si>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</si>
  <si>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</si>
  <si>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</si>
  <si>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</si>
  <si>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</si>
  <si>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</si>
  <si>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</si>
  <si>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</si>
  <si>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</si>
  <si>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</si>
  <si>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</si>
  <si>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</si>
  <si>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</si>
  <si>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</si>
  <si>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</si>
  <si>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</si>
  <si>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</si>
  <si>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</si>
  <si>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</si>
  <si>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</si>
  <si>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</si>
  <si>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</si>
  <si>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</si>
  <si>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</si>
  <si>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</si>
  <si>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</si>
  <si>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</si>
  <si>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</si>
  <si>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</si>
  <si>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</si>
  <si>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</si>
  <si>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</si>
  <si>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</si>
  <si>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</si>
  <si>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</si>
  <si>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</si>
  <si>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</si>
  <si>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</si>
  <si>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</si>
  <si>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</si>
  <si>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</si>
  <si>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</si>
  <si>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</si>
  <si>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</si>
  <si>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</si>
  <si>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</si>
  <si>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</si>
  <si>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</si>
  <si>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</si>
  <si>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</si>
  <si>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</si>
  <si>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</si>
  <si>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</si>
  <si>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</si>
  <si>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</si>
  <si>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</si>
  <si>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</si>
  <si>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</si>
  <si>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</si>
  <si>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</si>
  <si>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</si>
  <si>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</si>
  <si>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</si>
  <si>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</si>
  <si>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</si>
  <si>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</si>
  <si>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</si>
  <si>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</si>
  <si>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</si>
  <si>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</si>
  <si>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</si>
  <si>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</si>
  <si>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</si>
  <si>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</si>
  <si>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</si>
  <si>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</si>
  <si>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</si>
  <si>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</si>
  <si>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</si>
  <si>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</si>
  <si>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</si>
  <si>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</si>
  <si>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</si>
  <si>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</si>
  <si>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</si>
  <si>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</si>
  <si>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</si>
  <si>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</si>
  <si>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AGOSTO 2022</t>
  </si>
  <si>
    <t>Fecha de registro: hasta el 31 de agosto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</si>
</sst>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6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8"/>
      <name val="Arial Bold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8">
    <xf numFmtId="0" fontId="0" fillId="0" borderId="0" xfId="0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16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6" fillId="2" borderId="0" xfId="6" applyFont="1" applyFill="1" applyAlignment="1">
      <alignment horizontal="center" vertical="center" wrapText="1"/>
    </xf>
    <xf numFmtId="2" fontId="8" fillId="0" borderId="0" xfId="1" applyNumberFormat="1" applyFont="1" applyBorder="1" applyAlignment="1">
      <alignment vertical="center"/>
    </xf>
    <xf numFmtId="2" fontId="8" fillId="0" borderId="0" xfId="1" applyNumberFormat="1" applyFont="1" applyBorder="1" applyAlignment="1">
      <alignment horizontal="right" vertical="center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43" fontId="8" fillId="0" borderId="0" xfId="1" applyFont="1" applyBorder="1" applyAlignment="1">
      <alignment vertical="center"/>
    </xf>
    <xf numFmtId="2" fontId="8" fillId="0" borderId="0" xfId="1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7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2" fontId="8" fillId="0" borderId="0" xfId="1" applyNumberFormat="1" applyFont="1" applyAlignment="1">
      <alignment vertical="center" wrapText="1"/>
    </xf>
    <xf numFmtId="0" fontId="6" fillId="2" borderId="0" xfId="6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39" fontId="2" fillId="0" borderId="1" xfId="1" applyNumberFormat="1" applyFont="1" applyBorder="1" applyAlignment="1">
      <alignment horizontal="right" vertical="center" wrapText="1"/>
    </xf>
    <xf numFmtId="3" fontId="0" fillId="0" borderId="0" xfId="0" applyNumberFormat="1"/>
    <xf numFmtId="43" fontId="7" fillId="0" borderId="0" xfId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10" fillId="0" borderId="0" xfId="0" applyNumberFormat="1" applyFont="1" applyAlignment="1">
      <alignment horizontal="left" wrapText="1"/>
    </xf>
    <xf numFmtId="39" fontId="0" fillId="0" borderId="0" xfId="0" applyNumberFormat="1"/>
    <xf numFmtId="10" fontId="0" fillId="0" borderId="0" xfId="8" applyNumberFormat="1" applyFont="1"/>
    <xf numFmtId="4" fontId="0" fillId="0" borderId="0" xfId="0" applyNumberFormat="1" applyAlignment="1">
      <alignment wrapText="1"/>
    </xf>
    <xf numFmtId="43" fontId="8" fillId="0" borderId="0" xfId="1" applyFont="1" applyAlignment="1">
      <alignment vertical="center" wrapText="1"/>
    </xf>
    <xf numFmtId="4" fontId="14" fillId="0" borderId="0" xfId="2" applyNumberFormat="1" applyFont="1"/>
    <xf numFmtId="2" fontId="2" fillId="2" borderId="2" xfId="0" applyNumberFormat="1" applyFont="1" applyFill="1" applyBorder="1" applyAlignment="1">
      <alignment horizontal="right" vertical="center" wrapText="1"/>
    </xf>
    <xf numFmtId="43" fontId="15" fillId="0" borderId="0" xfId="1" applyFont="1" applyBorder="1" applyAlignment="1">
      <alignment horizontal="right" vertic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9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0"/>
  <sheetViews>
    <sheetView tabSelected="1" zoomScaleNormal="100" zoomScaleSheetLayoutView="100" workbookViewId="0">
      <pane xSplit="1" topLeftCell="B1" activePane="topRight" state="frozen"/>
      <selection pane="topRight" activeCell="A101" sqref="A97:A101"/>
    </sheetView>
  </sheetViews>
  <sheetFormatPr baseColWidth="10" defaultColWidth="9.125" defaultRowHeight="15"/>
  <cols>
    <col min="1" max="1" width="59" style="7" customWidth="1"/>
    <col min="2" max="3" width="18.25" style="7" bestFit="1" customWidth="1"/>
    <col min="4" max="4" width="17.25" style="7" bestFit="1" customWidth="1"/>
    <col min="5" max="5" width="17.375" customWidth="1"/>
    <col min="6" max="11" width="17.25" bestFit="1" customWidth="1"/>
    <col min="12" max="12" width="12.25" bestFit="1" customWidth="1"/>
    <col min="13" max="13" width="9" bestFit="1" customWidth="1"/>
    <col min="14" max="14" width="11.875" bestFit="1" customWidth="1"/>
    <col min="15" max="15" width="10.875" style="40" bestFit="1" customWidth="1"/>
    <col min="16" max="16" width="17.875" bestFit="1" customWidth="1"/>
  </cols>
  <sheetData>
    <row r="2" spans="1:16" ht="18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8.75">
      <c r="A3" s="56" t="s">
        <v>105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8.75">
      <c r="A4" s="57" t="s">
        <v>85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31.5">
      <c r="A5" s="1" t="s">
        <v>1</v>
      </c>
      <c r="B5" s="2" t="s">
        <v>86</v>
      </c>
      <c r="C5" s="22" t="s">
        <v>87</v>
      </c>
      <c r="D5" s="22" t="s">
        <v>92</v>
      </c>
      <c r="E5" s="22" t="s">
        <v>93</v>
      </c>
      <c r="F5" s="22" t="s">
        <v>94</v>
      </c>
      <c r="G5" s="22" t="s">
        <v>95</v>
      </c>
      <c r="H5" s="22" t="s">
        <v>96</v>
      </c>
      <c r="I5" s="22" t="s">
        <v>97</v>
      </c>
      <c r="J5" s="22" t="s">
        <v>98</v>
      </c>
      <c r="K5" s="22" t="s">
        <v>99</v>
      </c>
      <c r="L5" s="22" t="s">
        <v>100</v>
      </c>
      <c r="M5" s="22" t="s">
        <v>104</v>
      </c>
      <c r="N5" s="22" t="s">
        <v>101</v>
      </c>
      <c r="O5" s="39" t="s">
        <v>102</v>
      </c>
      <c r="P5" s="22" t="s">
        <v>103</v>
      </c>
    </row>
    <row r="6" spans="1:16">
      <c r="A6" s="3" t="s">
        <v>3</v>
      </c>
      <c r="B6" s="3"/>
      <c r="C6" s="3"/>
      <c r="D6" s="3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6" ht="15" customHeight="1">
      <c r="A7" s="8" t="s">
        <v>4</v>
      </c>
      <c r="B7" s="17">
        <f>SUM(B8:B12)</f>
        <v>130541649700</v>
      </c>
      <c r="C7" s="17">
        <f>SUM(C8:C12)</f>
        <v>130744300962.44</v>
      </c>
      <c r="D7" s="17">
        <f>SUM(D8:D12)</f>
        <v>8863380906.2999992</v>
      </c>
      <c r="E7" s="17">
        <f t="shared" ref="E7:O7" si="0">SUM(E8:E12)</f>
        <v>10637733430.709999</v>
      </c>
      <c r="F7" s="17">
        <f t="shared" si="0"/>
        <v>9680261819.0599995</v>
      </c>
      <c r="G7" s="17">
        <f t="shared" si="0"/>
        <v>9800039544.4300003</v>
      </c>
      <c r="H7" s="17">
        <f t="shared" si="0"/>
        <v>10186811013.75</v>
      </c>
      <c r="I7" s="17">
        <f t="shared" si="0"/>
        <v>12036443714.769999</v>
      </c>
      <c r="J7" s="17">
        <f t="shared" si="0"/>
        <v>11648828358.41</v>
      </c>
      <c r="K7" s="17">
        <f t="shared" si="0"/>
        <v>11404706678.780001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26">
        <f>SUM(D7:O7)</f>
        <v>84258205466.209991</v>
      </c>
    </row>
    <row r="8" spans="1:16" ht="15" customHeight="1">
      <c r="A8" s="9" t="s">
        <v>5</v>
      </c>
      <c r="B8" s="16">
        <v>112745868967</v>
      </c>
      <c r="C8" s="18">
        <v>111533411111.53</v>
      </c>
      <c r="D8" s="18">
        <v>7543600911.0900002</v>
      </c>
      <c r="E8" s="13">
        <v>9120138230.6999989</v>
      </c>
      <c r="F8" s="27">
        <v>8254485335.8799992</v>
      </c>
      <c r="G8" s="13">
        <v>8281249307.1400003</v>
      </c>
      <c r="H8" s="27">
        <v>8549860828.7399988</v>
      </c>
      <c r="I8" s="27">
        <v>10233512066.139999</v>
      </c>
      <c r="J8" s="27">
        <v>9917986880.5799999</v>
      </c>
      <c r="K8" s="27">
        <v>9679591470.3700008</v>
      </c>
      <c r="L8" s="27"/>
      <c r="M8" s="27"/>
      <c r="N8" s="27"/>
      <c r="O8" s="27"/>
      <c r="P8" s="27">
        <f t="shared" ref="P8:P71" si="1">SUM(D8:O8)</f>
        <v>71580425030.639999</v>
      </c>
    </row>
    <row r="9" spans="1:16" ht="15" customHeight="1">
      <c r="A9" s="9" t="s">
        <v>6</v>
      </c>
      <c r="B9" s="16">
        <v>1996916301</v>
      </c>
      <c r="C9" s="18">
        <v>2338248669.0500002</v>
      </c>
      <c r="D9" s="18">
        <v>49238583.579999998</v>
      </c>
      <c r="E9" s="27">
        <v>55555786.439999998</v>
      </c>
      <c r="F9" s="27">
        <v>60585855.220000006</v>
      </c>
      <c r="G9" s="27">
        <v>124824622.3</v>
      </c>
      <c r="H9" s="27">
        <v>197962784.41</v>
      </c>
      <c r="I9" s="27">
        <v>96826856.74000001</v>
      </c>
      <c r="J9" s="27">
        <v>89251957.510000005</v>
      </c>
      <c r="K9" s="27">
        <v>88549233.549999997</v>
      </c>
      <c r="L9" s="27"/>
      <c r="M9" s="27"/>
      <c r="N9" s="27"/>
      <c r="O9" s="27"/>
      <c r="P9" s="27">
        <f t="shared" si="1"/>
        <v>762795679.75</v>
      </c>
    </row>
    <row r="10" spans="1:16" ht="15" customHeight="1">
      <c r="A10" s="9" t="s">
        <v>7</v>
      </c>
      <c r="B10" s="16">
        <v>7772834</v>
      </c>
      <c r="C10" s="18">
        <v>7772834</v>
      </c>
      <c r="D10" s="24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/>
      <c r="M10" s="27"/>
      <c r="N10" s="27"/>
      <c r="O10" s="27"/>
      <c r="P10" s="27">
        <f t="shared" si="1"/>
        <v>0</v>
      </c>
    </row>
    <row r="11" spans="1:16" ht="15" customHeight="1">
      <c r="A11" s="9" t="s">
        <v>8</v>
      </c>
      <c r="B11" s="16">
        <v>16067978</v>
      </c>
      <c r="C11" s="18">
        <v>16267978</v>
      </c>
      <c r="D11" s="24">
        <v>0</v>
      </c>
      <c r="E11" s="27">
        <v>0</v>
      </c>
      <c r="F11" s="27">
        <v>65000</v>
      </c>
      <c r="G11" s="27">
        <v>25000</v>
      </c>
      <c r="H11" s="27">
        <v>0</v>
      </c>
      <c r="I11" s="27">
        <v>25000</v>
      </c>
      <c r="J11" s="27">
        <v>0</v>
      </c>
      <c r="K11" s="27">
        <v>13000</v>
      </c>
      <c r="L11" s="27"/>
      <c r="M11" s="27"/>
      <c r="N11" s="27"/>
      <c r="O11" s="27"/>
      <c r="P11" s="27">
        <f t="shared" si="1"/>
        <v>128000</v>
      </c>
    </row>
    <row r="12" spans="1:16" ht="15" customHeight="1">
      <c r="A12" s="9" t="s">
        <v>9</v>
      </c>
      <c r="B12" s="16">
        <v>15775023620</v>
      </c>
      <c r="C12" s="18">
        <v>16848600369.860001</v>
      </c>
      <c r="D12" s="18">
        <v>1270541411.6300001</v>
      </c>
      <c r="E12" s="27">
        <v>1462039413.5699999</v>
      </c>
      <c r="F12" s="27">
        <v>1365125627.96</v>
      </c>
      <c r="G12" s="27">
        <v>1393940614.99</v>
      </c>
      <c r="H12" s="27">
        <v>1438987400.5999999</v>
      </c>
      <c r="I12" s="27">
        <v>1706079791.8900001</v>
      </c>
      <c r="J12" s="27">
        <v>1641589520.3199999</v>
      </c>
      <c r="K12" s="27">
        <v>1636552974.8599999</v>
      </c>
      <c r="L12" s="27"/>
      <c r="M12" s="27"/>
      <c r="N12" s="27"/>
      <c r="O12" s="27"/>
      <c r="P12" s="27">
        <f t="shared" si="1"/>
        <v>11914856755.82</v>
      </c>
    </row>
    <row r="13" spans="1:16" ht="15" customHeight="1">
      <c r="A13" s="8" t="s">
        <v>10</v>
      </c>
      <c r="B13" s="17">
        <f>SUM(B14:B22)</f>
        <v>38417827541</v>
      </c>
      <c r="C13" s="17">
        <f>SUM(C14:C22)</f>
        <v>35312428371.660004</v>
      </c>
      <c r="D13" s="17">
        <f>SUM(D14:D22)</f>
        <v>1584791916.5599999</v>
      </c>
      <c r="E13" s="17">
        <f t="shared" ref="E13:O13" si="2">SUM(E14:E22)</f>
        <v>2468745820.0500002</v>
      </c>
      <c r="F13" s="17">
        <f t="shared" si="2"/>
        <v>2667894130.6999998</v>
      </c>
      <c r="G13" s="17">
        <f t="shared" si="2"/>
        <v>1887827012.9399998</v>
      </c>
      <c r="H13" s="17">
        <f t="shared" si="2"/>
        <v>1963449252.6900001</v>
      </c>
      <c r="I13" s="17">
        <f t="shared" si="2"/>
        <v>3795879584.5200005</v>
      </c>
      <c r="J13" s="17">
        <f t="shared" si="2"/>
        <v>2700687342.1400003</v>
      </c>
      <c r="K13" s="17">
        <f t="shared" si="2"/>
        <v>3492515533.3899999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0</v>
      </c>
      <c r="P13" s="17">
        <f t="shared" si="1"/>
        <v>20561790592.990002</v>
      </c>
    </row>
    <row r="14" spans="1:16" ht="15" customHeight="1">
      <c r="A14" s="9" t="s">
        <v>11</v>
      </c>
      <c r="B14" s="16">
        <v>3396631842</v>
      </c>
      <c r="C14" s="16">
        <v>1675066092.22</v>
      </c>
      <c r="D14" s="16">
        <v>77647061.599999994</v>
      </c>
      <c r="E14" s="19">
        <v>123982583.81</v>
      </c>
      <c r="F14" s="19">
        <v>157660091.68000001</v>
      </c>
      <c r="G14" s="19">
        <v>199127332.5</v>
      </c>
      <c r="H14" s="19">
        <v>203581177.82000002</v>
      </c>
      <c r="I14" s="19">
        <v>171021309.25</v>
      </c>
      <c r="J14" s="19">
        <v>208856248.72999999</v>
      </c>
      <c r="K14" s="19">
        <v>9516261.0999999996</v>
      </c>
      <c r="L14" s="19"/>
      <c r="M14" s="19"/>
      <c r="N14" s="19"/>
      <c r="O14" s="19"/>
      <c r="P14" s="19">
        <f t="shared" si="1"/>
        <v>1151392066.49</v>
      </c>
    </row>
    <row r="15" spans="1:16" ht="15" customHeight="1">
      <c r="A15" s="9" t="s">
        <v>12</v>
      </c>
      <c r="B15" s="16">
        <v>1396387259</v>
      </c>
      <c r="C15" s="16">
        <v>985664630.29999995</v>
      </c>
      <c r="D15" s="32">
        <v>0</v>
      </c>
      <c r="E15" s="13">
        <v>23946603.829999998</v>
      </c>
      <c r="F15" s="19">
        <v>11665734.289999999</v>
      </c>
      <c r="G15" s="19">
        <v>18468650.16</v>
      </c>
      <c r="H15" s="19">
        <v>35303150.549999997</v>
      </c>
      <c r="I15" s="19">
        <v>3795046.94</v>
      </c>
      <c r="J15" s="19">
        <v>7216987.1699999999</v>
      </c>
      <c r="K15" s="19">
        <v>12160324.66</v>
      </c>
      <c r="L15" s="19"/>
      <c r="M15" s="19"/>
      <c r="N15" s="19"/>
      <c r="O15" s="19"/>
      <c r="P15" s="19">
        <f t="shared" si="1"/>
        <v>112556497.59999999</v>
      </c>
    </row>
    <row r="16" spans="1:16" ht="15" customHeight="1">
      <c r="A16" s="9" t="s">
        <v>13</v>
      </c>
      <c r="B16" s="16">
        <v>1307645268</v>
      </c>
      <c r="C16" s="16">
        <v>400372464.39999998</v>
      </c>
      <c r="D16" s="16">
        <v>1223640</v>
      </c>
      <c r="E16" s="13">
        <v>3117212.12</v>
      </c>
      <c r="F16" s="19">
        <v>4124097.34</v>
      </c>
      <c r="G16" s="19">
        <v>2357410</v>
      </c>
      <c r="H16" s="19">
        <v>28075791.100000001</v>
      </c>
      <c r="I16" s="19">
        <v>62184659.07</v>
      </c>
      <c r="J16" s="19">
        <v>8428249.9100000001</v>
      </c>
      <c r="K16" s="19">
        <v>1710258.95</v>
      </c>
      <c r="L16" s="19"/>
      <c r="M16" s="19"/>
      <c r="N16" s="19"/>
      <c r="O16" s="19"/>
      <c r="P16" s="19">
        <f t="shared" si="1"/>
        <v>111221318.48999999</v>
      </c>
    </row>
    <row r="17" spans="1:16" ht="15" customHeight="1">
      <c r="A17" s="9" t="s">
        <v>14</v>
      </c>
      <c r="B17" s="16">
        <v>671545698</v>
      </c>
      <c r="C17" s="16">
        <v>376379765.11000001</v>
      </c>
      <c r="D17" s="16">
        <v>137700</v>
      </c>
      <c r="E17" s="19">
        <v>517470.04</v>
      </c>
      <c r="F17" s="19">
        <v>1367400</v>
      </c>
      <c r="G17" s="19">
        <v>933150</v>
      </c>
      <c r="H17" s="19">
        <v>184455</v>
      </c>
      <c r="I17" s="19">
        <v>819953.62</v>
      </c>
      <c r="J17" s="19">
        <v>672473.1</v>
      </c>
      <c r="K17" s="19">
        <v>145150</v>
      </c>
      <c r="L17" s="19"/>
      <c r="M17" s="19"/>
      <c r="N17" s="19"/>
      <c r="O17" s="19"/>
      <c r="P17" s="19">
        <f t="shared" si="1"/>
        <v>4777751.76</v>
      </c>
    </row>
    <row r="18" spans="1:16" ht="15" customHeight="1">
      <c r="A18" s="9" t="s">
        <v>15</v>
      </c>
      <c r="B18" s="16">
        <v>801031118</v>
      </c>
      <c r="C18" s="16">
        <v>1704689238.22</v>
      </c>
      <c r="D18" s="16">
        <v>9229033.7200000007</v>
      </c>
      <c r="E18" s="19">
        <v>35414256.270000003</v>
      </c>
      <c r="F18" s="19">
        <v>141527334.30000001</v>
      </c>
      <c r="G18" s="19">
        <v>80137439.719999999</v>
      </c>
      <c r="H18" s="19">
        <v>397040188.32000005</v>
      </c>
      <c r="I18" s="19">
        <v>211109897.80000001</v>
      </c>
      <c r="J18" s="19">
        <v>54748103.469999999</v>
      </c>
      <c r="K18" s="19">
        <v>39020828.109999999</v>
      </c>
      <c r="L18" s="19"/>
      <c r="M18" s="19"/>
      <c r="N18" s="19"/>
      <c r="O18" s="19"/>
      <c r="P18" s="19">
        <f t="shared" si="1"/>
        <v>968227081.71000016</v>
      </c>
    </row>
    <row r="19" spans="1:16" ht="15" customHeight="1">
      <c r="A19" s="9" t="s">
        <v>16</v>
      </c>
      <c r="B19" s="16">
        <v>578418808</v>
      </c>
      <c r="C19" s="16">
        <v>612851630.30999994</v>
      </c>
      <c r="D19" s="16">
        <v>17558728.870000001</v>
      </c>
      <c r="E19" s="19">
        <v>11339162.859999999</v>
      </c>
      <c r="F19" s="19">
        <v>25850475.32</v>
      </c>
      <c r="G19" s="19">
        <v>10579588.440000001</v>
      </c>
      <c r="H19" s="19">
        <v>47441869.879999995</v>
      </c>
      <c r="I19" s="19">
        <v>67552738.400000006</v>
      </c>
      <c r="J19" s="19">
        <v>107887256.64</v>
      </c>
      <c r="K19" s="19">
        <v>12911133.300000001</v>
      </c>
      <c r="L19" s="19"/>
      <c r="M19" s="19"/>
      <c r="N19" s="19"/>
      <c r="O19" s="19"/>
      <c r="P19" s="19">
        <f t="shared" si="1"/>
        <v>301120953.70999998</v>
      </c>
    </row>
    <row r="20" spans="1:16" ht="30">
      <c r="A20" s="9" t="s">
        <v>17</v>
      </c>
      <c r="B20" s="16">
        <v>401063252</v>
      </c>
      <c r="C20" s="16">
        <v>382568706.39999998</v>
      </c>
      <c r="D20" s="16">
        <v>956920.24</v>
      </c>
      <c r="E20" s="19">
        <v>12606810.07</v>
      </c>
      <c r="F20" s="19">
        <v>2635324.17</v>
      </c>
      <c r="G20" s="19">
        <v>4405260.3</v>
      </c>
      <c r="H20" s="19">
        <v>10780693.299999999</v>
      </c>
      <c r="I20" s="19">
        <v>5112779.3600000003</v>
      </c>
      <c r="J20" s="19">
        <v>1837209.8</v>
      </c>
      <c r="K20" s="19">
        <v>3375511.74</v>
      </c>
      <c r="L20" s="19"/>
      <c r="M20" s="19"/>
      <c r="N20" s="19"/>
      <c r="O20" s="19"/>
      <c r="P20" s="19">
        <f t="shared" si="1"/>
        <v>41710508.979999997</v>
      </c>
    </row>
    <row r="21" spans="1:16" ht="15" customHeight="1">
      <c r="A21" s="9" t="s">
        <v>18</v>
      </c>
      <c r="B21" s="16">
        <v>4134205751</v>
      </c>
      <c r="C21" s="16">
        <v>3980540623.77</v>
      </c>
      <c r="D21" s="16">
        <v>21482841.390000001</v>
      </c>
      <c r="E21" s="19">
        <v>36032258.060000002</v>
      </c>
      <c r="F21" s="19">
        <v>175220203.39000002</v>
      </c>
      <c r="G21" s="19">
        <v>44413165.700000003</v>
      </c>
      <c r="H21" s="19">
        <v>99431540.320000008</v>
      </c>
      <c r="I21" s="19">
        <v>503908393.61000001</v>
      </c>
      <c r="J21" s="19">
        <v>55062597.939999998</v>
      </c>
      <c r="K21" s="19">
        <v>92094916.450000003</v>
      </c>
      <c r="L21" s="19"/>
      <c r="M21" s="19"/>
      <c r="N21" s="19"/>
      <c r="O21" s="19"/>
      <c r="P21" s="19">
        <f t="shared" si="1"/>
        <v>1027645916.8600001</v>
      </c>
    </row>
    <row r="22" spans="1:16" ht="15" customHeight="1">
      <c r="A22" s="9" t="s">
        <v>19</v>
      </c>
      <c r="B22" s="16">
        <v>25730898545</v>
      </c>
      <c r="C22" s="16">
        <v>25194295220.93</v>
      </c>
      <c r="D22" s="16">
        <v>1456555990.74</v>
      </c>
      <c r="E22" s="19">
        <v>2221789462.9900002</v>
      </c>
      <c r="F22" s="19">
        <v>2147843470.21</v>
      </c>
      <c r="G22" s="19">
        <v>1527405016.1199999</v>
      </c>
      <c r="H22" s="19">
        <v>1141610386.4000001</v>
      </c>
      <c r="I22" s="19">
        <v>2770374806.4700003</v>
      </c>
      <c r="J22" s="19">
        <v>2255978215.3800001</v>
      </c>
      <c r="K22" s="19">
        <v>3321581149.0799999</v>
      </c>
      <c r="L22" s="19"/>
      <c r="M22" s="19"/>
      <c r="N22" s="19"/>
      <c r="O22" s="19"/>
      <c r="P22" s="19">
        <f t="shared" si="1"/>
        <v>16843138497.390001</v>
      </c>
    </row>
    <row r="23" spans="1:16" ht="15" customHeight="1">
      <c r="A23" s="8" t="s">
        <v>20</v>
      </c>
      <c r="B23" s="17">
        <f>SUM(B24:B32)</f>
        <v>8339234221</v>
      </c>
      <c r="C23" s="17">
        <f>SUM(C24:C32)</f>
        <v>10727265241.639999</v>
      </c>
      <c r="D23" s="17">
        <f>SUM(D24:D32)</f>
        <v>814252990.78999996</v>
      </c>
      <c r="E23" s="17">
        <f t="shared" ref="E23:O23" si="3">SUM(E24:E32)</f>
        <v>1174446763.5400002</v>
      </c>
      <c r="F23" s="17">
        <f t="shared" si="3"/>
        <v>659133288.45000005</v>
      </c>
      <c r="G23" s="17">
        <f t="shared" si="3"/>
        <v>199709174.36000001</v>
      </c>
      <c r="H23" s="17">
        <f t="shared" si="3"/>
        <v>613646125.60000002</v>
      </c>
      <c r="I23" s="17">
        <f t="shared" si="3"/>
        <v>207804174.75999999</v>
      </c>
      <c r="J23" s="17">
        <f t="shared" si="3"/>
        <v>224290633.00999999</v>
      </c>
      <c r="K23" s="17">
        <f t="shared" si="3"/>
        <v>123577754.90000001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1"/>
        <v>4016860905.4100003</v>
      </c>
    </row>
    <row r="24" spans="1:16" ht="15" customHeight="1">
      <c r="A24" s="9" t="s">
        <v>21</v>
      </c>
      <c r="B24" s="16">
        <v>1391004094</v>
      </c>
      <c r="C24" s="16">
        <v>1147994701.04</v>
      </c>
      <c r="D24" s="37">
        <v>1278399.8999999999</v>
      </c>
      <c r="E24" s="49">
        <v>8497341.8300000001</v>
      </c>
      <c r="F24" s="31">
        <v>41489130.219999999</v>
      </c>
      <c r="G24" s="19">
        <v>35346934.810000002</v>
      </c>
      <c r="H24" s="19">
        <v>41924668.810000002</v>
      </c>
      <c r="I24" s="19">
        <v>31833142.699999999</v>
      </c>
      <c r="J24" s="19">
        <v>20402480.98</v>
      </c>
      <c r="K24" s="19">
        <v>21672705.77</v>
      </c>
      <c r="L24" s="19"/>
      <c r="M24" s="19"/>
      <c r="N24" s="19"/>
      <c r="O24" s="24"/>
      <c r="P24" s="19">
        <f t="shared" si="1"/>
        <v>202444805.02000001</v>
      </c>
    </row>
    <row r="25" spans="1:16" ht="15" customHeight="1">
      <c r="A25" s="9" t="s">
        <v>22</v>
      </c>
      <c r="B25" s="16">
        <v>1026395166</v>
      </c>
      <c r="C25" s="16">
        <v>1044237133.42</v>
      </c>
      <c r="D25" s="16">
        <v>3142014.09</v>
      </c>
      <c r="E25" s="31">
        <v>3839649.69</v>
      </c>
      <c r="F25" s="31">
        <v>17473850.879999999</v>
      </c>
      <c r="G25" s="19">
        <v>29849746.620000001</v>
      </c>
      <c r="H25" s="19">
        <v>22649845.18</v>
      </c>
      <c r="I25" s="19">
        <v>70199065.349999994</v>
      </c>
      <c r="J25" s="19">
        <v>28360682.559999999</v>
      </c>
      <c r="K25" s="19">
        <v>65870968.670000002</v>
      </c>
      <c r="L25" s="19"/>
      <c r="M25" s="19"/>
      <c r="N25" s="19"/>
      <c r="O25" s="19"/>
      <c r="P25" s="19">
        <f t="shared" si="1"/>
        <v>241385823.04000002</v>
      </c>
    </row>
    <row r="26" spans="1:16" ht="15" customHeight="1">
      <c r="A26" s="9" t="s">
        <v>23</v>
      </c>
      <c r="B26" s="16">
        <v>3530703333</v>
      </c>
      <c r="C26" s="16">
        <v>5556612359.1999998</v>
      </c>
      <c r="D26" s="37">
        <v>809832576.79999995</v>
      </c>
      <c r="E26" s="49">
        <v>1117435166.4200001</v>
      </c>
      <c r="F26" s="31">
        <v>488758073.62</v>
      </c>
      <c r="G26" s="19">
        <v>84403456.290000007</v>
      </c>
      <c r="H26" s="19">
        <v>2629571.59</v>
      </c>
      <c r="I26" s="19">
        <v>1581495.83</v>
      </c>
      <c r="J26" s="19">
        <v>8243293.25</v>
      </c>
      <c r="K26" s="19">
        <v>1208434.73</v>
      </c>
      <c r="L26" s="19"/>
      <c r="M26" s="19"/>
      <c r="N26" s="19"/>
      <c r="O26" s="19"/>
      <c r="P26" s="19">
        <f t="shared" si="1"/>
        <v>2514092068.5300002</v>
      </c>
    </row>
    <row r="27" spans="1:16" ht="15" customHeight="1">
      <c r="A27" s="9" t="s">
        <v>24</v>
      </c>
      <c r="B27" s="16">
        <v>27455092</v>
      </c>
      <c r="C27" s="16">
        <v>54940000.609999999</v>
      </c>
      <c r="D27" s="38">
        <v>0</v>
      </c>
      <c r="E27" s="31">
        <v>794235.7</v>
      </c>
      <c r="F27" s="31">
        <v>3710710</v>
      </c>
      <c r="G27" s="19">
        <v>59122.96</v>
      </c>
      <c r="H27" s="19">
        <v>563186.32999999996</v>
      </c>
      <c r="I27" s="19">
        <v>72178.8</v>
      </c>
      <c r="J27" s="27">
        <v>0</v>
      </c>
      <c r="K27" s="19">
        <v>937.53</v>
      </c>
      <c r="L27" s="19"/>
      <c r="M27" s="19"/>
      <c r="N27" s="19"/>
      <c r="O27" s="19"/>
      <c r="P27" s="19">
        <f t="shared" si="1"/>
        <v>5200371.32</v>
      </c>
    </row>
    <row r="28" spans="1:16" ht="15" customHeight="1">
      <c r="A28" s="9" t="s">
        <v>25</v>
      </c>
      <c r="B28" s="16">
        <v>52536753</v>
      </c>
      <c r="C28" s="16">
        <v>76441450.430000007</v>
      </c>
      <c r="D28" s="38">
        <v>0</v>
      </c>
      <c r="E28" s="49">
        <v>403217.8</v>
      </c>
      <c r="F28" s="31">
        <v>1166153.6399999999</v>
      </c>
      <c r="G28" s="19">
        <v>357105.82</v>
      </c>
      <c r="H28" s="19">
        <v>1242439.78</v>
      </c>
      <c r="I28" s="19">
        <v>7968225.879999999</v>
      </c>
      <c r="J28" s="52">
        <v>-19909.78</v>
      </c>
      <c r="K28" s="19">
        <v>382565.5</v>
      </c>
      <c r="L28" s="19"/>
      <c r="M28" s="19"/>
      <c r="N28" s="19"/>
      <c r="O28" s="19"/>
      <c r="P28" s="19">
        <f t="shared" si="1"/>
        <v>11499798.639999999</v>
      </c>
    </row>
    <row r="29" spans="1:16" ht="15" customHeight="1">
      <c r="A29" s="9" t="s">
        <v>26</v>
      </c>
      <c r="B29" s="16">
        <v>56987330</v>
      </c>
      <c r="C29" s="16">
        <v>56454654.75</v>
      </c>
      <c r="D29" s="38">
        <v>0</v>
      </c>
      <c r="E29" s="38">
        <v>0</v>
      </c>
      <c r="F29" s="31">
        <v>3662648.46</v>
      </c>
      <c r="G29" s="19">
        <v>1491378.3399999999</v>
      </c>
      <c r="H29" s="19">
        <v>1480410.4300000002</v>
      </c>
      <c r="I29" s="19">
        <v>1591395.53</v>
      </c>
      <c r="J29" s="19">
        <v>282377.46000000002</v>
      </c>
      <c r="K29" s="19">
        <v>4562765.58</v>
      </c>
      <c r="L29" s="19"/>
      <c r="M29" s="19"/>
      <c r="N29" s="19"/>
      <c r="O29" s="19"/>
      <c r="P29" s="19">
        <f t="shared" si="1"/>
        <v>13070975.800000001</v>
      </c>
    </row>
    <row r="30" spans="1:16">
      <c r="A30" s="9" t="s">
        <v>27</v>
      </c>
      <c r="B30" s="16">
        <v>412647186</v>
      </c>
      <c r="C30" s="16">
        <v>491964767.69</v>
      </c>
      <c r="D30" s="38">
        <v>0</v>
      </c>
      <c r="E30" s="19">
        <v>12454862.18</v>
      </c>
      <c r="F30" s="31">
        <v>23557414.739999998</v>
      </c>
      <c r="G30" s="19">
        <v>36429559.950000003</v>
      </c>
      <c r="H30" s="19">
        <v>7144887.6600000001</v>
      </c>
      <c r="I30" s="19">
        <v>40737688.670000002</v>
      </c>
      <c r="J30" s="19">
        <v>11304060.67</v>
      </c>
      <c r="K30" s="19">
        <v>3417037.69</v>
      </c>
      <c r="L30" s="19"/>
      <c r="M30" s="19"/>
      <c r="N30" s="19"/>
      <c r="O30" s="19"/>
      <c r="P30" s="19">
        <f t="shared" si="1"/>
        <v>135045511.56</v>
      </c>
    </row>
    <row r="31" spans="1:16" ht="30">
      <c r="A31" s="9" t="s">
        <v>83</v>
      </c>
      <c r="B31" s="27">
        <v>0</v>
      </c>
      <c r="C31" s="27">
        <v>0</v>
      </c>
      <c r="D31" s="23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/>
      <c r="M31" s="27"/>
      <c r="N31" s="27"/>
      <c r="O31" s="27"/>
      <c r="P31" s="27">
        <f t="shared" si="1"/>
        <v>0</v>
      </c>
    </row>
    <row r="32" spans="1:16" ht="15" customHeight="1">
      <c r="A32" s="9" t="s">
        <v>28</v>
      </c>
      <c r="B32" s="16">
        <v>1841505267</v>
      </c>
      <c r="C32" s="16">
        <v>2298620174.5</v>
      </c>
      <c r="D32" s="23">
        <v>0</v>
      </c>
      <c r="E32" s="19">
        <v>31022289.920000002</v>
      </c>
      <c r="F32" s="19">
        <v>79315306.890000015</v>
      </c>
      <c r="G32" s="19">
        <v>11771869.57</v>
      </c>
      <c r="H32" s="19">
        <v>536011115.82000005</v>
      </c>
      <c r="I32" s="19">
        <v>53820982</v>
      </c>
      <c r="J32" s="19">
        <v>155717647.87</v>
      </c>
      <c r="K32" s="19">
        <v>26462339.43</v>
      </c>
      <c r="L32" s="19"/>
      <c r="M32" s="19"/>
      <c r="N32" s="19"/>
      <c r="O32" s="19"/>
      <c r="P32" s="19">
        <f t="shared" si="1"/>
        <v>894121551.5</v>
      </c>
    </row>
    <row r="33" spans="1:16" ht="15" customHeight="1">
      <c r="A33" s="8" t="s">
        <v>29</v>
      </c>
      <c r="B33" s="17">
        <f>SUM(B34:B41)</f>
        <v>26581929386</v>
      </c>
      <c r="C33" s="17">
        <f>SUM(C34:C41)</f>
        <v>26285129931.919998</v>
      </c>
      <c r="D33" s="17">
        <f t="shared" ref="D33:O33" si="4">SUM(D34:D41)</f>
        <v>1116866003.8499999</v>
      </c>
      <c r="E33" s="17">
        <f t="shared" si="4"/>
        <v>1399869541.3</v>
      </c>
      <c r="F33" s="17">
        <f t="shared" si="4"/>
        <v>1765510611.3800001</v>
      </c>
      <c r="G33" s="17">
        <f t="shared" si="4"/>
        <v>4364959801.0999994</v>
      </c>
      <c r="H33" s="17">
        <f t="shared" si="4"/>
        <v>1835506427.5800002</v>
      </c>
      <c r="I33" s="17">
        <f t="shared" si="4"/>
        <v>1716054460.51</v>
      </c>
      <c r="J33" s="17">
        <f t="shared" si="4"/>
        <v>2029043096.28</v>
      </c>
      <c r="K33" s="17">
        <f t="shared" si="4"/>
        <v>2294060322.0799999</v>
      </c>
      <c r="L33" s="17">
        <f t="shared" si="4"/>
        <v>0</v>
      </c>
      <c r="M33" s="17">
        <f t="shared" si="4"/>
        <v>0</v>
      </c>
      <c r="N33" s="17">
        <f t="shared" si="4"/>
        <v>0</v>
      </c>
      <c r="O33" s="17">
        <f t="shared" si="4"/>
        <v>0</v>
      </c>
      <c r="P33" s="17">
        <f t="shared" si="1"/>
        <v>16521870264.08</v>
      </c>
    </row>
    <row r="34" spans="1:16" ht="15" customHeight="1">
      <c r="A34" s="9" t="s">
        <v>30</v>
      </c>
      <c r="B34" s="16">
        <v>19364202726</v>
      </c>
      <c r="C34" s="16">
        <v>18923833800</v>
      </c>
      <c r="D34" s="16">
        <v>1116866003.8499999</v>
      </c>
      <c r="E34" s="19">
        <v>1356792943.8499999</v>
      </c>
      <c r="F34" s="19">
        <v>1438851783.5599999</v>
      </c>
      <c r="G34" s="19">
        <v>1419936356.01</v>
      </c>
      <c r="H34" s="19">
        <v>1338705962.1300001</v>
      </c>
      <c r="I34" s="19">
        <v>1373412972.54</v>
      </c>
      <c r="J34" s="19">
        <v>1313154316.03</v>
      </c>
      <c r="K34" s="19">
        <v>1253566280.03</v>
      </c>
      <c r="L34" s="19"/>
      <c r="M34" s="19"/>
      <c r="N34" s="19"/>
      <c r="O34" s="19"/>
      <c r="P34" s="19">
        <f t="shared" si="1"/>
        <v>10611286618</v>
      </c>
    </row>
    <row r="35" spans="1:16">
      <c r="A35" s="9" t="s">
        <v>73</v>
      </c>
      <c r="B35" s="32">
        <v>0</v>
      </c>
      <c r="C35" s="32">
        <v>0</v>
      </c>
      <c r="D35" s="32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/>
      <c r="M35" s="27"/>
      <c r="N35" s="27"/>
      <c r="O35" s="27"/>
      <c r="P35" s="27">
        <f t="shared" si="1"/>
        <v>0</v>
      </c>
    </row>
    <row r="36" spans="1:16">
      <c r="A36" s="9" t="s">
        <v>74</v>
      </c>
      <c r="B36" s="32">
        <v>0</v>
      </c>
      <c r="C36" s="32">
        <v>0</v>
      </c>
      <c r="D36" s="32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/>
      <c r="M36" s="27"/>
      <c r="N36" s="27"/>
      <c r="O36" s="27"/>
      <c r="P36" s="27">
        <f t="shared" si="1"/>
        <v>0</v>
      </c>
    </row>
    <row r="37" spans="1:16" ht="30">
      <c r="A37" s="9" t="s">
        <v>75</v>
      </c>
      <c r="B37" s="32">
        <v>0</v>
      </c>
      <c r="C37" s="32">
        <v>0</v>
      </c>
      <c r="D37" s="32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/>
      <c r="M37" s="27"/>
      <c r="N37" s="27"/>
      <c r="O37" s="27"/>
      <c r="P37" s="27">
        <f t="shared" si="1"/>
        <v>0</v>
      </c>
    </row>
    <row r="38" spans="1:16" ht="30">
      <c r="A38" s="9" t="s">
        <v>76</v>
      </c>
      <c r="B38" s="32">
        <v>0</v>
      </c>
      <c r="C38" s="32">
        <v>0</v>
      </c>
      <c r="D38" s="32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/>
      <c r="M38" s="27"/>
      <c r="N38" s="27"/>
      <c r="O38" s="27"/>
      <c r="P38" s="27">
        <f t="shared" si="1"/>
        <v>0</v>
      </c>
    </row>
    <row r="39" spans="1:16" ht="15" customHeight="1">
      <c r="A39" s="9" t="s">
        <v>77</v>
      </c>
      <c r="B39" s="32">
        <v>0</v>
      </c>
      <c r="C39" s="32">
        <v>0</v>
      </c>
      <c r="D39" s="32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/>
      <c r="M39" s="27"/>
      <c r="N39" s="27"/>
      <c r="O39" s="27"/>
      <c r="P39" s="27">
        <f t="shared" si="1"/>
        <v>0</v>
      </c>
    </row>
    <row r="40" spans="1:16" ht="15" customHeight="1">
      <c r="A40" s="9" t="s">
        <v>31</v>
      </c>
      <c r="B40" s="16">
        <v>20736306</v>
      </c>
      <c r="C40" s="16">
        <v>146142520</v>
      </c>
      <c r="D40" s="32">
        <v>0</v>
      </c>
      <c r="E40" s="19">
        <v>4724748.2</v>
      </c>
      <c r="F40" s="50">
        <v>91151253.890000001</v>
      </c>
      <c r="G40" s="19">
        <v>39400993.600000001</v>
      </c>
      <c r="H40" s="19">
        <v>3930219.2</v>
      </c>
      <c r="I40" s="27">
        <v>0</v>
      </c>
      <c r="J40" s="27">
        <v>3960217.73</v>
      </c>
      <c r="K40" s="24">
        <v>0</v>
      </c>
      <c r="L40" s="19"/>
      <c r="M40" s="27"/>
      <c r="N40" s="27"/>
      <c r="O40" s="27"/>
      <c r="P40" s="19">
        <f t="shared" si="1"/>
        <v>143167432.61999997</v>
      </c>
    </row>
    <row r="41" spans="1:16">
      <c r="A41" s="9" t="s">
        <v>32</v>
      </c>
      <c r="B41" s="16">
        <v>7196990354</v>
      </c>
      <c r="C41" s="16">
        <v>7215153611.9200001</v>
      </c>
      <c r="D41" s="32">
        <v>0</v>
      </c>
      <c r="E41" s="19">
        <v>38351849.25</v>
      </c>
      <c r="F41" s="19">
        <v>235507573.93000001</v>
      </c>
      <c r="G41" s="19">
        <v>2905622451.4899998</v>
      </c>
      <c r="H41" s="19">
        <v>492870246.25</v>
      </c>
      <c r="I41" s="19">
        <v>342641487.97000003</v>
      </c>
      <c r="J41" s="19">
        <v>711928562.51999998</v>
      </c>
      <c r="K41" s="19">
        <v>1040494042.05</v>
      </c>
      <c r="L41" s="19"/>
      <c r="M41" s="19"/>
      <c r="N41" s="19"/>
      <c r="O41" s="19"/>
      <c r="P41" s="19">
        <f t="shared" si="1"/>
        <v>5767416213.46</v>
      </c>
    </row>
    <row r="42" spans="1:16" ht="15" customHeight="1">
      <c r="A42" s="8" t="s">
        <v>33</v>
      </c>
      <c r="B42" s="36">
        <v>0</v>
      </c>
      <c r="C42" s="36">
        <v>0</v>
      </c>
      <c r="D42" s="3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f t="shared" si="1"/>
        <v>0</v>
      </c>
    </row>
    <row r="43" spans="1:16">
      <c r="A43" s="9" t="s">
        <v>34</v>
      </c>
      <c r="B43" s="32">
        <v>0</v>
      </c>
      <c r="C43" s="32">
        <v>0</v>
      </c>
      <c r="D43" s="32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/>
      <c r="M43" s="27"/>
      <c r="N43" s="27"/>
      <c r="O43" s="27"/>
      <c r="P43" s="27">
        <f t="shared" si="1"/>
        <v>0</v>
      </c>
    </row>
    <row r="44" spans="1:16">
      <c r="A44" s="9" t="s">
        <v>78</v>
      </c>
      <c r="B44" s="32">
        <v>0</v>
      </c>
      <c r="C44" s="32">
        <v>0</v>
      </c>
      <c r="D44" s="32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/>
      <c r="M44" s="27"/>
      <c r="N44" s="27"/>
      <c r="O44" s="27"/>
      <c r="P44" s="27">
        <f t="shared" si="1"/>
        <v>0</v>
      </c>
    </row>
    <row r="45" spans="1:16">
      <c r="A45" s="9" t="s">
        <v>79</v>
      </c>
      <c r="B45" s="32">
        <v>0</v>
      </c>
      <c r="C45" s="32">
        <v>0</v>
      </c>
      <c r="D45" s="32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/>
      <c r="M45" s="27"/>
      <c r="N45" s="27"/>
      <c r="O45" s="27"/>
      <c r="P45" s="27">
        <f t="shared" si="1"/>
        <v>0</v>
      </c>
    </row>
    <row r="46" spans="1:16" ht="30">
      <c r="A46" s="9" t="s">
        <v>80</v>
      </c>
      <c r="B46" s="32">
        <v>0</v>
      </c>
      <c r="C46" s="32">
        <v>0</v>
      </c>
      <c r="D46" s="32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/>
      <c r="M46" s="27"/>
      <c r="N46" s="27"/>
      <c r="O46" s="27"/>
      <c r="P46" s="27">
        <f t="shared" si="1"/>
        <v>0</v>
      </c>
    </row>
    <row r="47" spans="1:16" ht="30">
      <c r="A47" s="9" t="s">
        <v>81</v>
      </c>
      <c r="B47" s="32">
        <v>0</v>
      </c>
      <c r="C47" s="32">
        <v>0</v>
      </c>
      <c r="D47" s="32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/>
      <c r="M47" s="27"/>
      <c r="N47" s="27"/>
      <c r="O47" s="27"/>
      <c r="P47" s="27">
        <f t="shared" si="1"/>
        <v>0</v>
      </c>
    </row>
    <row r="48" spans="1:16">
      <c r="A48" s="9" t="s">
        <v>82</v>
      </c>
      <c r="B48" s="32">
        <v>0</v>
      </c>
      <c r="C48" s="32">
        <v>0</v>
      </c>
      <c r="D48" s="32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/>
      <c r="M48" s="27"/>
      <c r="N48" s="27"/>
      <c r="O48" s="27"/>
      <c r="P48" s="27">
        <f t="shared" si="1"/>
        <v>0</v>
      </c>
    </row>
    <row r="49" spans="1:16">
      <c r="A49" s="9" t="s">
        <v>35</v>
      </c>
      <c r="B49" s="32">
        <v>0</v>
      </c>
      <c r="C49" s="32">
        <v>0</v>
      </c>
      <c r="D49" s="32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/>
      <c r="M49" s="27"/>
      <c r="N49" s="27"/>
      <c r="O49" s="27"/>
      <c r="P49" s="27">
        <f t="shared" si="1"/>
        <v>0</v>
      </c>
    </row>
    <row r="50" spans="1:16" ht="15" customHeight="1">
      <c r="A50" s="8" t="s">
        <v>36</v>
      </c>
      <c r="B50" s="17">
        <f>SUM(B51:B59)</f>
        <v>14171810774</v>
      </c>
      <c r="C50" s="17">
        <f>SUM(C51:C59)</f>
        <v>12571369842.75</v>
      </c>
      <c r="D50" s="43">
        <f>SUM(D51:D59)</f>
        <v>816210821.52999997</v>
      </c>
      <c r="E50" s="43">
        <f t="shared" ref="E50:N50" si="5">SUM(E51:E59)</f>
        <v>1235448998.6099999</v>
      </c>
      <c r="F50" s="43">
        <f t="shared" si="5"/>
        <v>1833256031.8400002</v>
      </c>
      <c r="G50" s="43">
        <f t="shared" si="5"/>
        <v>549768416.31000006</v>
      </c>
      <c r="H50" s="43">
        <f t="shared" si="5"/>
        <v>334333053.63999999</v>
      </c>
      <c r="I50" s="43">
        <f t="shared" si="5"/>
        <v>438033906.54000008</v>
      </c>
      <c r="J50" s="43">
        <f>SUM(J51:J59)</f>
        <v>329617118.12</v>
      </c>
      <c r="K50" s="43">
        <f t="shared" si="5"/>
        <v>58682438.689999998</v>
      </c>
      <c r="L50" s="43">
        <f t="shared" si="5"/>
        <v>0</v>
      </c>
      <c r="M50" s="43">
        <f t="shared" si="5"/>
        <v>0</v>
      </c>
      <c r="N50" s="43">
        <f t="shared" si="5"/>
        <v>0</v>
      </c>
      <c r="O50" s="43">
        <f>SUM(O51:O59)</f>
        <v>0</v>
      </c>
      <c r="P50" s="17">
        <f t="shared" si="1"/>
        <v>5595350785.2799997</v>
      </c>
    </row>
    <row r="51" spans="1:16" ht="15" customHeight="1">
      <c r="A51" s="9" t="s">
        <v>37</v>
      </c>
      <c r="B51" s="16">
        <v>11785466619</v>
      </c>
      <c r="C51" s="16">
        <v>9448634218.7000008</v>
      </c>
      <c r="D51" s="37">
        <v>816210821.52999997</v>
      </c>
      <c r="E51" s="37">
        <v>1229618138.6099999</v>
      </c>
      <c r="F51" s="16">
        <v>1816222272.3600001</v>
      </c>
      <c r="G51" s="16">
        <v>533860318.61000001</v>
      </c>
      <c r="H51" s="16">
        <v>304194800.99000001</v>
      </c>
      <c r="I51" s="16">
        <v>357719433.47000003</v>
      </c>
      <c r="J51" s="16">
        <v>319033089.68000001</v>
      </c>
      <c r="K51" s="16">
        <v>32812638.879999999</v>
      </c>
      <c r="L51" s="16"/>
      <c r="M51" s="16"/>
      <c r="N51" s="16"/>
      <c r="O51" s="37"/>
      <c r="P51" s="16">
        <f t="shared" si="1"/>
        <v>5409671514.1300001</v>
      </c>
    </row>
    <row r="52" spans="1:16" ht="15" customHeight="1">
      <c r="A52" s="9" t="s">
        <v>38</v>
      </c>
      <c r="B52" s="16">
        <v>892724343</v>
      </c>
      <c r="C52" s="16">
        <v>1048791002.4</v>
      </c>
      <c r="D52" s="32">
        <v>0</v>
      </c>
      <c r="E52" s="32">
        <v>0</v>
      </c>
      <c r="F52" s="32">
        <v>0</v>
      </c>
      <c r="G52" s="16">
        <v>10123892.08</v>
      </c>
      <c r="H52" s="16">
        <v>9814390.75</v>
      </c>
      <c r="I52" s="27">
        <v>1110313.5</v>
      </c>
      <c r="J52" s="27">
        <v>357661.78</v>
      </c>
      <c r="K52" s="16">
        <v>2172135.5</v>
      </c>
      <c r="L52" s="16"/>
      <c r="M52" s="16"/>
      <c r="N52" s="16"/>
      <c r="O52" s="37"/>
      <c r="P52" s="16">
        <f t="shared" si="1"/>
        <v>23578393.609999999</v>
      </c>
    </row>
    <row r="53" spans="1:16" ht="15" customHeight="1">
      <c r="A53" s="9" t="s">
        <v>39</v>
      </c>
      <c r="B53" s="16">
        <v>175741517</v>
      </c>
      <c r="C53" s="16">
        <v>341825193.48000002</v>
      </c>
      <c r="D53" s="32">
        <v>0</v>
      </c>
      <c r="E53" s="32">
        <v>0</v>
      </c>
      <c r="F53" s="16">
        <v>1524334.1</v>
      </c>
      <c r="G53" s="16">
        <v>330193.21999999997</v>
      </c>
      <c r="H53" s="16">
        <v>2490492.33</v>
      </c>
      <c r="I53" s="27">
        <v>0</v>
      </c>
      <c r="J53" s="27">
        <v>0</v>
      </c>
      <c r="K53" s="16">
        <v>7458072</v>
      </c>
      <c r="L53" s="32"/>
      <c r="M53" s="16"/>
      <c r="N53" s="32"/>
      <c r="O53" s="37"/>
      <c r="P53" s="16">
        <f t="shared" si="1"/>
        <v>11803091.65</v>
      </c>
    </row>
    <row r="54" spans="1:16">
      <c r="A54" s="9" t="s">
        <v>40</v>
      </c>
      <c r="B54" s="16">
        <v>206645647</v>
      </c>
      <c r="C54" s="16">
        <v>260951332.47999999</v>
      </c>
      <c r="D54" s="32">
        <v>0</v>
      </c>
      <c r="E54" s="32">
        <v>0</v>
      </c>
      <c r="F54" s="16">
        <v>252933</v>
      </c>
      <c r="G54" s="32">
        <v>0</v>
      </c>
      <c r="H54" s="32">
        <v>2351904.5500000003</v>
      </c>
      <c r="I54" s="27">
        <v>5225599.32</v>
      </c>
      <c r="J54" s="27">
        <v>0</v>
      </c>
      <c r="K54" s="27">
        <v>0</v>
      </c>
      <c r="L54" s="16"/>
      <c r="M54" s="16"/>
      <c r="N54" s="16"/>
      <c r="O54" s="37"/>
      <c r="P54" s="16">
        <f t="shared" si="1"/>
        <v>7830436.870000001</v>
      </c>
    </row>
    <row r="55" spans="1:16" ht="15" customHeight="1">
      <c r="A55" s="9" t="s">
        <v>41</v>
      </c>
      <c r="B55" s="16">
        <v>320981432</v>
      </c>
      <c r="C55" s="16">
        <v>597255646.01999998</v>
      </c>
      <c r="D55" s="32">
        <v>0</v>
      </c>
      <c r="E55" s="13">
        <v>126260</v>
      </c>
      <c r="F55" s="16">
        <v>5471302.6799999997</v>
      </c>
      <c r="G55" s="16">
        <v>5339697.4000000004</v>
      </c>
      <c r="H55" s="16">
        <v>5149603</v>
      </c>
      <c r="I55" s="16">
        <v>3844735.0500000003</v>
      </c>
      <c r="J55" s="16">
        <v>2583449.36</v>
      </c>
      <c r="K55" s="16">
        <v>16239592.310000001</v>
      </c>
      <c r="L55" s="16"/>
      <c r="M55" s="16"/>
      <c r="N55" s="16"/>
      <c r="O55" s="37"/>
      <c r="P55" s="16">
        <f t="shared" si="1"/>
        <v>38754639.799999997</v>
      </c>
    </row>
    <row r="56" spans="1:16" ht="15" customHeight="1">
      <c r="A56" s="9" t="s">
        <v>42</v>
      </c>
      <c r="B56" s="16">
        <v>105720958</v>
      </c>
      <c r="C56" s="16">
        <v>144411258.08000001</v>
      </c>
      <c r="D56" s="32">
        <v>0</v>
      </c>
      <c r="E56" s="37">
        <v>182900</v>
      </c>
      <c r="F56" s="16">
        <v>2986544.35</v>
      </c>
      <c r="G56" s="16">
        <v>13275</v>
      </c>
      <c r="H56" s="16">
        <v>39174.82</v>
      </c>
      <c r="I56" s="16">
        <v>4304352.92</v>
      </c>
      <c r="J56" s="16">
        <v>238950</v>
      </c>
      <c r="K56" s="32">
        <v>0</v>
      </c>
      <c r="L56" s="16"/>
      <c r="M56" s="32"/>
      <c r="N56" s="16"/>
      <c r="O56" s="37"/>
      <c r="P56" s="16">
        <f t="shared" si="1"/>
        <v>7765197.0899999999</v>
      </c>
    </row>
    <row r="57" spans="1:16" ht="15" customHeight="1">
      <c r="A57" s="9" t="s">
        <v>84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/>
      <c r="M57" s="32"/>
      <c r="N57" s="32"/>
      <c r="O57" s="37"/>
      <c r="P57" s="16">
        <f t="shared" si="1"/>
        <v>0</v>
      </c>
    </row>
    <row r="58" spans="1:16" ht="15" customHeight="1">
      <c r="A58" s="9" t="s">
        <v>43</v>
      </c>
      <c r="B58" s="16">
        <v>568201885</v>
      </c>
      <c r="C58" s="16">
        <v>318652206.92000002</v>
      </c>
      <c r="D58" s="32">
        <v>0</v>
      </c>
      <c r="E58" s="32">
        <v>0</v>
      </c>
      <c r="F58" s="16">
        <v>605935.15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16"/>
      <c r="M58" s="32"/>
      <c r="N58" s="32"/>
      <c r="O58" s="37"/>
      <c r="P58" s="16">
        <f t="shared" si="1"/>
        <v>605935.15</v>
      </c>
    </row>
    <row r="59" spans="1:16" ht="30">
      <c r="A59" s="9" t="s">
        <v>44</v>
      </c>
      <c r="B59" s="16">
        <v>116328373</v>
      </c>
      <c r="C59" s="16">
        <v>410848984.67000002</v>
      </c>
      <c r="D59" s="32">
        <v>0</v>
      </c>
      <c r="E59" s="37">
        <v>5521700</v>
      </c>
      <c r="F59" s="16">
        <v>6192710.2000000002</v>
      </c>
      <c r="G59" s="16">
        <v>101040</v>
      </c>
      <c r="H59" s="16">
        <v>10292687.199999999</v>
      </c>
      <c r="I59" s="16">
        <v>65829472.280000001</v>
      </c>
      <c r="J59" s="16">
        <v>7403967.2999999998</v>
      </c>
      <c r="K59" s="32">
        <v>0</v>
      </c>
      <c r="L59" s="16"/>
      <c r="M59" s="16"/>
      <c r="N59" s="16"/>
      <c r="O59" s="37"/>
      <c r="P59" s="16">
        <f t="shared" si="1"/>
        <v>95341576.980000004</v>
      </c>
    </row>
    <row r="60" spans="1:16" ht="15" customHeight="1">
      <c r="A60" s="8" t="s">
        <v>45</v>
      </c>
      <c r="B60" s="17">
        <f>SUM(B61:B64)</f>
        <v>13095248378</v>
      </c>
      <c r="C60" s="17">
        <f>SUM(C61:C64)</f>
        <v>15507205649.59</v>
      </c>
      <c r="D60" s="17">
        <f t="shared" ref="D60:K60" si="6">SUM(D61:D64)</f>
        <v>31749565.5</v>
      </c>
      <c r="E60" s="17">
        <f t="shared" si="6"/>
        <v>552345308.66999996</v>
      </c>
      <c r="F60" s="17">
        <f t="shared" si="6"/>
        <v>535600510.75999999</v>
      </c>
      <c r="G60" s="17">
        <f t="shared" si="6"/>
        <v>311972460.63999999</v>
      </c>
      <c r="H60" s="17">
        <f t="shared" si="6"/>
        <v>487181181.10000002</v>
      </c>
      <c r="I60" s="17">
        <f t="shared" si="6"/>
        <v>308003289.76999998</v>
      </c>
      <c r="J60" s="17">
        <f t="shared" si="6"/>
        <v>407098442.87</v>
      </c>
      <c r="K60" s="17">
        <f t="shared" si="6"/>
        <v>104915203.53</v>
      </c>
      <c r="L60" s="17">
        <f t="shared" ref="L60:O60" si="7">SUM(L61:L62)</f>
        <v>0</v>
      </c>
      <c r="M60" s="17">
        <f t="shared" si="7"/>
        <v>0</v>
      </c>
      <c r="N60" s="17">
        <f t="shared" si="7"/>
        <v>0</v>
      </c>
      <c r="O60" s="17">
        <f t="shared" si="7"/>
        <v>0</v>
      </c>
      <c r="P60" s="17">
        <f t="shared" si="1"/>
        <v>2738865962.8399997</v>
      </c>
    </row>
    <row r="61" spans="1:16" ht="15" customHeight="1">
      <c r="A61" s="9" t="s">
        <v>46</v>
      </c>
      <c r="B61" s="16">
        <v>13093748378</v>
      </c>
      <c r="C61" s="16">
        <v>15505619149.59</v>
      </c>
      <c r="D61" s="37">
        <v>31749565.5</v>
      </c>
      <c r="E61" s="13">
        <v>552345308.66999996</v>
      </c>
      <c r="F61" s="19">
        <v>535600510.75999999</v>
      </c>
      <c r="G61" s="19">
        <v>311972460.63999999</v>
      </c>
      <c r="H61" s="19">
        <v>487181181.10000002</v>
      </c>
      <c r="I61" s="19">
        <v>308003289.76999998</v>
      </c>
      <c r="J61" s="19">
        <v>407098442.87</v>
      </c>
      <c r="K61" s="19">
        <v>104915203.53</v>
      </c>
      <c r="L61" s="19"/>
      <c r="M61" s="19"/>
      <c r="N61" s="19"/>
      <c r="O61" s="19"/>
      <c r="P61" s="19">
        <f t="shared" si="1"/>
        <v>2738865962.8399997</v>
      </c>
    </row>
    <row r="62" spans="1:16" ht="15" customHeight="1">
      <c r="A62" s="9" t="s">
        <v>47</v>
      </c>
      <c r="B62" s="16">
        <v>1500000</v>
      </c>
      <c r="C62" s="37">
        <v>1500000</v>
      </c>
      <c r="D62" s="35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27"/>
      <c r="M62" s="27"/>
      <c r="N62" s="27"/>
      <c r="O62" s="27"/>
      <c r="P62" s="27">
        <f t="shared" si="1"/>
        <v>0</v>
      </c>
    </row>
    <row r="63" spans="1:16" ht="15" customHeight="1">
      <c r="A63" s="9" t="s">
        <v>72</v>
      </c>
      <c r="B63" s="35">
        <v>0</v>
      </c>
      <c r="C63" s="37">
        <v>86500</v>
      </c>
      <c r="D63" s="35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27"/>
      <c r="M63" s="27"/>
      <c r="N63" s="27"/>
      <c r="O63" s="27"/>
      <c r="P63" s="27">
        <f t="shared" si="1"/>
        <v>0</v>
      </c>
    </row>
    <row r="64" spans="1:16" ht="30">
      <c r="A64" s="9" t="s">
        <v>60</v>
      </c>
      <c r="B64" s="35">
        <v>0</v>
      </c>
      <c r="C64" s="35">
        <v>0</v>
      </c>
      <c r="D64" s="35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27"/>
      <c r="M64" s="27"/>
      <c r="N64" s="27"/>
      <c r="O64" s="27"/>
      <c r="P64" s="27">
        <f t="shared" si="1"/>
        <v>0</v>
      </c>
    </row>
    <row r="65" spans="1:16">
      <c r="A65" s="8" t="s">
        <v>61</v>
      </c>
      <c r="B65" s="34">
        <f>SUM(B66:B70)</f>
        <v>0</v>
      </c>
      <c r="C65" s="34">
        <f t="shared" ref="C65:K65" si="8">SUM(C66:C70)</f>
        <v>0</v>
      </c>
      <c r="D65" s="34">
        <f t="shared" si="8"/>
        <v>0</v>
      </c>
      <c r="E65" s="34">
        <f t="shared" si="8"/>
        <v>0</v>
      </c>
      <c r="F65" s="34">
        <f t="shared" si="8"/>
        <v>0</v>
      </c>
      <c r="G65" s="34">
        <f t="shared" si="8"/>
        <v>0</v>
      </c>
      <c r="H65" s="34">
        <f t="shared" si="8"/>
        <v>0</v>
      </c>
      <c r="I65" s="34">
        <f t="shared" si="8"/>
        <v>0</v>
      </c>
      <c r="J65" s="34">
        <f t="shared" si="8"/>
        <v>0</v>
      </c>
      <c r="K65" s="34">
        <f t="shared" si="8"/>
        <v>0</v>
      </c>
      <c r="L65" s="34">
        <f>SUM(L66:L70)</f>
        <v>0</v>
      </c>
      <c r="M65" s="34">
        <f t="shared" ref="M65" si="9">SUM(M66:M70)</f>
        <v>0</v>
      </c>
      <c r="N65" s="34">
        <f t="shared" ref="N65" si="10">SUM(N66:N70)</f>
        <v>0</v>
      </c>
      <c r="O65" s="34">
        <f t="shared" ref="O65" si="11">SUM(O66:O70)</f>
        <v>0</v>
      </c>
      <c r="P65" s="34">
        <f t="shared" ref="P65" si="12">SUM(P66:P70)</f>
        <v>0</v>
      </c>
    </row>
    <row r="66" spans="1:16" ht="15" customHeight="1">
      <c r="A66" s="9" t="s">
        <v>62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/>
      <c r="M66" s="27"/>
      <c r="N66" s="27"/>
      <c r="O66" s="27"/>
      <c r="P66" s="27">
        <f t="shared" si="1"/>
        <v>0</v>
      </c>
    </row>
    <row r="67" spans="1:16">
      <c r="A67" s="9" t="s">
        <v>63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/>
      <c r="M67" s="27"/>
      <c r="N67" s="27"/>
      <c r="O67" s="27"/>
      <c r="P67" s="27">
        <f t="shared" si="1"/>
        <v>0</v>
      </c>
    </row>
    <row r="68" spans="1:16" ht="15" customHeight="1">
      <c r="A68" s="9" t="s">
        <v>64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/>
      <c r="M68" s="27"/>
      <c r="N68" s="27"/>
      <c r="O68" s="27"/>
      <c r="P68" s="27">
        <f t="shared" si="1"/>
        <v>0</v>
      </c>
    </row>
    <row r="69" spans="1:16" ht="15" customHeight="1">
      <c r="A69" s="9" t="s">
        <v>65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/>
      <c r="M69" s="27"/>
      <c r="N69" s="27"/>
      <c r="O69" s="27"/>
      <c r="P69" s="27">
        <f t="shared" si="1"/>
        <v>0</v>
      </c>
    </row>
    <row r="70" spans="1:16" ht="15" customHeight="1">
      <c r="A70" s="9" t="s">
        <v>66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/>
      <c r="M70" s="27"/>
      <c r="N70" s="27"/>
      <c r="O70" s="27"/>
      <c r="P70" s="27">
        <f t="shared" si="1"/>
        <v>0</v>
      </c>
    </row>
    <row r="71" spans="1:16" ht="15" customHeight="1">
      <c r="A71" s="8" t="s">
        <v>67</v>
      </c>
      <c r="B71" s="26">
        <f>SUM(B72:B75)</f>
        <v>0</v>
      </c>
      <c r="C71" s="26">
        <f t="shared" ref="C71:O71" si="13">SUM(C72:C75)</f>
        <v>0</v>
      </c>
      <c r="D71" s="26">
        <f t="shared" si="13"/>
        <v>0</v>
      </c>
      <c r="E71" s="26">
        <f t="shared" si="13"/>
        <v>0</v>
      </c>
      <c r="F71" s="26">
        <f t="shared" si="13"/>
        <v>0</v>
      </c>
      <c r="G71" s="26">
        <f t="shared" si="13"/>
        <v>0</v>
      </c>
      <c r="H71" s="26">
        <f t="shared" si="13"/>
        <v>0</v>
      </c>
      <c r="I71" s="26">
        <f t="shared" si="13"/>
        <v>0</v>
      </c>
      <c r="J71" s="26">
        <f t="shared" si="13"/>
        <v>0</v>
      </c>
      <c r="K71" s="26">
        <f t="shared" si="13"/>
        <v>0</v>
      </c>
      <c r="L71" s="26">
        <f t="shared" si="13"/>
        <v>0</v>
      </c>
      <c r="M71" s="26">
        <f t="shared" si="13"/>
        <v>0</v>
      </c>
      <c r="N71" s="26">
        <f t="shared" si="13"/>
        <v>0</v>
      </c>
      <c r="O71" s="26">
        <f t="shared" si="13"/>
        <v>0</v>
      </c>
      <c r="P71" s="26">
        <f t="shared" si="1"/>
        <v>0</v>
      </c>
    </row>
    <row r="72" spans="1:16" ht="15" customHeight="1">
      <c r="A72" s="9" t="s">
        <v>68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/>
      <c r="M72" s="27"/>
      <c r="N72" s="27"/>
      <c r="O72" s="27"/>
      <c r="P72" s="27">
        <f t="shared" ref="P72:P89" si="14">SUM(D72:O72)</f>
        <v>0</v>
      </c>
    </row>
    <row r="73" spans="1:16" ht="15" customHeight="1">
      <c r="A73" s="9" t="s">
        <v>69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/>
      <c r="M73" s="27"/>
      <c r="N73" s="27"/>
      <c r="O73" s="27"/>
      <c r="P73" s="27">
        <f t="shared" si="14"/>
        <v>0</v>
      </c>
    </row>
    <row r="74" spans="1:16" ht="15" customHeight="1">
      <c r="A74" s="9" t="s">
        <v>70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/>
      <c r="M74" s="27"/>
      <c r="N74" s="27"/>
      <c r="O74" s="27"/>
      <c r="P74" s="27">
        <f t="shared" si="14"/>
        <v>0</v>
      </c>
    </row>
    <row r="75" spans="1:16">
      <c r="A75" s="9" t="s">
        <v>71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/>
      <c r="M75" s="27"/>
      <c r="N75" s="27"/>
      <c r="O75" s="27"/>
      <c r="P75" s="27">
        <f t="shared" si="14"/>
        <v>0</v>
      </c>
    </row>
    <row r="76" spans="1:16">
      <c r="A76" s="4" t="s">
        <v>2</v>
      </c>
      <c r="B76" s="20">
        <f t="shared" ref="B76:N76" si="15">+B60+B50+B33+B23+B13+B7</f>
        <v>231147700000</v>
      </c>
      <c r="C76" s="20">
        <f>+C60+C50+C33+C23+C13+C7</f>
        <v>231147700000</v>
      </c>
      <c r="D76" s="20">
        <f t="shared" si="15"/>
        <v>13227252204.529999</v>
      </c>
      <c r="E76" s="20">
        <f t="shared" si="15"/>
        <v>17468589862.879997</v>
      </c>
      <c r="F76" s="20">
        <f t="shared" si="15"/>
        <v>17141656392.189999</v>
      </c>
      <c r="G76" s="20">
        <f t="shared" si="15"/>
        <v>17114276409.779999</v>
      </c>
      <c r="H76" s="20">
        <f t="shared" si="15"/>
        <v>15420927054.360001</v>
      </c>
      <c r="I76" s="20">
        <f t="shared" si="15"/>
        <v>18502219130.869999</v>
      </c>
      <c r="J76" s="20">
        <f t="shared" si="15"/>
        <v>17339564990.830002</v>
      </c>
      <c r="K76" s="20">
        <f t="shared" si="15"/>
        <v>17478457931.370003</v>
      </c>
      <c r="L76" s="20">
        <f t="shared" si="15"/>
        <v>0</v>
      </c>
      <c r="M76" s="20">
        <f t="shared" si="15"/>
        <v>0</v>
      </c>
      <c r="N76" s="20">
        <f t="shared" si="15"/>
        <v>0</v>
      </c>
      <c r="O76" s="20">
        <f>+O60+O50+O33+O23+O13+O7</f>
        <v>0</v>
      </c>
      <c r="P76" s="20">
        <f t="shared" si="14"/>
        <v>133692943976.81</v>
      </c>
    </row>
    <row r="77" spans="1:16">
      <c r="P77">
        <f t="shared" si="14"/>
        <v>0</v>
      </c>
    </row>
    <row r="78" spans="1:16">
      <c r="A78" s="3" t="s">
        <v>48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41">
        <v>0</v>
      </c>
      <c r="P78" s="28">
        <f t="shared" si="14"/>
        <v>0</v>
      </c>
    </row>
    <row r="79" spans="1:16">
      <c r="A79" s="5" t="s">
        <v>49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41">
        <v>0</v>
      </c>
      <c r="P79" s="28">
        <f t="shared" si="14"/>
        <v>0</v>
      </c>
    </row>
    <row r="80" spans="1:16">
      <c r="A80" s="10" t="s">
        <v>50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/>
      <c r="M80" s="27"/>
      <c r="N80" s="27"/>
      <c r="O80" s="27"/>
      <c r="P80" s="27">
        <f t="shared" si="14"/>
        <v>0</v>
      </c>
    </row>
    <row r="81" spans="1:16">
      <c r="A81" s="10" t="s">
        <v>51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/>
      <c r="M81" s="27"/>
      <c r="N81" s="27"/>
      <c r="O81" s="27"/>
      <c r="P81" s="27">
        <f t="shared" si="14"/>
        <v>0</v>
      </c>
    </row>
    <row r="82" spans="1:16">
      <c r="A82" s="5" t="s">
        <v>52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41">
        <v>0</v>
      </c>
      <c r="P82" s="28">
        <f t="shared" si="14"/>
        <v>0</v>
      </c>
    </row>
    <row r="83" spans="1:16">
      <c r="A83" s="10" t="s">
        <v>53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/>
      <c r="M83" s="27"/>
      <c r="N83" s="27"/>
      <c r="O83" s="27"/>
      <c r="P83" s="27">
        <f t="shared" si="14"/>
        <v>0</v>
      </c>
    </row>
    <row r="84" spans="1:16">
      <c r="A84" s="10" t="s">
        <v>54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/>
      <c r="M84" s="27"/>
      <c r="N84" s="27"/>
      <c r="O84" s="27"/>
      <c r="P84" s="27">
        <f t="shared" si="14"/>
        <v>0</v>
      </c>
    </row>
    <row r="85" spans="1:16">
      <c r="A85" s="5" t="s">
        <v>55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41">
        <v>0</v>
      </c>
      <c r="P85" s="28">
        <f t="shared" si="14"/>
        <v>0</v>
      </c>
    </row>
    <row r="86" spans="1:16">
      <c r="A86" s="10" t="s">
        <v>56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/>
      <c r="M86" s="27"/>
      <c r="N86" s="27"/>
      <c r="O86" s="27"/>
      <c r="P86" s="27">
        <f t="shared" si="14"/>
        <v>0</v>
      </c>
    </row>
    <row r="87" spans="1:16">
      <c r="A87" s="4" t="s">
        <v>57</v>
      </c>
      <c r="B87" s="29">
        <v>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f t="shared" si="14"/>
        <v>0</v>
      </c>
    </row>
    <row r="89" spans="1:16" ht="15.75">
      <c r="A89" s="6" t="s">
        <v>58</v>
      </c>
      <c r="B89" s="30">
        <f t="shared" ref="B89:N89" si="16">+B76+B87</f>
        <v>231147700000</v>
      </c>
      <c r="C89" s="51">
        <f>+C76+C87</f>
        <v>231147700000</v>
      </c>
      <c r="D89" s="30">
        <f t="shared" si="16"/>
        <v>13227252204.529999</v>
      </c>
      <c r="E89" s="30">
        <f t="shared" si="16"/>
        <v>17468589862.879997</v>
      </c>
      <c r="F89" s="30">
        <f t="shared" si="16"/>
        <v>17141656392.189999</v>
      </c>
      <c r="G89" s="30">
        <f t="shared" si="16"/>
        <v>17114276409.779999</v>
      </c>
      <c r="H89" s="30">
        <f t="shared" si="16"/>
        <v>15420927054.360001</v>
      </c>
      <c r="I89" s="30">
        <f t="shared" si="16"/>
        <v>18502219130.869999</v>
      </c>
      <c r="J89" s="30">
        <f t="shared" si="16"/>
        <v>17339564990.830002</v>
      </c>
      <c r="K89" s="30">
        <f t="shared" si="16"/>
        <v>17478457931.370003</v>
      </c>
      <c r="L89" s="30">
        <f t="shared" si="16"/>
        <v>0</v>
      </c>
      <c r="M89" s="30">
        <f t="shared" si="16"/>
        <v>0</v>
      </c>
      <c r="N89" s="30">
        <f t="shared" si="16"/>
        <v>0</v>
      </c>
      <c r="O89" s="30">
        <f>+O76+O87</f>
        <v>0</v>
      </c>
      <c r="P89" s="30">
        <f t="shared" si="14"/>
        <v>133692943976.81</v>
      </c>
    </row>
    <row r="90" spans="1:16">
      <c r="A90" s="53"/>
      <c r="B90" s="53"/>
      <c r="C90" s="53"/>
      <c r="D90" s="53"/>
      <c r="E90" s="53"/>
      <c r="O90" s="44"/>
      <c r="P90" s="13"/>
    </row>
    <row r="91" spans="1:16">
      <c r="A91" s="21" t="s">
        <v>86</v>
      </c>
      <c r="B91" s="15"/>
      <c r="C91" s="45"/>
      <c r="D91" s="15"/>
      <c r="E91" s="15"/>
      <c r="I91" s="13"/>
      <c r="J91" s="13"/>
      <c r="K91" s="13"/>
      <c r="N91" s="13"/>
    </row>
    <row r="92" spans="1:16">
      <c r="A92" t="s">
        <v>88</v>
      </c>
      <c r="B92" s="15"/>
      <c r="C92" s="45"/>
      <c r="D92" s="15"/>
      <c r="E92" s="15"/>
      <c r="I92" s="13"/>
      <c r="J92" s="13"/>
      <c r="K92" s="13"/>
      <c r="N92" s="42"/>
    </row>
    <row r="93" spans="1:16">
      <c r="A93" s="21" t="s">
        <v>87</v>
      </c>
      <c r="B93" s="15"/>
      <c r="C93" s="15"/>
      <c r="D93" s="15"/>
      <c r="E93" s="15"/>
    </row>
    <row r="94" spans="1:16">
      <c r="A94" t="s">
        <v>89</v>
      </c>
      <c r="B94" s="15"/>
      <c r="C94" s="15"/>
      <c r="D94" s="15"/>
      <c r="E94" s="15"/>
    </row>
    <row r="95" spans="1:16">
      <c r="A95" s="21" t="s">
        <v>90</v>
      </c>
      <c r="B95" s="15"/>
      <c r="C95" s="15"/>
      <c r="D95" s="15"/>
      <c r="E95" s="15"/>
    </row>
    <row r="96" spans="1:16" ht="44.25" customHeight="1">
      <c r="A96" s="54" t="s">
        <v>91</v>
      </c>
      <c r="B96" s="54"/>
      <c r="C96" s="54"/>
      <c r="D96" s="54"/>
      <c r="E96" s="54"/>
      <c r="F96" s="54"/>
    </row>
    <row r="97" spans="1:5">
      <c r="A97" s="15"/>
      <c r="B97" s="15"/>
      <c r="C97" s="15"/>
      <c r="D97" s="15"/>
      <c r="E97" s="15"/>
    </row>
    <row r="98" spans="1:5" ht="18" customHeight="1">
      <c r="A98" s="11" t="s">
        <v>59</v>
      </c>
      <c r="B98" s="11"/>
      <c r="C98" s="11"/>
      <c r="D98" s="11"/>
      <c r="E98" s="13"/>
    </row>
    <row r="99" spans="1:5">
      <c r="A99" s="12" t="s">
        <v>106</v>
      </c>
      <c r="B99" s="12"/>
      <c r="C99" s="12"/>
      <c r="D99" s="12"/>
      <c r="E99" s="14"/>
    </row>
    <row r="113" spans="4:4">
      <c r="D113" s="13"/>
    </row>
    <row r="114" spans="4:4">
      <c r="D114" s="48"/>
    </row>
    <row r="115" spans="4:4">
      <c r="D115" s="48"/>
    </row>
    <row r="116" spans="4:4">
      <c r="D116" s="48"/>
    </row>
    <row r="117" spans="4:4">
      <c r="D117" s="48"/>
    </row>
    <row r="118" spans="4:4">
      <c r="D118" s="48"/>
    </row>
    <row r="119" spans="4:4">
      <c r="D119" s="48"/>
    </row>
    <row r="120" spans="4:4">
      <c r="D120" s="48"/>
    </row>
    <row r="121" spans="4:4">
      <c r="D121" s="48"/>
    </row>
    <row r="122" spans="4:4">
      <c r="D122" s="48"/>
    </row>
    <row r="123" spans="4:4">
      <c r="D123" s="48"/>
    </row>
    <row r="124" spans="4:4">
      <c r="D124" s="48"/>
    </row>
    <row r="125" spans="4:4">
      <c r="D125" s="48"/>
    </row>
    <row r="126" spans="4:4">
      <c r="D126" s="48"/>
    </row>
    <row r="127" spans="4:4">
      <c r="D127" s="48"/>
    </row>
    <row r="128" spans="4:4">
      <c r="D128" s="48"/>
    </row>
    <row r="129" spans="4:4">
      <c r="D129" s="48"/>
    </row>
    <row r="130" spans="4:4">
      <c r="D130" s="48"/>
    </row>
  </sheetData>
  <mergeCells count="5">
    <mergeCell ref="A90:E90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ignoredErrors>
    <ignoredError sqref="P8:P33 D50 P89 P34:P64 B33 D33:O33 P66:P8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880-B9BE-4D24-A2E4-E19C8E8FB0E9}">
  <dimension ref="H16:I18"/>
  <sheetViews>
    <sheetView workbookViewId="0">
      <selection activeCell="I16" sqref="I16"/>
    </sheetView>
  </sheetViews>
  <sheetFormatPr baseColWidth="10" defaultRowHeight="15"/>
  <cols>
    <col min="8" max="9" width="18.125" bestFit="1" customWidth="1"/>
  </cols>
  <sheetData>
    <row r="16" spans="8:9">
      <c r="H16" s="46">
        <f>'Ejecución gasto marzo Capitul'!E89</f>
        <v>17468589862.879997</v>
      </c>
      <c r="I16" s="46">
        <f>'Ejecución gasto marzo Capitul'!P89</f>
        <v>133692943976.81</v>
      </c>
    </row>
    <row r="17" spans="8:9">
      <c r="H17" s="46">
        <f>I17</f>
        <v>231147700000</v>
      </c>
      <c r="I17" s="46">
        <f>'Ejecución gasto marzo Capitul'!B89</f>
        <v>231147700000</v>
      </c>
    </row>
    <row r="18" spans="8:9">
      <c r="H18" s="47">
        <f>H16/H17</f>
        <v>7.5573280040770463E-2</v>
      </c>
      <c r="I18" s="47">
        <f>I16/I17</f>
        <v>0.57838751576074521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5009C7-F577-4E09-856A-0CDD6897D8B5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6f454071-f228-4dda-b004-431287ab1efe"/>
    <ds:schemaRef ds:uri="http://schemas.openxmlformats.org/package/2006/metadata/core-properties"/>
    <ds:schemaRef ds:uri="http://purl.org/dc/terms/"/>
    <ds:schemaRef ds:uri="6c0f8f09-1889-4044-a4f7-4542b1ae657e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gasto marzo Capitul</vt:lpstr>
      <vt:lpstr>Hoja1</vt:lpstr>
      <vt:lpstr>'Ejecución gasto marzo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Massiel Elizabeth Segura Montilla</cp:lastModifiedBy>
  <cp:lastPrinted>2022-07-01T14:05:55Z</cp:lastPrinted>
  <dcterms:created xsi:type="dcterms:W3CDTF">2019-05-15T16:05:40Z</dcterms:created>
  <dcterms:modified xsi:type="dcterms:W3CDTF">2022-09-14T13:07:25Z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