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Grupo Megal SRL\Desktop\Portal Diciembre 2022\Presupuesto\8. Agosto\"/>
    </mc:Choice>
  </mc:AlternateContent>
  <xr:revisionPtr revIDLastSave="0" documentId="13_ncr:1_{09526CCF-3AE0-471F-BC30-F571703324C4}" xr6:coauthVersionLast="46" xr6:coauthVersionMax="46" xr10:uidLastSave="{00000000-0000-0000-0000-000000000000}"/>
  <bookViews>
    <workbookView xWindow="-120" yWindow="-120" windowWidth="20730" windowHeight="11160" tabRatio="666" xr2:uid="{00000000-000D-0000-FFFF-FFFF00000000}"/>
  </bookViews>
  <sheets>
    <sheet name="Ejecución de gasto UE 0001" sheetId="1" r:id="rId1"/>
  </sheets>
  <definedNames>
    <definedName name="_xlnm.Print_Area" localSheetId="0">'Ejecución de gasto UE 0001'!$A$1:$F$105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8" i="1" l="1"/>
  <c r="P86" i="1"/>
  <c r="P85" i="1"/>
  <c r="P84" i="1"/>
  <c r="P83" i="1"/>
  <c r="P81" i="1"/>
  <c r="P80" i="1"/>
  <c r="P79" i="1"/>
  <c r="P77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49" i="1"/>
  <c r="P48" i="1"/>
  <c r="P47" i="1"/>
  <c r="P46" i="1"/>
  <c r="P45" i="1"/>
  <c r="P44" i="1"/>
  <c r="P43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2" i="1"/>
  <c r="P11" i="1"/>
  <c r="P10" i="1"/>
  <c r="P9" i="1"/>
  <c r="P8" i="1"/>
  <c r="P7" i="1"/>
  <c r="K87" i="1"/>
  <c r="K85" i="1"/>
  <c r="J85" i="1"/>
  <c r="I85" i="1"/>
  <c r="H85" i="1"/>
  <c r="G85" i="1"/>
  <c r="F85" i="1"/>
  <c r="E85" i="1"/>
  <c r="D85" i="1"/>
  <c r="L82" i="1"/>
  <c r="L78" i="1" s="1"/>
  <c r="P78" i="1" s="1"/>
  <c r="K82" i="1"/>
  <c r="P82" i="1" s="1"/>
  <c r="J82" i="1"/>
  <c r="I82" i="1"/>
  <c r="H82" i="1"/>
  <c r="G82" i="1"/>
  <c r="F82" i="1"/>
  <c r="E82" i="1"/>
  <c r="D82" i="1"/>
  <c r="K79" i="1"/>
  <c r="J79" i="1"/>
  <c r="I79" i="1"/>
  <c r="I78" i="1" s="1"/>
  <c r="I87" i="1" s="1"/>
  <c r="H79" i="1"/>
  <c r="G79" i="1"/>
  <c r="G78" i="1" s="1"/>
  <c r="G87" i="1" s="1"/>
  <c r="G89" i="1" s="1"/>
  <c r="F79" i="1"/>
  <c r="E79" i="1"/>
  <c r="E78" i="1" s="1"/>
  <c r="E87" i="1" s="1"/>
  <c r="D79" i="1"/>
  <c r="O78" i="1"/>
  <c r="O87" i="1" s="1"/>
  <c r="O89" i="1" s="1"/>
  <c r="J78" i="1"/>
  <c r="J87" i="1" s="1"/>
  <c r="J89" i="1" s="1"/>
  <c r="H78" i="1"/>
  <c r="H87" i="1" s="1"/>
  <c r="H89" i="1" s="1"/>
  <c r="F78" i="1"/>
  <c r="F87" i="1" s="1"/>
  <c r="D78" i="1"/>
  <c r="D87" i="1" s="1"/>
  <c r="D89" i="1" s="1"/>
  <c r="H76" i="1"/>
  <c r="D76" i="1"/>
  <c r="J71" i="1"/>
  <c r="I71" i="1"/>
  <c r="H71" i="1"/>
  <c r="G71" i="1"/>
  <c r="F71" i="1"/>
  <c r="E71" i="1"/>
  <c r="D71" i="1"/>
  <c r="J65" i="1"/>
  <c r="I65" i="1"/>
  <c r="H65" i="1"/>
  <c r="G65" i="1"/>
  <c r="F65" i="1"/>
  <c r="E65" i="1"/>
  <c r="D65" i="1"/>
  <c r="O60" i="1"/>
  <c r="O76" i="1" s="1"/>
  <c r="K60" i="1"/>
  <c r="J60" i="1"/>
  <c r="J76" i="1" s="1"/>
  <c r="I60" i="1"/>
  <c r="I76" i="1" s="1"/>
  <c r="H60" i="1"/>
  <c r="G60" i="1"/>
  <c r="G76" i="1" s="1"/>
  <c r="F60" i="1"/>
  <c r="F76" i="1" s="1"/>
  <c r="E60" i="1"/>
  <c r="E76" i="1" s="1"/>
  <c r="D60" i="1"/>
  <c r="O50" i="1"/>
  <c r="K50" i="1"/>
  <c r="P50" i="1" s="1"/>
  <c r="J50" i="1"/>
  <c r="I50" i="1"/>
  <c r="H50" i="1"/>
  <c r="G50" i="1"/>
  <c r="F50" i="1"/>
  <c r="E50" i="1"/>
  <c r="D50" i="1"/>
  <c r="O42" i="1"/>
  <c r="L42" i="1"/>
  <c r="K42" i="1"/>
  <c r="P42" i="1" s="1"/>
  <c r="J42" i="1"/>
  <c r="I42" i="1"/>
  <c r="H42" i="1"/>
  <c r="G42" i="1"/>
  <c r="F42" i="1"/>
  <c r="E42" i="1"/>
  <c r="D42" i="1"/>
  <c r="O33" i="1"/>
  <c r="K33" i="1"/>
  <c r="J33" i="1"/>
  <c r="I33" i="1"/>
  <c r="H33" i="1"/>
  <c r="G33" i="1"/>
  <c r="F33" i="1"/>
  <c r="E33" i="1"/>
  <c r="D33" i="1"/>
  <c r="O23" i="1"/>
  <c r="K23" i="1"/>
  <c r="J23" i="1"/>
  <c r="I23" i="1"/>
  <c r="H23" i="1"/>
  <c r="G23" i="1"/>
  <c r="F23" i="1"/>
  <c r="E23" i="1"/>
  <c r="D23" i="1"/>
  <c r="O13" i="1"/>
  <c r="K13" i="1"/>
  <c r="P13" i="1" s="1"/>
  <c r="J13" i="1"/>
  <c r="I13" i="1"/>
  <c r="H13" i="1"/>
  <c r="G13" i="1"/>
  <c r="F13" i="1"/>
  <c r="E13" i="1"/>
  <c r="D13" i="1"/>
  <c r="O7" i="1"/>
  <c r="K7" i="1"/>
  <c r="J7" i="1"/>
  <c r="I7" i="1"/>
  <c r="H7" i="1"/>
  <c r="G7" i="1"/>
  <c r="F7" i="1"/>
  <c r="E7" i="1"/>
  <c r="D7" i="1"/>
  <c r="L87" i="1" l="1"/>
  <c r="P87" i="1" s="1"/>
  <c r="L76" i="1"/>
  <c r="K76" i="1"/>
  <c r="F89" i="1"/>
  <c r="E89" i="1"/>
  <c r="I89" i="1"/>
  <c r="L89" i="1" l="1"/>
  <c r="K89" i="1"/>
  <c r="P76" i="1"/>
  <c r="P89" i="1" l="1"/>
  <c r="B13" i="1"/>
  <c r="B23" i="1"/>
  <c r="B50" i="1"/>
  <c r="B7" i="1" l="1"/>
  <c r="B60" i="1"/>
  <c r="B71" i="1" l="1"/>
  <c r="B65" i="1"/>
  <c r="B85" i="1" l="1"/>
  <c r="B82" i="1"/>
  <c r="B79" i="1"/>
  <c r="B78" i="1" l="1"/>
  <c r="B87" i="1" l="1"/>
  <c r="B42" i="1"/>
  <c r="B33" i="1" s="1"/>
  <c r="B76" i="1" s="1"/>
  <c r="B89" i="1" l="1"/>
</calcChain>
</file>

<file path=xl/sharedStrings.xml><?xml version="1.0" encoding="utf-8"?>
<sst xmlns="http://schemas.openxmlformats.org/spreadsheetml/2006/main" count="111" uniqueCount="109">
  <si>
    <t>Ministerio de  Educación</t>
  </si>
  <si>
    <t>Detalle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</si>
  <si>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</si>
  <si>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</si>
  <si>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</si>
  <si>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</si>
  <si>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</si>
  <si>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</si>
  <si>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</si>
  <si>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</si>
  <si>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</si>
  <si>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</si>
  <si>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</si>
  <si>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</si>
  <si>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</si>
  <si>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</si>
  <si>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</si>
  <si>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</si>
  <si>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</si>
  <si>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</si>
  <si>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</si>
  <si>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</si>
  <si>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</si>
  <si>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</si>
  <si>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</si>
  <si>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</si>
  <si>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</si>
  <si>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</si>
  <si>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</si>
  <si>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</si>
  <si>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</si>
  <si>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</si>
  <si>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</si>
  <si>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</si>
  <si>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</si>
  <si>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</si>
  <si>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</si>
  <si>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</si>
  <si>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</si>
  <si>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</si>
  <si>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</si>
  <si>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</si>
  <si>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</si>
  <si>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</si>
  <si>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</si>
  <si>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</si>
  <si>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</si>
  <si>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Total Gastos</t>
  </si>
  <si>
    <t>4 - APLICACIONES FINANCIERAS</t>
  </si>
  <si>
    <t>TOTAL APLICACIONES FINANCIERAS</t>
  </si>
  <si>
    <t>TOTAL GASTOS Y APLICACIONES FINANCIERAS</t>
  </si>
  <si>
    <t>Fuente: Sistema de Información de la Gestión Financiera (SIGEF).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</si>
  <si>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</si>
  <si>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</si>
  <si>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</si>
  <si>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</si>
  <si>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</si>
  <si>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</si>
  <si>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</si>
  <si>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</si>
  <si>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</si>
  <si>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</si>
  <si>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</si>
  <si>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</si>
  <si>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</si>
  <si>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</si>
  <si>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</si>
  <si>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</si>
  <si>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</si>
  <si>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</si>
  <si>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</si>
  <si>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</si>
  <si>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</si>
  <si>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</si>
  <si>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</si>
  <si>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</si>
  <si>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</si>
  <si>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</si>
  <si>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</si>
  <si>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</si>
  <si>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</si>
  <si>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</si>
  <si>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</si>
  <si>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</si>
  <si>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Ejecución de Gastos y Aplicaciones Financieras UE 0001</t>
  </si>
  <si>
    <t>2.6.7 - ACTIVOS BIOLÓGICOS</t>
  </si>
  <si>
    <t>Lic. Julissa Hernández</t>
  </si>
  <si>
    <t>Viceministra de Planificación y Desarrollo Educativo</t>
  </si>
  <si>
    <t>Presupuesto Aprobado</t>
  </si>
  <si>
    <t>Se refiere al presupuesto aprobado en la Ley de Presupuesto General del Estado</t>
  </si>
  <si>
    <t>Presupuesto Modificado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</si>
  <si>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</si>
  <si>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</si>
  <si>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</si>
  <si>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</si>
  <si>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</si>
  <si>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</si>
  <si>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</si>
  <si>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</si>
  <si>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</si>
  <si>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</si>
  <si>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</si>
  <si>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</si>
  <si>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</si>
  <si>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</si>
  <si>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</si>
  <si>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</si>
  <si>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AGOSTO 2021</t>
  </si>
  <si>
    <t>Fecha de registro: hasta el 31 de agosto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</si>
</sst>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"/>
  </numFmts>
  <fonts count="17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Calibri"/>
      <family val="2"/>
    </font>
    <font>
      <sz val="8"/>
      <name val="Arial Bold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0" fontId="6" fillId="0" borderId="0" xfId="0" applyFont="1" applyFill="1" applyBorder="1" applyAlignment="1">
      <alignment horizontal="left" vertical="center" wrapText="1"/>
    </xf>
    <xf numFmtId="164" fontId="12" fillId="0" borderId="0" xfId="3" applyFont="1"/>
    <xf numFmtId="0" fontId="11" fillId="0" borderId="0" xfId="0" applyFont="1" applyAlignment="1">
      <alignment horizontal="left" wrapText="1"/>
    </xf>
    <xf numFmtId="0" fontId="15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5" fontId="0" fillId="0" borderId="0" xfId="0" applyNumberFormat="1"/>
    <xf numFmtId="0" fontId="8" fillId="0" borderId="0" xfId="0" applyFont="1" applyAlignment="1">
      <alignment horizontal="left" vertical="center"/>
    </xf>
    <xf numFmtId="4" fontId="16" fillId="0" borderId="0" xfId="0" applyNumberFormat="1" applyFont="1" applyBorder="1" applyAlignment="1">
      <alignment horizontal="right" vertical="center"/>
    </xf>
    <xf numFmtId="39" fontId="1" fillId="2" borderId="2" xfId="0" applyNumberFormat="1" applyFont="1" applyFill="1" applyBorder="1" applyAlignment="1">
      <alignment horizontal="right" vertical="center" wrapText="1"/>
    </xf>
    <xf numFmtId="0" fontId="0" fillId="0" borderId="0" xfId="0"/>
    <xf numFmtId="0" fontId="5" fillId="2" borderId="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left" wrapText="1"/>
    </xf>
    <xf numFmtId="4" fontId="11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Millares" xfId="1" builtinId="3"/>
    <cellStyle name="Millares 2" xfId="3" xr:uid="{B6FCE88A-7087-42B5-A514-1560B004E333}"/>
    <cellStyle name="Millares 3" xfId="5" xr:uid="{E6413BFC-C590-427F-AD58-8583356E7635}"/>
    <cellStyle name="Normal" xfId="0" builtinId="0"/>
    <cellStyle name="Normal 2" xfId="2" xr:uid="{05291FA6-D5A6-4393-9925-5F599152425F}"/>
    <cellStyle name="Normal 3" xfId="4" xr:uid="{F1F694D4-A6FC-47D8-BDBC-20227FFFE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1924050</xdr:colOff>
      <xdr:row>2</xdr:row>
      <xdr:rowOff>156567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7954F900-0198-425B-91B9-CAD7B9B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4"/>
  <sheetViews>
    <sheetView tabSelected="1" zoomScaleNormal="100" zoomScaleSheetLayoutView="100" workbookViewId="0">
      <selection activeCell="N91" sqref="N91"/>
    </sheetView>
  </sheetViews>
  <sheetFormatPr baseColWidth="10" defaultColWidth="9.140625" defaultRowHeight="15"/>
  <cols>
    <col min="1" max="1" width="43.140625" customWidth="1"/>
    <col min="2" max="2" width="18.28515625" bestFit="1" customWidth="1"/>
    <col min="3" max="3" width="19.7109375" customWidth="1"/>
    <col min="4" max="4" width="18.28515625" bestFit="1" customWidth="1"/>
    <col min="5" max="5" width="16.28515625" bestFit="1" customWidth="1"/>
    <col min="6" max="6" width="17.28515625" customWidth="1"/>
    <col min="7" max="7" width="17.28515625" bestFit="1" customWidth="1"/>
    <col min="8" max="8" width="16.28515625" bestFit="1" customWidth="1"/>
    <col min="9" max="12" width="17.28515625" bestFit="1" customWidth="1"/>
    <col min="13" max="16" width="22.42578125" customWidth="1"/>
  </cols>
  <sheetData>
    <row r="1" spans="1:16" ht="18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37.5" customHeight="1">
      <c r="A2" s="54" t="s">
        <v>107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8.75">
      <c r="A3" s="55" t="s">
        <v>84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>
      <c r="D4" s="1"/>
    </row>
    <row r="5" spans="1:16" ht="31.5">
      <c r="A5" s="2" t="s">
        <v>1</v>
      </c>
      <c r="B5" s="3" t="s">
        <v>88</v>
      </c>
      <c r="C5" s="3" t="s">
        <v>90</v>
      </c>
      <c r="D5" s="3" t="s">
        <v>94</v>
      </c>
      <c r="E5" s="3" t="s">
        <v>95</v>
      </c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103</v>
      </c>
      <c r="N5" s="3" t="s">
        <v>104</v>
      </c>
      <c r="O5" s="3" t="s">
        <v>105</v>
      </c>
      <c r="P5" s="31" t="s">
        <v>106</v>
      </c>
    </row>
    <row r="6" spans="1:16">
      <c r="A6" s="4" t="s">
        <v>2</v>
      </c>
      <c r="B6" s="5"/>
      <c r="C6" s="5"/>
      <c r="D6" s="5"/>
      <c r="E6" s="5"/>
      <c r="F6" s="5"/>
      <c r="P6" s="30"/>
    </row>
    <row r="7" spans="1:16" ht="15" customHeight="1">
      <c r="A7" s="6" t="s">
        <v>3</v>
      </c>
      <c r="B7" s="7">
        <f>SUM(B8:B12)</f>
        <v>98761188413</v>
      </c>
      <c r="C7" s="42">
        <v>104507778321.36</v>
      </c>
      <c r="D7" s="7">
        <f>SUM(D8:D12)</f>
        <v>8350174336.6899996</v>
      </c>
      <c r="E7" s="7">
        <f t="shared" ref="E7:I7" si="0">SUM(E8:E12)</f>
        <v>8586844435.3899994</v>
      </c>
      <c r="F7" s="7">
        <f>SUM(F8:F12)</f>
        <v>8837294231.4799995</v>
      </c>
      <c r="G7" s="7">
        <f t="shared" si="0"/>
        <v>8601132288.3199997</v>
      </c>
      <c r="H7" s="7">
        <f t="shared" si="0"/>
        <v>8616823628.8600006</v>
      </c>
      <c r="I7" s="7">
        <f t="shared" si="0"/>
        <v>8446887380.9400005</v>
      </c>
      <c r="J7" s="7">
        <f>SUM(J8:J12)</f>
        <v>8662746164.0599995</v>
      </c>
      <c r="K7" s="7">
        <f>SUM(K8:K12)</f>
        <v>8989898724.9799995</v>
      </c>
      <c r="L7" s="7">
        <v>0</v>
      </c>
      <c r="M7" s="32">
        <v>0</v>
      </c>
      <c r="N7" s="32">
        <v>0</v>
      </c>
      <c r="O7" s="7">
        <f t="shared" ref="O7" si="1">SUM(O8:O12)</f>
        <v>0</v>
      </c>
      <c r="P7" s="32">
        <f>SUM(D7:O7)</f>
        <v>69091801190.720001</v>
      </c>
    </row>
    <row r="8" spans="1:16" ht="15" customHeight="1">
      <c r="A8" s="8" t="s">
        <v>4</v>
      </c>
      <c r="B8" s="9">
        <v>83804041620</v>
      </c>
      <c r="C8" s="43">
        <v>89051414028.360001</v>
      </c>
      <c r="D8" s="9">
        <v>7107313069.25</v>
      </c>
      <c r="E8" s="9">
        <v>7307673932.3999996</v>
      </c>
      <c r="F8" s="9">
        <v>7582604804.9499998</v>
      </c>
      <c r="G8" s="9">
        <v>7345695949.3500004</v>
      </c>
      <c r="H8" s="9">
        <v>7357327715.5799999</v>
      </c>
      <c r="I8" s="9">
        <v>7190205861.4100008</v>
      </c>
      <c r="J8" s="9">
        <v>7406884329.1700001</v>
      </c>
      <c r="K8" s="9">
        <v>7687317366.5299997</v>
      </c>
      <c r="L8" s="9"/>
      <c r="M8" s="33"/>
      <c r="N8" s="33"/>
      <c r="O8" s="9"/>
      <c r="P8" s="33">
        <f t="shared" ref="P8:P71" si="2">SUM(D8:O8)</f>
        <v>58985023028.639999</v>
      </c>
    </row>
    <row r="9" spans="1:16" ht="15" customHeight="1">
      <c r="A9" s="8" t="s">
        <v>5</v>
      </c>
      <c r="B9" s="9">
        <v>577009330</v>
      </c>
      <c r="C9" s="43">
        <v>629421830</v>
      </c>
      <c r="D9" s="9">
        <v>46492150.939999998</v>
      </c>
      <c r="E9" s="9">
        <v>52833115.280000001</v>
      </c>
      <c r="F9" s="9">
        <v>49420718.329999998</v>
      </c>
      <c r="G9" s="9">
        <v>46875827.740000002</v>
      </c>
      <c r="H9" s="9">
        <v>49740102.219999999</v>
      </c>
      <c r="I9" s="9">
        <v>47252008.609999999</v>
      </c>
      <c r="J9" s="9">
        <v>47228792.990000002</v>
      </c>
      <c r="K9" s="9">
        <v>55684292.990000002</v>
      </c>
      <c r="L9" s="9"/>
      <c r="M9" s="33"/>
      <c r="N9" s="33"/>
      <c r="O9" s="9"/>
      <c r="P9" s="33">
        <f t="shared" si="2"/>
        <v>395527009.10000002</v>
      </c>
    </row>
    <row r="10" spans="1:16" ht="15" customHeight="1">
      <c r="A10" s="8" t="s">
        <v>6</v>
      </c>
      <c r="B10" s="9">
        <v>0</v>
      </c>
      <c r="C10" s="43">
        <v>13920000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33">
        <v>0</v>
      </c>
      <c r="L10" s="33"/>
      <c r="M10" s="33"/>
      <c r="N10" s="33"/>
      <c r="O10" s="9"/>
      <c r="P10" s="33">
        <f t="shared" si="2"/>
        <v>0</v>
      </c>
    </row>
    <row r="11" spans="1:16" ht="15" customHeight="1">
      <c r="A11" s="8" t="s">
        <v>7</v>
      </c>
      <c r="B11" s="9"/>
      <c r="C11" s="43"/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33">
        <v>0</v>
      </c>
      <c r="L11" s="33"/>
      <c r="M11" s="33"/>
      <c r="N11" s="33"/>
      <c r="O11" s="9"/>
      <c r="P11" s="33">
        <f t="shared" si="2"/>
        <v>0</v>
      </c>
    </row>
    <row r="12" spans="1:16" ht="15" customHeight="1">
      <c r="A12" s="8" t="s">
        <v>8</v>
      </c>
      <c r="B12" s="9">
        <v>14380137463</v>
      </c>
      <c r="C12" s="43">
        <v>14813022463</v>
      </c>
      <c r="D12" s="9">
        <v>1196369116.5</v>
      </c>
      <c r="E12" s="9">
        <v>1226337387.71</v>
      </c>
      <c r="F12" s="9">
        <v>1205268708.2</v>
      </c>
      <c r="G12" s="9">
        <v>1208560511.23</v>
      </c>
      <c r="H12" s="9">
        <v>1209755811.0600002</v>
      </c>
      <c r="I12" s="9">
        <v>1209429510.9199998</v>
      </c>
      <c r="J12" s="9">
        <v>1208633041.9000001</v>
      </c>
      <c r="K12" s="9">
        <v>1246897065.46</v>
      </c>
      <c r="L12" s="9"/>
      <c r="M12" s="33"/>
      <c r="N12" s="33"/>
      <c r="O12" s="9"/>
      <c r="P12" s="33">
        <f t="shared" si="2"/>
        <v>9711251152.9799995</v>
      </c>
    </row>
    <row r="13" spans="1:16" ht="15" customHeight="1">
      <c r="A13" s="6" t="s">
        <v>9</v>
      </c>
      <c r="B13" s="7">
        <f>SUM(B14:B22)</f>
        <v>9936667521</v>
      </c>
      <c r="C13" s="42">
        <v>10541254370.049999</v>
      </c>
      <c r="D13" s="7">
        <f>SUM(D14:D22)</f>
        <v>0</v>
      </c>
      <c r="E13" s="7">
        <f t="shared" ref="E13:K13" si="3">SUM(E14:E22)</f>
        <v>984781297.05999994</v>
      </c>
      <c r="F13" s="7">
        <f>SUM(F14:F22)</f>
        <v>1202533314.95</v>
      </c>
      <c r="G13" s="7">
        <f t="shared" si="3"/>
        <v>767274558.88</v>
      </c>
      <c r="H13" s="7">
        <f t="shared" si="3"/>
        <v>653188086.40999997</v>
      </c>
      <c r="I13" s="7">
        <f t="shared" si="3"/>
        <v>1270841690.1700001</v>
      </c>
      <c r="J13" s="7">
        <f t="shared" si="3"/>
        <v>866444369.71000004</v>
      </c>
      <c r="K13" s="7">
        <f t="shared" si="3"/>
        <v>496748835.40000004</v>
      </c>
      <c r="L13" s="7">
        <v>0</v>
      </c>
      <c r="M13" s="32">
        <v>0</v>
      </c>
      <c r="N13" s="32">
        <v>0</v>
      </c>
      <c r="O13" s="7">
        <f t="shared" ref="O13" si="4">SUM(O14:O22)</f>
        <v>0</v>
      </c>
      <c r="P13" s="32">
        <f t="shared" si="2"/>
        <v>6241812152.5799999</v>
      </c>
    </row>
    <row r="14" spans="1:16" ht="15" customHeight="1">
      <c r="A14" s="8" t="s">
        <v>10</v>
      </c>
      <c r="B14" s="10">
        <v>1375748033</v>
      </c>
      <c r="C14" s="44">
        <v>1765163564.99</v>
      </c>
      <c r="D14" s="10">
        <v>0</v>
      </c>
      <c r="E14" s="10">
        <v>139758551.86000001</v>
      </c>
      <c r="F14" s="9">
        <v>49452583.630000003</v>
      </c>
      <c r="G14" s="9">
        <v>136980203.22999999</v>
      </c>
      <c r="H14" s="9">
        <v>56610083.239999995</v>
      </c>
      <c r="I14" s="9">
        <v>91998305.179999992</v>
      </c>
      <c r="J14" s="9">
        <v>265088882.86000001</v>
      </c>
      <c r="K14" s="9">
        <v>95943208.219999999</v>
      </c>
      <c r="L14" s="9"/>
      <c r="M14" s="33"/>
      <c r="N14" s="33"/>
      <c r="O14" s="9"/>
      <c r="P14" s="33">
        <f t="shared" si="2"/>
        <v>835831818.22000003</v>
      </c>
    </row>
    <row r="15" spans="1:16" ht="15" customHeight="1">
      <c r="A15" s="8" t="s">
        <v>11</v>
      </c>
      <c r="B15" s="10">
        <v>958757440</v>
      </c>
      <c r="C15" s="44">
        <v>687414348.23000002</v>
      </c>
      <c r="D15" s="10">
        <v>0</v>
      </c>
      <c r="E15" s="10">
        <v>25613016.719999999</v>
      </c>
      <c r="F15" s="9">
        <v>51505360.409999996</v>
      </c>
      <c r="G15" s="9">
        <v>1146390.47</v>
      </c>
      <c r="H15" s="9">
        <v>141566.32</v>
      </c>
      <c r="I15" s="9">
        <v>61592373.699999996</v>
      </c>
      <c r="J15" s="9">
        <v>36009141.880000003</v>
      </c>
      <c r="K15" s="9">
        <v>19841604.039999999</v>
      </c>
      <c r="L15" s="9"/>
      <c r="M15" s="33"/>
      <c r="N15" s="33"/>
      <c r="O15" s="9"/>
      <c r="P15" s="33">
        <f t="shared" si="2"/>
        <v>195849453.53999996</v>
      </c>
    </row>
    <row r="16" spans="1:16" ht="15" customHeight="1">
      <c r="A16" s="8" t="s">
        <v>12</v>
      </c>
      <c r="B16" s="10">
        <v>747451501</v>
      </c>
      <c r="C16" s="44">
        <v>634314139</v>
      </c>
      <c r="D16" s="10">
        <v>0</v>
      </c>
      <c r="E16" s="10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/>
      <c r="M16" s="33"/>
      <c r="N16" s="33"/>
      <c r="O16" s="9"/>
      <c r="P16" s="33">
        <f t="shared" si="2"/>
        <v>0</v>
      </c>
    </row>
    <row r="17" spans="1:16" ht="15" customHeight="1">
      <c r="A17" s="8" t="s">
        <v>13</v>
      </c>
      <c r="B17" s="10">
        <v>669246824</v>
      </c>
      <c r="C17" s="44">
        <v>170793072.74000001</v>
      </c>
      <c r="D17" s="10">
        <v>0</v>
      </c>
      <c r="E17" s="10">
        <v>0</v>
      </c>
      <c r="F17" s="9">
        <v>0</v>
      </c>
      <c r="G17" s="9">
        <v>0</v>
      </c>
      <c r="H17" s="9">
        <v>0</v>
      </c>
      <c r="I17" s="9">
        <v>190400</v>
      </c>
      <c r="J17" s="9">
        <v>0</v>
      </c>
      <c r="K17" s="9">
        <v>2124732.9300000002</v>
      </c>
      <c r="L17" s="9"/>
      <c r="M17" s="33"/>
      <c r="N17" s="33"/>
      <c r="O17" s="9"/>
      <c r="P17" s="33">
        <f t="shared" si="2"/>
        <v>2315132.9300000002</v>
      </c>
    </row>
    <row r="18" spans="1:16" ht="15" customHeight="1">
      <c r="A18" s="8" t="s">
        <v>14</v>
      </c>
      <c r="B18" s="10">
        <v>588749918</v>
      </c>
      <c r="C18" s="44">
        <v>865573629</v>
      </c>
      <c r="D18" s="10">
        <v>0</v>
      </c>
      <c r="E18" s="10">
        <v>21152249.93</v>
      </c>
      <c r="F18" s="9">
        <v>16089590.41</v>
      </c>
      <c r="G18" s="9">
        <v>2171931.71</v>
      </c>
      <c r="H18" s="9">
        <v>19685712.699999999</v>
      </c>
      <c r="I18" s="9">
        <v>23730</v>
      </c>
      <c r="J18" s="9">
        <v>57824314.649999999</v>
      </c>
      <c r="K18" s="9">
        <v>67719785.949999988</v>
      </c>
      <c r="L18" s="9"/>
      <c r="M18" s="33"/>
      <c r="N18" s="33"/>
      <c r="O18" s="9"/>
      <c r="P18" s="33">
        <f t="shared" si="2"/>
        <v>184667315.34999999</v>
      </c>
    </row>
    <row r="19" spans="1:16" ht="15" customHeight="1">
      <c r="A19" s="8" t="s">
        <v>15</v>
      </c>
      <c r="B19" s="10">
        <v>415761385</v>
      </c>
      <c r="C19" s="44">
        <v>343333268</v>
      </c>
      <c r="D19" s="10">
        <v>0</v>
      </c>
      <c r="E19" s="10">
        <v>2611292.4900000002</v>
      </c>
      <c r="F19" s="9">
        <v>1239253.18</v>
      </c>
      <c r="G19" s="9">
        <v>30065201.210000001</v>
      </c>
      <c r="H19" s="9">
        <v>1561643.82</v>
      </c>
      <c r="I19" s="9">
        <v>97964383.710000008</v>
      </c>
      <c r="J19" s="9">
        <v>2438675.23</v>
      </c>
      <c r="K19" s="9">
        <v>15872496.27</v>
      </c>
      <c r="L19" s="9"/>
      <c r="M19" s="33"/>
      <c r="N19" s="33"/>
      <c r="O19" s="9"/>
      <c r="P19" s="33">
        <f t="shared" si="2"/>
        <v>151752945.91000003</v>
      </c>
    </row>
    <row r="20" spans="1:16" ht="15" customHeight="1">
      <c r="A20" s="8" t="s">
        <v>16</v>
      </c>
      <c r="B20" s="10">
        <v>1157905440</v>
      </c>
      <c r="C20" s="44">
        <v>191986692</v>
      </c>
      <c r="D20" s="10">
        <v>0</v>
      </c>
      <c r="E20" s="10">
        <v>0</v>
      </c>
      <c r="F20" s="9">
        <v>235156.94</v>
      </c>
      <c r="G20" s="9">
        <v>113870</v>
      </c>
      <c r="H20" s="9">
        <v>8739.08</v>
      </c>
      <c r="I20" s="9">
        <v>136008.85</v>
      </c>
      <c r="J20" s="9">
        <v>95019.54</v>
      </c>
      <c r="K20" s="9">
        <v>22899.08</v>
      </c>
      <c r="L20" s="9"/>
      <c r="M20" s="33"/>
      <c r="N20" s="33"/>
      <c r="O20" s="9"/>
      <c r="P20" s="33">
        <f t="shared" si="2"/>
        <v>611693.49</v>
      </c>
    </row>
    <row r="21" spans="1:16" ht="15" customHeight="1">
      <c r="A21" s="8" t="s">
        <v>17</v>
      </c>
      <c r="B21" s="10">
        <v>3363511535</v>
      </c>
      <c r="C21" s="44">
        <v>1176355286.5900002</v>
      </c>
      <c r="D21" s="10">
        <v>0</v>
      </c>
      <c r="E21" s="10">
        <v>0</v>
      </c>
      <c r="F21" s="9">
        <v>28268723.550000001</v>
      </c>
      <c r="G21" s="9">
        <v>36121594.100000001</v>
      </c>
      <c r="H21" s="21">
        <v>2780282.02</v>
      </c>
      <c r="I21" s="9">
        <v>244565384.05999997</v>
      </c>
      <c r="J21" s="9">
        <v>46067401.359999999</v>
      </c>
      <c r="K21" s="9">
        <v>146811839.34999999</v>
      </c>
      <c r="L21" s="9"/>
      <c r="M21" s="33"/>
      <c r="N21" s="33"/>
      <c r="O21" s="9"/>
      <c r="P21" s="33">
        <f t="shared" si="2"/>
        <v>504615224.43999994</v>
      </c>
    </row>
    <row r="22" spans="1:16" ht="15" customHeight="1">
      <c r="A22" s="8" t="s">
        <v>18</v>
      </c>
      <c r="B22" s="10">
        <v>659535445</v>
      </c>
      <c r="C22" s="44">
        <v>4706320369.5</v>
      </c>
      <c r="D22" s="10">
        <v>0</v>
      </c>
      <c r="E22" s="10">
        <v>795646186.05999994</v>
      </c>
      <c r="F22" s="9">
        <v>1055742646.83</v>
      </c>
      <c r="G22" s="9">
        <v>560675368.15999997</v>
      </c>
      <c r="H22" s="9">
        <v>572400059.23000002</v>
      </c>
      <c r="I22" s="9">
        <v>774371104.67000008</v>
      </c>
      <c r="J22" s="9">
        <v>458920934.19</v>
      </c>
      <c r="K22" s="9">
        <v>148412269.56</v>
      </c>
      <c r="L22" s="9"/>
      <c r="M22" s="33"/>
      <c r="N22" s="33"/>
      <c r="O22" s="9"/>
      <c r="P22" s="33">
        <f t="shared" si="2"/>
        <v>4366168568.6999998</v>
      </c>
    </row>
    <row r="23" spans="1:16" ht="15" customHeight="1">
      <c r="A23" s="6" t="s">
        <v>19</v>
      </c>
      <c r="B23" s="7">
        <f>SUM(B24:B32)</f>
        <v>3119616849</v>
      </c>
      <c r="C23" s="42">
        <v>1851327792.3099999</v>
      </c>
      <c r="D23" s="7">
        <f>SUM(D24:D32)</f>
        <v>0</v>
      </c>
      <c r="E23" s="7">
        <f t="shared" ref="E23:O23" si="5">SUM(E24:E32)</f>
        <v>0</v>
      </c>
      <c r="F23" s="7">
        <f>SUM(F24:F32)</f>
        <v>9644087.120000001</v>
      </c>
      <c r="G23" s="7">
        <f t="shared" si="5"/>
        <v>1848026.99</v>
      </c>
      <c r="H23" s="7">
        <f t="shared" si="5"/>
        <v>208595.68</v>
      </c>
      <c r="I23" s="7">
        <f t="shared" si="5"/>
        <v>6599648.6500000004</v>
      </c>
      <c r="J23" s="7">
        <f t="shared" si="5"/>
        <v>3057077.33</v>
      </c>
      <c r="K23" s="7">
        <f t="shared" si="5"/>
        <v>34276437.990000002</v>
      </c>
      <c r="L23" s="7">
        <v>0</v>
      </c>
      <c r="M23" s="32">
        <v>0</v>
      </c>
      <c r="N23" s="32">
        <v>0</v>
      </c>
      <c r="O23" s="7">
        <f t="shared" si="5"/>
        <v>0</v>
      </c>
      <c r="P23" s="32">
        <f t="shared" si="2"/>
        <v>55633873.760000005</v>
      </c>
    </row>
    <row r="24" spans="1:16" ht="15" customHeight="1">
      <c r="A24" s="8" t="s">
        <v>20</v>
      </c>
      <c r="B24" s="10">
        <v>39925144</v>
      </c>
      <c r="C24" s="44">
        <v>21731782</v>
      </c>
      <c r="D24" s="10">
        <v>0</v>
      </c>
      <c r="E24" s="10">
        <v>0</v>
      </c>
      <c r="F24" s="9">
        <v>0</v>
      </c>
      <c r="G24" s="9">
        <v>40915.99</v>
      </c>
      <c r="H24" s="9">
        <v>0</v>
      </c>
      <c r="I24" s="9">
        <v>46560.79</v>
      </c>
      <c r="J24" s="9">
        <v>104000</v>
      </c>
      <c r="K24" s="9">
        <v>10000</v>
      </c>
      <c r="L24" s="9"/>
      <c r="M24" s="33"/>
      <c r="N24" s="33"/>
      <c r="O24" s="9"/>
      <c r="P24" s="33">
        <f t="shared" si="2"/>
        <v>201476.78</v>
      </c>
    </row>
    <row r="25" spans="1:16" ht="15" customHeight="1">
      <c r="A25" s="8" t="s">
        <v>21</v>
      </c>
      <c r="B25" s="10">
        <v>176562957</v>
      </c>
      <c r="C25" s="44">
        <v>112859029.43000001</v>
      </c>
      <c r="D25" s="10">
        <v>0</v>
      </c>
      <c r="E25" s="10">
        <v>0</v>
      </c>
      <c r="F25" s="9">
        <v>116820</v>
      </c>
      <c r="G25" s="9">
        <v>0</v>
      </c>
      <c r="H25" s="9">
        <v>0</v>
      </c>
      <c r="I25" s="9">
        <v>10991</v>
      </c>
      <c r="J25" s="9">
        <v>118000</v>
      </c>
      <c r="K25" s="9">
        <v>44250</v>
      </c>
      <c r="L25" s="9"/>
      <c r="M25" s="33"/>
      <c r="N25" s="33"/>
      <c r="O25" s="9"/>
      <c r="P25" s="33">
        <f t="shared" si="2"/>
        <v>290061</v>
      </c>
    </row>
    <row r="26" spans="1:16" ht="15" customHeight="1">
      <c r="A26" s="8" t="s">
        <v>22</v>
      </c>
      <c r="B26" s="10">
        <v>1925484201</v>
      </c>
      <c r="C26" s="44">
        <v>1060201326.88</v>
      </c>
      <c r="D26" s="10">
        <v>0</v>
      </c>
      <c r="E26" s="10">
        <v>0</v>
      </c>
      <c r="F26" s="9">
        <v>0</v>
      </c>
      <c r="G26" s="9">
        <v>0</v>
      </c>
      <c r="H26" s="9">
        <v>0</v>
      </c>
      <c r="I26" s="9">
        <v>34885.599999999999</v>
      </c>
      <c r="J26" s="9">
        <v>1886754.27</v>
      </c>
      <c r="K26" s="9">
        <v>1158082.24</v>
      </c>
      <c r="L26" s="9"/>
      <c r="M26" s="33"/>
      <c r="N26" s="33"/>
      <c r="O26" s="9"/>
      <c r="P26" s="33">
        <f t="shared" si="2"/>
        <v>3079722.1100000003</v>
      </c>
    </row>
    <row r="27" spans="1:16" ht="15" customHeight="1">
      <c r="A27" s="8" t="s">
        <v>23</v>
      </c>
      <c r="B27" s="10">
        <v>38733847</v>
      </c>
      <c r="C27" s="44">
        <v>57398166</v>
      </c>
      <c r="D27" s="10">
        <v>0</v>
      </c>
      <c r="E27" s="10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/>
      <c r="L27" s="9"/>
      <c r="M27" s="33"/>
      <c r="N27" s="33"/>
      <c r="O27" s="9"/>
      <c r="P27" s="33">
        <f t="shared" si="2"/>
        <v>0</v>
      </c>
    </row>
    <row r="28" spans="1:16" ht="15" customHeight="1">
      <c r="A28" s="8" t="s">
        <v>24</v>
      </c>
      <c r="B28" s="10">
        <v>101249364</v>
      </c>
      <c r="C28" s="44">
        <v>28393074</v>
      </c>
      <c r="D28" s="10">
        <v>0</v>
      </c>
      <c r="E28" s="10">
        <v>0</v>
      </c>
      <c r="F28" s="9">
        <v>0</v>
      </c>
      <c r="G28" s="9">
        <v>1470634</v>
      </c>
      <c r="H28" s="9">
        <v>72895.679999999993</v>
      </c>
      <c r="I28" s="9">
        <v>1930102.4</v>
      </c>
      <c r="J28" s="9">
        <v>0</v>
      </c>
      <c r="K28" s="9">
        <v>3156</v>
      </c>
      <c r="L28" s="9"/>
      <c r="M28" s="33"/>
      <c r="N28" s="33"/>
      <c r="O28" s="9"/>
      <c r="P28" s="33">
        <f t="shared" si="2"/>
        <v>3476788.08</v>
      </c>
    </row>
    <row r="29" spans="1:16" ht="15" customHeight="1">
      <c r="A29" s="8" t="s">
        <v>25</v>
      </c>
      <c r="B29" s="10">
        <v>34207579</v>
      </c>
      <c r="C29" s="44">
        <v>15965281</v>
      </c>
      <c r="D29" s="10">
        <v>0</v>
      </c>
      <c r="E29" s="10">
        <v>0</v>
      </c>
      <c r="F29" s="9">
        <v>1224871.6200000001</v>
      </c>
      <c r="G29" s="9">
        <v>0</v>
      </c>
      <c r="H29" s="9">
        <v>135700</v>
      </c>
      <c r="I29" s="9">
        <v>154214.63</v>
      </c>
      <c r="J29" s="9">
        <v>588421.04</v>
      </c>
      <c r="K29" s="9">
        <v>230594.76</v>
      </c>
      <c r="L29" s="9"/>
      <c r="M29" s="33"/>
      <c r="N29" s="33"/>
      <c r="O29" s="9"/>
      <c r="P29" s="33">
        <f t="shared" si="2"/>
        <v>2333802.0499999998</v>
      </c>
    </row>
    <row r="30" spans="1:16" ht="15" customHeight="1">
      <c r="A30" s="8" t="s">
        <v>26</v>
      </c>
      <c r="B30" s="10">
        <v>264587086</v>
      </c>
      <c r="C30" s="44">
        <v>315036626</v>
      </c>
      <c r="D30" s="10">
        <v>0</v>
      </c>
      <c r="E30" s="10">
        <v>0</v>
      </c>
      <c r="F30" s="9">
        <v>7000000</v>
      </c>
      <c r="G30" s="9">
        <v>0</v>
      </c>
      <c r="H30" s="9">
        <v>0</v>
      </c>
      <c r="I30" s="9">
        <v>3103951.4000000004</v>
      </c>
      <c r="J30" s="9">
        <v>7404.5</v>
      </c>
      <c r="K30" s="9">
        <v>29813889.039999999</v>
      </c>
      <c r="L30" s="9"/>
      <c r="M30" s="33"/>
      <c r="N30" s="33"/>
      <c r="O30" s="9"/>
      <c r="P30" s="33">
        <f t="shared" si="2"/>
        <v>39925244.939999998</v>
      </c>
    </row>
    <row r="31" spans="1:16" ht="15" customHeight="1">
      <c r="A31" s="8" t="s">
        <v>83</v>
      </c>
      <c r="B31" s="10">
        <v>0</v>
      </c>
      <c r="C31" s="44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/>
      <c r="M31" s="34"/>
      <c r="N31" s="34"/>
      <c r="O31" s="10"/>
      <c r="P31" s="34">
        <f t="shared" si="2"/>
        <v>0</v>
      </c>
    </row>
    <row r="32" spans="1:16" ht="15" customHeight="1">
      <c r="A32" s="8" t="s">
        <v>27</v>
      </c>
      <c r="B32" s="10">
        <v>538866671</v>
      </c>
      <c r="C32" s="44">
        <v>239742507</v>
      </c>
      <c r="D32" s="10">
        <v>0</v>
      </c>
      <c r="E32" s="10">
        <v>0</v>
      </c>
      <c r="F32" s="9">
        <v>1302395.5</v>
      </c>
      <c r="G32" s="9">
        <v>336477</v>
      </c>
      <c r="H32" s="10">
        <v>0</v>
      </c>
      <c r="I32" s="9">
        <v>1318942.83</v>
      </c>
      <c r="J32" s="9">
        <v>352497.52</v>
      </c>
      <c r="K32" s="9">
        <v>3016465.95</v>
      </c>
      <c r="L32" s="9"/>
      <c r="M32" s="33"/>
      <c r="N32" s="33"/>
      <c r="O32" s="9"/>
      <c r="P32" s="33">
        <f t="shared" si="2"/>
        <v>6326778.8000000007</v>
      </c>
    </row>
    <row r="33" spans="1:16" ht="15" customHeight="1">
      <c r="A33" s="6" t="s">
        <v>28</v>
      </c>
      <c r="B33" s="7">
        <f>SUM(B34:B49)</f>
        <v>7775652702</v>
      </c>
      <c r="C33" s="42">
        <v>7384609468</v>
      </c>
      <c r="D33" s="7">
        <f>SUM(D34:D41)</f>
        <v>0</v>
      </c>
      <c r="E33" s="7">
        <f>SUM(E34:E41)</f>
        <v>62299069.5</v>
      </c>
      <c r="F33" s="7">
        <f>SUM(F34:F41)</f>
        <v>120504843.39</v>
      </c>
      <c r="G33" s="7">
        <f t="shared" ref="G33:O33" si="6">SUM(G34:G41)</f>
        <v>517404621.51999998</v>
      </c>
      <c r="H33" s="7">
        <f>SUM(H34:H41)</f>
        <v>231625370.73000002</v>
      </c>
      <c r="I33" s="7">
        <f t="shared" si="6"/>
        <v>2533147510.0099998</v>
      </c>
      <c r="J33" s="7">
        <f>SUM(J34:J41)</f>
        <v>292221719.63</v>
      </c>
      <c r="K33" s="7">
        <f>SUM(K34:K41)</f>
        <v>157445827.66</v>
      </c>
      <c r="L33" s="7">
        <v>0</v>
      </c>
      <c r="M33" s="32">
        <v>0</v>
      </c>
      <c r="N33" s="32">
        <v>0</v>
      </c>
      <c r="O33" s="7">
        <f t="shared" si="6"/>
        <v>0</v>
      </c>
      <c r="P33" s="32">
        <f t="shared" si="2"/>
        <v>3914648962.4399996</v>
      </c>
    </row>
    <row r="34" spans="1:16" ht="15" customHeight="1">
      <c r="A34" s="8" t="s">
        <v>29</v>
      </c>
      <c r="B34" s="10">
        <v>1530186043</v>
      </c>
      <c r="C34" s="44">
        <v>1502321160</v>
      </c>
      <c r="D34" s="10">
        <v>0</v>
      </c>
      <c r="E34" s="10">
        <v>59177989.5</v>
      </c>
      <c r="F34" s="9">
        <v>75914120.469999999</v>
      </c>
      <c r="G34" s="9">
        <v>139528038.88999999</v>
      </c>
      <c r="H34" s="9">
        <v>166788417.86000001</v>
      </c>
      <c r="I34" s="9">
        <v>138700517.13999999</v>
      </c>
      <c r="J34" s="9">
        <v>167153750.44999999</v>
      </c>
      <c r="K34" s="9">
        <v>61178881.350000001</v>
      </c>
      <c r="L34" s="9"/>
      <c r="M34" s="33"/>
      <c r="N34" s="33"/>
      <c r="O34" s="9"/>
      <c r="P34" s="33">
        <f t="shared" si="2"/>
        <v>808441715.65999997</v>
      </c>
    </row>
    <row r="35" spans="1:16" ht="15" customHeight="1">
      <c r="A35" s="8" t="s">
        <v>73</v>
      </c>
      <c r="B35" s="10">
        <v>0</v>
      </c>
      <c r="C35" s="44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34">
        <v>0</v>
      </c>
      <c r="L35" s="34"/>
      <c r="M35" s="34"/>
      <c r="N35" s="34"/>
      <c r="O35" s="10"/>
      <c r="P35" s="34">
        <f t="shared" si="2"/>
        <v>0</v>
      </c>
    </row>
    <row r="36" spans="1:16" ht="15" customHeight="1">
      <c r="A36" s="8" t="s">
        <v>74</v>
      </c>
      <c r="B36" s="10">
        <v>0</v>
      </c>
      <c r="C36" s="44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34">
        <v>0</v>
      </c>
      <c r="L36" s="34"/>
      <c r="M36" s="34"/>
      <c r="N36" s="34"/>
      <c r="O36" s="10"/>
      <c r="P36" s="34">
        <f t="shared" si="2"/>
        <v>0</v>
      </c>
    </row>
    <row r="37" spans="1:16" ht="15" customHeight="1">
      <c r="A37" s="8" t="s">
        <v>75</v>
      </c>
      <c r="B37" s="10">
        <v>0</v>
      </c>
      <c r="C37" s="44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34">
        <v>0</v>
      </c>
      <c r="L37" s="34"/>
      <c r="M37" s="34"/>
      <c r="N37" s="34"/>
      <c r="O37" s="10"/>
      <c r="P37" s="34">
        <f t="shared" si="2"/>
        <v>0</v>
      </c>
    </row>
    <row r="38" spans="1:16" ht="15" customHeight="1">
      <c r="A38" s="8" t="s">
        <v>76</v>
      </c>
      <c r="B38" s="10">
        <v>0</v>
      </c>
      <c r="C38" s="44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34">
        <v>0</v>
      </c>
      <c r="L38" s="34"/>
      <c r="M38" s="34"/>
      <c r="N38" s="34"/>
      <c r="O38" s="10"/>
      <c r="P38" s="34">
        <f t="shared" si="2"/>
        <v>0</v>
      </c>
    </row>
    <row r="39" spans="1:16" ht="15" customHeight="1">
      <c r="A39" s="8" t="s">
        <v>77</v>
      </c>
      <c r="B39" s="10">
        <v>0</v>
      </c>
      <c r="C39" s="44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34">
        <v>0</v>
      </c>
      <c r="L39" s="34"/>
      <c r="M39" s="34"/>
      <c r="N39" s="34"/>
      <c r="O39" s="10"/>
      <c r="P39" s="34">
        <f t="shared" si="2"/>
        <v>0</v>
      </c>
    </row>
    <row r="40" spans="1:16" ht="15" customHeight="1">
      <c r="A40" s="8" t="s">
        <v>30</v>
      </c>
      <c r="B40" s="10">
        <v>394957415</v>
      </c>
      <c r="C40" s="44">
        <v>529343177</v>
      </c>
      <c r="D40" s="10">
        <v>0</v>
      </c>
      <c r="E40" s="10">
        <v>0</v>
      </c>
      <c r="F40" s="9">
        <v>5639957.8399999999</v>
      </c>
      <c r="G40" s="9">
        <v>123339748.25</v>
      </c>
      <c r="H40" s="9">
        <v>1142180</v>
      </c>
      <c r="I40" s="10">
        <v>0</v>
      </c>
      <c r="J40" s="9">
        <v>0</v>
      </c>
      <c r="K40" s="9">
        <v>30954963.460000001</v>
      </c>
      <c r="L40" s="10"/>
      <c r="M40" s="33"/>
      <c r="N40" s="33"/>
      <c r="O40" s="9"/>
      <c r="P40" s="33">
        <f t="shared" si="2"/>
        <v>161076849.55000001</v>
      </c>
    </row>
    <row r="41" spans="1:16" ht="15" customHeight="1">
      <c r="A41" s="8" t="s">
        <v>31</v>
      </c>
      <c r="B41" s="10">
        <v>5850509244</v>
      </c>
      <c r="C41" s="44">
        <v>5352945131</v>
      </c>
      <c r="D41" s="10">
        <v>0</v>
      </c>
      <c r="E41" s="10">
        <v>3121080</v>
      </c>
      <c r="F41" s="9">
        <v>38950765.079999998</v>
      </c>
      <c r="G41" s="9">
        <v>254536834.38</v>
      </c>
      <c r="H41" s="10">
        <v>63694772.869999997</v>
      </c>
      <c r="I41" s="9">
        <v>2394446992.8699999</v>
      </c>
      <c r="J41" s="9">
        <v>125067969.18000001</v>
      </c>
      <c r="K41" s="9">
        <v>65311982.850000001</v>
      </c>
      <c r="L41" s="10"/>
      <c r="M41" s="33"/>
      <c r="N41" s="33"/>
      <c r="O41" s="9"/>
      <c r="P41" s="33">
        <f t="shared" si="2"/>
        <v>2945130397.2299995</v>
      </c>
    </row>
    <row r="42" spans="1:16" ht="15" customHeight="1">
      <c r="A42" s="6" t="s">
        <v>32</v>
      </c>
      <c r="B42" s="7">
        <f t="shared" ref="B42" si="7">SUM(B43:B49)</f>
        <v>0</v>
      </c>
      <c r="C42" s="42">
        <v>0</v>
      </c>
      <c r="D42" s="7">
        <f t="shared" ref="D42:O42" si="8">SUM(D43:D49)</f>
        <v>0</v>
      </c>
      <c r="E42" s="7">
        <f t="shared" si="8"/>
        <v>0</v>
      </c>
      <c r="F42" s="7">
        <f>SUM(F43:F49)</f>
        <v>0</v>
      </c>
      <c r="G42" s="7">
        <f t="shared" si="8"/>
        <v>0</v>
      </c>
      <c r="H42" s="7">
        <f t="shared" si="8"/>
        <v>0</v>
      </c>
      <c r="I42" s="7">
        <f t="shared" si="8"/>
        <v>0</v>
      </c>
      <c r="J42" s="7">
        <f t="shared" si="8"/>
        <v>0</v>
      </c>
      <c r="K42" s="7">
        <f t="shared" si="8"/>
        <v>0</v>
      </c>
      <c r="L42" s="7">
        <f t="shared" si="8"/>
        <v>0</v>
      </c>
      <c r="M42" s="32">
        <v>0</v>
      </c>
      <c r="N42" s="32">
        <v>0</v>
      </c>
      <c r="O42" s="7">
        <f t="shared" si="8"/>
        <v>0</v>
      </c>
      <c r="P42" s="32">
        <f t="shared" si="2"/>
        <v>0</v>
      </c>
    </row>
    <row r="43" spans="1:16" ht="15" customHeight="1">
      <c r="A43" s="8" t="s">
        <v>33</v>
      </c>
      <c r="B43" s="9">
        <v>0</v>
      </c>
      <c r="C43" s="43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33">
        <v>0</v>
      </c>
      <c r="L43" s="33"/>
      <c r="M43" s="33"/>
      <c r="N43" s="33"/>
      <c r="O43" s="9"/>
      <c r="P43" s="33">
        <f t="shared" si="2"/>
        <v>0</v>
      </c>
    </row>
    <row r="44" spans="1:16" ht="15" customHeight="1">
      <c r="A44" s="8" t="s">
        <v>78</v>
      </c>
      <c r="B44" s="9">
        <v>0</v>
      </c>
      <c r="C44" s="43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33">
        <v>0</v>
      </c>
      <c r="L44" s="33"/>
      <c r="M44" s="33"/>
      <c r="N44" s="33"/>
      <c r="O44" s="9"/>
      <c r="P44" s="33">
        <f t="shared" si="2"/>
        <v>0</v>
      </c>
    </row>
    <row r="45" spans="1:16" ht="15" customHeight="1">
      <c r="A45" s="8" t="s">
        <v>79</v>
      </c>
      <c r="B45" s="9">
        <v>0</v>
      </c>
      <c r="C45" s="43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33">
        <v>0</v>
      </c>
      <c r="L45" s="33"/>
      <c r="M45" s="33"/>
      <c r="N45" s="33"/>
      <c r="O45" s="9"/>
      <c r="P45" s="33">
        <f t="shared" si="2"/>
        <v>0</v>
      </c>
    </row>
    <row r="46" spans="1:16" ht="15" customHeight="1">
      <c r="A46" s="8" t="s">
        <v>80</v>
      </c>
      <c r="B46" s="9">
        <v>0</v>
      </c>
      <c r="C46" s="43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33">
        <v>0</v>
      </c>
      <c r="L46" s="33"/>
      <c r="M46" s="33"/>
      <c r="N46" s="33"/>
      <c r="O46" s="9"/>
      <c r="P46" s="33">
        <f t="shared" si="2"/>
        <v>0</v>
      </c>
    </row>
    <row r="47" spans="1:16" ht="15" customHeight="1">
      <c r="A47" s="8" t="s">
        <v>81</v>
      </c>
      <c r="B47" s="9">
        <v>0</v>
      </c>
      <c r="C47" s="43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33">
        <v>0</v>
      </c>
      <c r="L47" s="33"/>
      <c r="M47" s="33"/>
      <c r="N47" s="33"/>
      <c r="O47" s="9"/>
      <c r="P47" s="33">
        <f t="shared" si="2"/>
        <v>0</v>
      </c>
    </row>
    <row r="48" spans="1:16" ht="15" customHeight="1">
      <c r="A48" s="8" t="s">
        <v>82</v>
      </c>
      <c r="B48" s="9">
        <v>0</v>
      </c>
      <c r="C48" s="43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33">
        <v>0</v>
      </c>
      <c r="L48" s="33"/>
      <c r="M48" s="33"/>
      <c r="N48" s="33"/>
      <c r="O48" s="9"/>
      <c r="P48" s="33">
        <f t="shared" si="2"/>
        <v>0</v>
      </c>
    </row>
    <row r="49" spans="1:16" ht="15" customHeight="1">
      <c r="A49" s="8" t="s">
        <v>34</v>
      </c>
      <c r="B49" s="9">
        <v>0</v>
      </c>
      <c r="C49" s="43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33">
        <v>0</v>
      </c>
      <c r="L49" s="33"/>
      <c r="M49" s="33"/>
      <c r="N49" s="33"/>
      <c r="O49" s="9"/>
      <c r="P49" s="33">
        <f t="shared" si="2"/>
        <v>0</v>
      </c>
    </row>
    <row r="50" spans="1:16" ht="15" customHeight="1">
      <c r="A50" s="6" t="s">
        <v>35</v>
      </c>
      <c r="B50" s="7">
        <f>SUM(B51:B59)</f>
        <v>12644299168</v>
      </c>
      <c r="C50" s="42">
        <v>10838292480.280001</v>
      </c>
      <c r="D50" s="7">
        <f t="shared" ref="D50:O50" si="9">SUM(D51:D59)</f>
        <v>0</v>
      </c>
      <c r="E50" s="7">
        <f t="shared" si="9"/>
        <v>0</v>
      </c>
      <c r="F50" s="7">
        <f>SUM(F51:F59)</f>
        <v>1995857345.6300001</v>
      </c>
      <c r="G50" s="7">
        <f t="shared" si="9"/>
        <v>1205719856.99</v>
      </c>
      <c r="H50" s="7">
        <f t="shared" si="9"/>
        <v>252739934.12</v>
      </c>
      <c r="I50" s="7">
        <f t="shared" si="9"/>
        <v>1174155709.8800001</v>
      </c>
      <c r="J50" s="7">
        <f>SUM(J51:J59)</f>
        <v>121820151.20999999</v>
      </c>
      <c r="K50" s="7">
        <f>SUM(K51:K59)</f>
        <v>903859324.08000004</v>
      </c>
      <c r="L50" s="7">
        <v>0</v>
      </c>
      <c r="M50" s="32">
        <v>0</v>
      </c>
      <c r="N50" s="32">
        <v>0</v>
      </c>
      <c r="O50" s="7">
        <f t="shared" si="9"/>
        <v>0</v>
      </c>
      <c r="P50" s="32">
        <f t="shared" si="2"/>
        <v>5654152321.9099998</v>
      </c>
    </row>
    <row r="51" spans="1:16" ht="15" customHeight="1">
      <c r="A51" s="8" t="s">
        <v>36</v>
      </c>
      <c r="B51" s="10">
        <v>10892242663</v>
      </c>
      <c r="C51" s="44">
        <v>9076939131</v>
      </c>
      <c r="D51" s="10">
        <v>0</v>
      </c>
      <c r="E51" s="10">
        <v>0</v>
      </c>
      <c r="F51" s="9">
        <v>1952670451.6300001</v>
      </c>
      <c r="G51" s="9">
        <v>1199826851.99</v>
      </c>
      <c r="H51" s="9">
        <v>236171171.42000002</v>
      </c>
      <c r="I51" s="9">
        <v>841333860.25</v>
      </c>
      <c r="J51" s="9">
        <v>119858266.20999999</v>
      </c>
      <c r="K51" s="9">
        <v>877091972.75</v>
      </c>
      <c r="L51" s="9"/>
      <c r="M51" s="33"/>
      <c r="N51" s="33"/>
      <c r="O51" s="9"/>
      <c r="P51" s="33">
        <f t="shared" si="2"/>
        <v>5226952574.25</v>
      </c>
    </row>
    <row r="52" spans="1:16" ht="15" customHeight="1">
      <c r="A52" s="8" t="s">
        <v>37</v>
      </c>
      <c r="B52" s="10">
        <v>724419591</v>
      </c>
      <c r="C52" s="44">
        <v>393922447</v>
      </c>
      <c r="D52" s="10">
        <v>0</v>
      </c>
      <c r="E52" s="10">
        <v>0</v>
      </c>
      <c r="F52" s="9">
        <v>1029998.4</v>
      </c>
      <c r="G52" s="9">
        <v>0</v>
      </c>
      <c r="H52" s="9">
        <v>0</v>
      </c>
      <c r="I52" s="9">
        <v>0</v>
      </c>
      <c r="J52" s="9">
        <v>0</v>
      </c>
      <c r="K52" s="9">
        <v>1176349.08</v>
      </c>
      <c r="L52" s="9"/>
      <c r="M52" s="33"/>
      <c r="N52" s="33"/>
      <c r="O52" s="9"/>
      <c r="P52" s="33">
        <f t="shared" si="2"/>
        <v>2206347.48</v>
      </c>
    </row>
    <row r="53" spans="1:16" ht="15" customHeight="1">
      <c r="A53" s="8" t="s">
        <v>38</v>
      </c>
      <c r="B53" s="10">
        <v>89566710</v>
      </c>
      <c r="C53" s="44">
        <v>5083469</v>
      </c>
      <c r="D53" s="10">
        <v>0</v>
      </c>
      <c r="E53" s="10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/>
      <c r="M53" s="33"/>
      <c r="N53" s="33"/>
      <c r="O53" s="9"/>
      <c r="P53" s="33">
        <f t="shared" si="2"/>
        <v>0</v>
      </c>
    </row>
    <row r="54" spans="1:16" ht="15" customHeight="1">
      <c r="A54" s="8" t="s">
        <v>39</v>
      </c>
      <c r="B54" s="10">
        <v>102877310</v>
      </c>
      <c r="C54" s="44">
        <v>84666165.260000005</v>
      </c>
      <c r="D54" s="10">
        <v>0</v>
      </c>
      <c r="E54" s="10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189495.25</v>
      </c>
      <c r="L54" s="9"/>
      <c r="M54" s="33"/>
      <c r="N54" s="33"/>
      <c r="O54" s="9"/>
      <c r="P54" s="33">
        <f t="shared" si="2"/>
        <v>189495.25</v>
      </c>
    </row>
    <row r="55" spans="1:16" ht="15" customHeight="1">
      <c r="A55" s="8" t="s">
        <v>40</v>
      </c>
      <c r="B55" s="10">
        <v>329208946</v>
      </c>
      <c r="C55" s="44">
        <v>412493612</v>
      </c>
      <c r="D55" s="10">
        <v>0</v>
      </c>
      <c r="E55" s="10">
        <v>0</v>
      </c>
      <c r="F55" s="9">
        <v>9786943.5999999996</v>
      </c>
      <c r="G55" s="9">
        <v>0</v>
      </c>
      <c r="H55" s="9">
        <v>0</v>
      </c>
      <c r="I55" s="9">
        <v>0</v>
      </c>
      <c r="J55" s="9">
        <v>836885</v>
      </c>
      <c r="K55" s="9">
        <v>0</v>
      </c>
      <c r="L55" s="9"/>
      <c r="M55" s="33"/>
      <c r="N55" s="33"/>
      <c r="O55" s="9"/>
      <c r="P55" s="33">
        <f t="shared" si="2"/>
        <v>10623828.6</v>
      </c>
    </row>
    <row r="56" spans="1:16" ht="15" customHeight="1">
      <c r="A56" s="8" t="s">
        <v>41</v>
      </c>
      <c r="B56" s="10">
        <v>13153378</v>
      </c>
      <c r="C56" s="44">
        <v>40607244</v>
      </c>
      <c r="D56" s="10">
        <v>0</v>
      </c>
      <c r="E56" s="10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/>
      <c r="M56" s="33"/>
      <c r="N56" s="33"/>
      <c r="O56" s="9"/>
      <c r="P56" s="33">
        <f t="shared" si="2"/>
        <v>0</v>
      </c>
    </row>
    <row r="57" spans="1:16" ht="15" customHeight="1">
      <c r="A57" s="8" t="s">
        <v>85</v>
      </c>
      <c r="B57" s="10">
        <v>7000000</v>
      </c>
      <c r="C57" s="44">
        <v>0</v>
      </c>
      <c r="D57" s="10">
        <v>0</v>
      </c>
      <c r="E57" s="10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/>
      <c r="M57" s="33"/>
      <c r="N57" s="33"/>
      <c r="O57" s="9"/>
      <c r="P57" s="33">
        <f t="shared" si="2"/>
        <v>0</v>
      </c>
    </row>
    <row r="58" spans="1:16" ht="15" customHeight="1">
      <c r="A58" s="8" t="s">
        <v>42</v>
      </c>
      <c r="B58" s="10">
        <v>418778918</v>
      </c>
      <c r="C58" s="44">
        <v>548980369.01999998</v>
      </c>
      <c r="D58" s="10">
        <v>0</v>
      </c>
      <c r="E58" s="10">
        <v>0</v>
      </c>
      <c r="F58" s="9">
        <v>0</v>
      </c>
      <c r="G58" s="9">
        <v>0</v>
      </c>
      <c r="H58" s="9">
        <v>0</v>
      </c>
      <c r="I58" s="9">
        <v>308809750.63</v>
      </c>
      <c r="J58" s="9">
        <v>0</v>
      </c>
      <c r="K58" s="9">
        <v>0</v>
      </c>
      <c r="L58" s="9"/>
      <c r="M58" s="33"/>
      <c r="N58" s="33"/>
      <c r="O58" s="9"/>
      <c r="P58" s="33">
        <f t="shared" si="2"/>
        <v>308809750.63</v>
      </c>
    </row>
    <row r="59" spans="1:16" ht="15" customHeight="1">
      <c r="A59" s="8" t="s">
        <v>43</v>
      </c>
      <c r="B59" s="10">
        <v>67051652</v>
      </c>
      <c r="C59" s="44">
        <v>275600043</v>
      </c>
      <c r="D59" s="10">
        <v>0</v>
      </c>
      <c r="E59" s="10">
        <v>0</v>
      </c>
      <c r="F59" s="9">
        <v>32369952</v>
      </c>
      <c r="G59" s="9">
        <v>5893005</v>
      </c>
      <c r="H59" s="9">
        <v>16568762.699999999</v>
      </c>
      <c r="I59" s="9">
        <v>24012099</v>
      </c>
      <c r="J59" s="9">
        <v>1125000</v>
      </c>
      <c r="K59" s="9">
        <v>25401507</v>
      </c>
      <c r="L59" s="9"/>
      <c r="M59" s="33"/>
      <c r="N59" s="33"/>
      <c r="O59" s="9"/>
      <c r="P59" s="33">
        <f t="shared" si="2"/>
        <v>105370325.7</v>
      </c>
    </row>
    <row r="60" spans="1:16" ht="15" customHeight="1">
      <c r="A60" s="6" t="s">
        <v>44</v>
      </c>
      <c r="B60" s="7">
        <f>SUM(B61:B62)</f>
        <v>10512904409</v>
      </c>
      <c r="C60" s="42">
        <v>10439832221</v>
      </c>
      <c r="D60" s="7">
        <f>SUM(D61:D62)</f>
        <v>0</v>
      </c>
      <c r="E60" s="7">
        <f t="shared" ref="E60:O60" si="10">SUM(E61:E62)</f>
        <v>0</v>
      </c>
      <c r="F60" s="7">
        <f>SUM(F61:F62)</f>
        <v>6236433.1200000001</v>
      </c>
      <c r="G60" s="7">
        <f t="shared" si="10"/>
        <v>342756908.81999999</v>
      </c>
      <c r="H60" s="7">
        <f t="shared" si="10"/>
        <v>109433503.12</v>
      </c>
      <c r="I60" s="7">
        <f t="shared" si="10"/>
        <v>212984065.61000001</v>
      </c>
      <c r="J60" s="7">
        <f t="shared" si="10"/>
        <v>99271492.420000002</v>
      </c>
      <c r="K60" s="7">
        <f t="shared" si="10"/>
        <v>57052261.079999998</v>
      </c>
      <c r="L60" s="7">
        <v>0</v>
      </c>
      <c r="M60" s="32">
        <v>0</v>
      </c>
      <c r="N60" s="32">
        <v>0</v>
      </c>
      <c r="O60" s="7">
        <f t="shared" si="10"/>
        <v>0</v>
      </c>
      <c r="P60" s="32">
        <f t="shared" si="2"/>
        <v>827734664.17000008</v>
      </c>
    </row>
    <row r="61" spans="1:16" ht="15" customHeight="1">
      <c r="A61" s="8" t="s">
        <v>45</v>
      </c>
      <c r="B61" s="9">
        <v>10512904409</v>
      </c>
      <c r="C61" s="43">
        <v>10436700093</v>
      </c>
      <c r="D61" s="9">
        <v>0</v>
      </c>
      <c r="E61" s="9">
        <v>0</v>
      </c>
      <c r="F61" s="9">
        <v>6236433.1200000001</v>
      </c>
      <c r="G61" s="9">
        <v>342756908.81999999</v>
      </c>
      <c r="H61" s="9">
        <v>109433503.12</v>
      </c>
      <c r="I61" s="9">
        <v>212984065.61000001</v>
      </c>
      <c r="J61" s="9">
        <v>99271492.420000002</v>
      </c>
      <c r="K61" s="9">
        <v>57052261.079999998</v>
      </c>
      <c r="L61" s="28"/>
      <c r="M61" s="39"/>
      <c r="N61" s="39"/>
      <c r="O61" s="9"/>
      <c r="P61" s="39">
        <f t="shared" si="2"/>
        <v>827734664.17000008</v>
      </c>
    </row>
    <row r="62" spans="1:16" ht="15" customHeight="1">
      <c r="A62" s="8" t="s">
        <v>46</v>
      </c>
      <c r="B62" s="9">
        <v>0</v>
      </c>
      <c r="C62" s="43">
        <v>3132128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33">
        <v>0</v>
      </c>
      <c r="L62" s="33"/>
      <c r="M62" s="33"/>
      <c r="N62" s="33"/>
      <c r="O62" s="9"/>
      <c r="P62" s="33">
        <f t="shared" si="2"/>
        <v>0</v>
      </c>
    </row>
    <row r="63" spans="1:16" ht="15" customHeight="1">
      <c r="A63" s="8" t="s">
        <v>72</v>
      </c>
      <c r="B63" s="9">
        <v>0</v>
      </c>
      <c r="C63" s="43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33">
        <v>0</v>
      </c>
      <c r="L63" s="33"/>
      <c r="M63" s="33"/>
      <c r="N63" s="33"/>
      <c r="O63" s="9"/>
      <c r="P63" s="33">
        <f t="shared" si="2"/>
        <v>0</v>
      </c>
    </row>
    <row r="64" spans="1:16" ht="15" customHeight="1">
      <c r="A64" s="8" t="s">
        <v>60</v>
      </c>
      <c r="B64" s="9">
        <v>0</v>
      </c>
      <c r="C64" s="43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33">
        <v>0</v>
      </c>
      <c r="L64" s="33"/>
      <c r="M64" s="33"/>
      <c r="N64" s="33"/>
      <c r="O64" s="9"/>
      <c r="P64" s="33">
        <f t="shared" si="2"/>
        <v>0</v>
      </c>
    </row>
    <row r="65" spans="1:16" ht="15" customHeight="1">
      <c r="A65" s="20" t="s">
        <v>61</v>
      </c>
      <c r="B65" s="7">
        <f>SUM(B66:B70)</f>
        <v>0</v>
      </c>
      <c r="C65" s="42">
        <v>0</v>
      </c>
      <c r="D65" s="7">
        <f>SUM(D66:D70)</f>
        <v>0</v>
      </c>
      <c r="E65" s="7">
        <f t="shared" ref="E65:J65" si="11">SUM(E66:E70)</f>
        <v>0</v>
      </c>
      <c r="F65" s="7">
        <f t="shared" si="11"/>
        <v>0</v>
      </c>
      <c r="G65" s="7">
        <f t="shared" si="11"/>
        <v>0</v>
      </c>
      <c r="H65" s="7">
        <f t="shared" si="11"/>
        <v>0</v>
      </c>
      <c r="I65" s="7">
        <f t="shared" si="11"/>
        <v>0</v>
      </c>
      <c r="J65" s="7">
        <f t="shared" si="11"/>
        <v>0</v>
      </c>
      <c r="K65" s="7">
        <v>0</v>
      </c>
      <c r="L65" s="7">
        <v>0</v>
      </c>
      <c r="M65" s="32">
        <v>0</v>
      </c>
      <c r="N65" s="32">
        <v>0</v>
      </c>
      <c r="O65" s="7">
        <v>0</v>
      </c>
      <c r="P65" s="32">
        <f t="shared" si="2"/>
        <v>0</v>
      </c>
    </row>
    <row r="66" spans="1:16" ht="15" customHeight="1">
      <c r="A66" s="8" t="s">
        <v>62</v>
      </c>
      <c r="B66" s="9">
        <v>0</v>
      </c>
      <c r="C66" s="43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33">
        <v>0</v>
      </c>
      <c r="L66" s="33"/>
      <c r="M66" s="33"/>
      <c r="N66" s="33"/>
      <c r="O66" s="9"/>
      <c r="P66" s="33">
        <f t="shared" si="2"/>
        <v>0</v>
      </c>
    </row>
    <row r="67" spans="1:16" ht="15" customHeight="1">
      <c r="A67" s="8" t="s">
        <v>63</v>
      </c>
      <c r="B67" s="9">
        <v>0</v>
      </c>
      <c r="C67" s="43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33">
        <v>0</v>
      </c>
      <c r="L67" s="33"/>
      <c r="M67" s="33"/>
      <c r="N67" s="33"/>
      <c r="O67" s="9"/>
      <c r="P67" s="33">
        <f t="shared" si="2"/>
        <v>0</v>
      </c>
    </row>
    <row r="68" spans="1:16" ht="15" customHeight="1">
      <c r="A68" s="8" t="s">
        <v>64</v>
      </c>
      <c r="B68" s="9">
        <v>0</v>
      </c>
      <c r="C68" s="43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33">
        <v>0</v>
      </c>
      <c r="L68" s="33"/>
      <c r="M68" s="33"/>
      <c r="N68" s="33"/>
      <c r="O68" s="9"/>
      <c r="P68" s="33">
        <f t="shared" si="2"/>
        <v>0</v>
      </c>
    </row>
    <row r="69" spans="1:16" ht="15" customHeight="1">
      <c r="A69" s="8" t="s">
        <v>65</v>
      </c>
      <c r="B69" s="9">
        <v>0</v>
      </c>
      <c r="C69" s="43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33">
        <v>0</v>
      </c>
      <c r="L69" s="33"/>
      <c r="M69" s="33"/>
      <c r="N69" s="33"/>
      <c r="O69" s="9"/>
      <c r="P69" s="33">
        <f t="shared" si="2"/>
        <v>0</v>
      </c>
    </row>
    <row r="70" spans="1:16" ht="15" customHeight="1">
      <c r="A70" s="8" t="s">
        <v>66</v>
      </c>
      <c r="B70" s="9">
        <v>0</v>
      </c>
      <c r="C70" s="43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33">
        <v>0</v>
      </c>
      <c r="L70" s="33"/>
      <c r="M70" s="33"/>
      <c r="N70" s="33"/>
      <c r="O70" s="9"/>
      <c r="P70" s="33">
        <f t="shared" si="2"/>
        <v>0</v>
      </c>
    </row>
    <row r="71" spans="1:16" ht="15" customHeight="1">
      <c r="A71" s="20" t="s">
        <v>67</v>
      </c>
      <c r="B71" s="7">
        <f>SUM(B72:B75)</f>
        <v>0</v>
      </c>
      <c r="C71" s="42">
        <v>0</v>
      </c>
      <c r="D71" s="7">
        <f>SUM(D72:D75)</f>
        <v>0</v>
      </c>
      <c r="E71" s="7">
        <f>SUM(E72:E75)</f>
        <v>0</v>
      </c>
      <c r="F71" s="7">
        <f t="shared" ref="F71:I71" si="12">SUM(F72:F75)</f>
        <v>0</v>
      </c>
      <c r="G71" s="7">
        <f t="shared" si="12"/>
        <v>0</v>
      </c>
      <c r="H71" s="7">
        <f t="shared" si="12"/>
        <v>0</v>
      </c>
      <c r="I71" s="7">
        <f t="shared" si="12"/>
        <v>0</v>
      </c>
      <c r="J71" s="7">
        <f>SUM(J72:J75)</f>
        <v>0</v>
      </c>
      <c r="K71" s="7">
        <v>0</v>
      </c>
      <c r="L71" s="7">
        <v>0</v>
      </c>
      <c r="M71" s="32">
        <v>0</v>
      </c>
      <c r="N71" s="32">
        <v>0</v>
      </c>
      <c r="O71" s="7">
        <v>0</v>
      </c>
      <c r="P71" s="32">
        <f t="shared" si="2"/>
        <v>0</v>
      </c>
    </row>
    <row r="72" spans="1:16" ht="15" customHeight="1">
      <c r="A72" s="8" t="s">
        <v>68</v>
      </c>
      <c r="B72" s="9">
        <v>0</v>
      </c>
      <c r="C72" s="43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33">
        <v>0</v>
      </c>
      <c r="L72" s="33"/>
      <c r="M72" s="33"/>
      <c r="N72" s="33"/>
      <c r="O72" s="9"/>
      <c r="P72" s="33">
        <f t="shared" ref="P72:P89" si="13">SUM(D72:O72)</f>
        <v>0</v>
      </c>
    </row>
    <row r="73" spans="1:16" ht="15" customHeight="1">
      <c r="A73" s="8" t="s">
        <v>69</v>
      </c>
      <c r="B73" s="9">
        <v>0</v>
      </c>
      <c r="C73" s="43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33">
        <v>0</v>
      </c>
      <c r="L73" s="33"/>
      <c r="M73" s="33"/>
      <c r="N73" s="33"/>
      <c r="O73" s="9"/>
      <c r="P73" s="33">
        <f t="shared" si="13"/>
        <v>0</v>
      </c>
    </row>
    <row r="74" spans="1:16" ht="15" customHeight="1">
      <c r="A74" s="8" t="s">
        <v>70</v>
      </c>
      <c r="B74" s="9">
        <v>0</v>
      </c>
      <c r="C74" s="43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33">
        <v>0</v>
      </c>
      <c r="L74" s="33"/>
      <c r="M74" s="33"/>
      <c r="N74" s="33"/>
      <c r="O74" s="9"/>
      <c r="P74" s="33">
        <f t="shared" si="13"/>
        <v>0</v>
      </c>
    </row>
    <row r="75" spans="1:16" ht="15" customHeight="1">
      <c r="A75" s="8" t="s">
        <v>71</v>
      </c>
      <c r="B75" s="9">
        <v>0</v>
      </c>
      <c r="C75" s="43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33">
        <v>0</v>
      </c>
      <c r="L75" s="33"/>
      <c r="M75" s="33"/>
      <c r="N75" s="33"/>
      <c r="O75" s="9"/>
      <c r="P75" s="33">
        <f t="shared" si="13"/>
        <v>0</v>
      </c>
    </row>
    <row r="76" spans="1:16">
      <c r="A76" s="11" t="s">
        <v>47</v>
      </c>
      <c r="B76" s="12">
        <f>+B7+B13+B23+B33+B50+B60</f>
        <v>142750329062</v>
      </c>
      <c r="C76" s="45">
        <v>145563094653</v>
      </c>
      <c r="D76" s="12">
        <f t="shared" ref="D76:O76" si="14">D60+D50+D33+D23+D42+D13+D7</f>
        <v>8350174336.6899996</v>
      </c>
      <c r="E76" s="12">
        <f>E60+E50+E33+E23+E42+E13+E7</f>
        <v>9633924801.9499989</v>
      </c>
      <c r="F76" s="12">
        <f>F60+F50+F33+F23+F42+F13+F7</f>
        <v>12172070255.689999</v>
      </c>
      <c r="G76" s="12">
        <f t="shared" si="14"/>
        <v>11436136261.52</v>
      </c>
      <c r="H76" s="12">
        <f t="shared" si="14"/>
        <v>9864019118.9200001</v>
      </c>
      <c r="I76" s="12">
        <f t="shared" si="14"/>
        <v>13644616005.26</v>
      </c>
      <c r="J76" s="12">
        <f t="shared" si="14"/>
        <v>10045560974.359999</v>
      </c>
      <c r="K76" s="12">
        <f t="shared" si="14"/>
        <v>10639281411.190001</v>
      </c>
      <c r="L76" s="12">
        <f t="shared" si="14"/>
        <v>0</v>
      </c>
      <c r="M76" s="35">
        <v>0</v>
      </c>
      <c r="N76" s="35">
        <v>0</v>
      </c>
      <c r="O76" s="12">
        <f t="shared" si="14"/>
        <v>0</v>
      </c>
      <c r="P76" s="35">
        <f t="shared" si="13"/>
        <v>85785783165.580002</v>
      </c>
    </row>
    <row r="77" spans="1:16">
      <c r="C77" s="41"/>
      <c r="K77" s="19"/>
      <c r="M77" s="30"/>
      <c r="N77" s="30"/>
      <c r="P77" s="30">
        <f t="shared" si="13"/>
        <v>0</v>
      </c>
    </row>
    <row r="78" spans="1:16">
      <c r="A78" s="4" t="s">
        <v>48</v>
      </c>
      <c r="B78" s="13">
        <f>+B79+B82+B85</f>
        <v>0</v>
      </c>
      <c r="C78" s="46">
        <v>0</v>
      </c>
      <c r="D78" s="13">
        <f>+D79+D82+D85</f>
        <v>0</v>
      </c>
      <c r="E78" s="13">
        <f t="shared" ref="E78:O78" si="15">+E79+E82+E85</f>
        <v>0</v>
      </c>
      <c r="F78" s="13">
        <f t="shared" si="15"/>
        <v>0</v>
      </c>
      <c r="G78" s="13">
        <f t="shared" si="15"/>
        <v>0</v>
      </c>
      <c r="H78" s="13">
        <f t="shared" si="15"/>
        <v>0</v>
      </c>
      <c r="I78" s="13">
        <f t="shared" si="15"/>
        <v>0</v>
      </c>
      <c r="J78" s="13">
        <f t="shared" si="15"/>
        <v>0</v>
      </c>
      <c r="K78" s="13"/>
      <c r="L78" s="13">
        <f t="shared" si="15"/>
        <v>0</v>
      </c>
      <c r="M78" s="36">
        <v>0</v>
      </c>
      <c r="N78" s="36">
        <v>0</v>
      </c>
      <c r="O78" s="13">
        <f t="shared" si="15"/>
        <v>0</v>
      </c>
      <c r="P78" s="36">
        <f t="shared" si="13"/>
        <v>0</v>
      </c>
    </row>
    <row r="79" spans="1:16">
      <c r="A79" s="17" t="s">
        <v>52</v>
      </c>
      <c r="B79" s="13">
        <f>B80+B81</f>
        <v>0</v>
      </c>
      <c r="C79" s="46">
        <v>0</v>
      </c>
      <c r="D79" s="13">
        <f>D80+D81</f>
        <v>0</v>
      </c>
      <c r="E79" s="13">
        <f t="shared" ref="E79:K79" si="16">E80+E81</f>
        <v>0</v>
      </c>
      <c r="F79" s="13">
        <f t="shared" si="16"/>
        <v>0</v>
      </c>
      <c r="G79" s="13">
        <f t="shared" si="16"/>
        <v>0</v>
      </c>
      <c r="H79" s="13">
        <f t="shared" si="16"/>
        <v>0</v>
      </c>
      <c r="I79" s="13">
        <f t="shared" si="16"/>
        <v>0</v>
      </c>
      <c r="J79" s="13">
        <f t="shared" si="16"/>
        <v>0</v>
      </c>
      <c r="K79" s="13">
        <f t="shared" si="16"/>
        <v>0</v>
      </c>
      <c r="L79" s="13">
        <v>0</v>
      </c>
      <c r="M79" s="36">
        <v>0</v>
      </c>
      <c r="N79" s="36">
        <v>0</v>
      </c>
      <c r="O79" s="13">
        <v>0</v>
      </c>
      <c r="P79" s="36">
        <f t="shared" si="13"/>
        <v>0</v>
      </c>
    </row>
    <row r="80" spans="1:16" ht="30">
      <c r="A80" s="18" t="s">
        <v>53</v>
      </c>
      <c r="B80" s="9">
        <v>0</v>
      </c>
      <c r="C80" s="43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33">
        <v>0</v>
      </c>
      <c r="L80" s="33"/>
      <c r="M80" s="33"/>
      <c r="N80" s="33"/>
      <c r="O80" s="9"/>
      <c r="P80" s="33">
        <f t="shared" si="13"/>
        <v>0</v>
      </c>
    </row>
    <row r="81" spans="1:16" ht="30">
      <c r="A81" s="18" t="s">
        <v>54</v>
      </c>
      <c r="B81" s="9">
        <v>0</v>
      </c>
      <c r="C81" s="43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33">
        <v>0</v>
      </c>
      <c r="L81" s="33"/>
      <c r="M81" s="33"/>
      <c r="N81" s="33"/>
      <c r="O81" s="9"/>
      <c r="P81" s="33">
        <f t="shared" si="13"/>
        <v>0</v>
      </c>
    </row>
    <row r="82" spans="1:16">
      <c r="A82" s="17" t="s">
        <v>55</v>
      </c>
      <c r="B82" s="13">
        <f>B83+B84</f>
        <v>0</v>
      </c>
      <c r="C82" s="46">
        <v>0</v>
      </c>
      <c r="D82" s="13">
        <f>D83+D84</f>
        <v>0</v>
      </c>
      <c r="E82" s="13">
        <f t="shared" ref="E82:L82" si="17">E83+E84</f>
        <v>0</v>
      </c>
      <c r="F82" s="13">
        <f t="shared" si="17"/>
        <v>0</v>
      </c>
      <c r="G82" s="13">
        <f t="shared" si="17"/>
        <v>0</v>
      </c>
      <c r="H82" s="13">
        <f t="shared" si="17"/>
        <v>0</v>
      </c>
      <c r="I82" s="13">
        <f t="shared" si="17"/>
        <v>0</v>
      </c>
      <c r="J82" s="13">
        <f t="shared" si="17"/>
        <v>0</v>
      </c>
      <c r="K82" s="13">
        <f t="shared" si="17"/>
        <v>0</v>
      </c>
      <c r="L82" s="13">
        <f t="shared" si="17"/>
        <v>0</v>
      </c>
      <c r="M82" s="36">
        <v>0</v>
      </c>
      <c r="N82" s="36">
        <v>0</v>
      </c>
      <c r="O82" s="13">
        <v>0</v>
      </c>
      <c r="P82" s="36">
        <f t="shared" si="13"/>
        <v>0</v>
      </c>
    </row>
    <row r="83" spans="1:16" ht="30">
      <c r="A83" s="18" t="s">
        <v>56</v>
      </c>
      <c r="B83" s="9">
        <v>0</v>
      </c>
      <c r="C83" s="43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33">
        <v>0</v>
      </c>
      <c r="L83" s="33"/>
      <c r="M83" s="33"/>
      <c r="N83" s="33"/>
      <c r="O83" s="9"/>
      <c r="P83" s="33">
        <f t="shared" si="13"/>
        <v>0</v>
      </c>
    </row>
    <row r="84" spans="1:16" ht="30">
      <c r="A84" s="18" t="s">
        <v>57</v>
      </c>
      <c r="B84" s="9">
        <v>0</v>
      </c>
      <c r="C84" s="43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33">
        <v>0</v>
      </c>
      <c r="L84" s="33"/>
      <c r="M84" s="33"/>
      <c r="N84" s="33"/>
      <c r="O84" s="9"/>
      <c r="P84" s="33">
        <f t="shared" si="13"/>
        <v>0</v>
      </c>
    </row>
    <row r="85" spans="1:16">
      <c r="A85" s="17" t="s">
        <v>58</v>
      </c>
      <c r="B85" s="13">
        <f>B86</f>
        <v>0</v>
      </c>
      <c r="C85" s="46">
        <v>0</v>
      </c>
      <c r="D85" s="13">
        <f>D86</f>
        <v>0</v>
      </c>
      <c r="E85" s="13">
        <f t="shared" ref="E85:K85" si="18">E86</f>
        <v>0</v>
      </c>
      <c r="F85" s="13">
        <f t="shared" si="18"/>
        <v>0</v>
      </c>
      <c r="G85" s="13">
        <f t="shared" si="18"/>
        <v>0</v>
      </c>
      <c r="H85" s="13">
        <f t="shared" si="18"/>
        <v>0</v>
      </c>
      <c r="I85" s="13">
        <f t="shared" si="18"/>
        <v>0</v>
      </c>
      <c r="J85" s="13">
        <f t="shared" si="18"/>
        <v>0</v>
      </c>
      <c r="K85" s="13">
        <f t="shared" si="18"/>
        <v>0</v>
      </c>
      <c r="L85" s="13">
        <v>0</v>
      </c>
      <c r="M85" s="36">
        <v>0</v>
      </c>
      <c r="N85" s="36">
        <v>0</v>
      </c>
      <c r="O85" s="13">
        <v>0</v>
      </c>
      <c r="P85" s="36">
        <f t="shared" si="13"/>
        <v>0</v>
      </c>
    </row>
    <row r="86" spans="1:16" ht="30">
      <c r="A86" s="18" t="s">
        <v>59</v>
      </c>
      <c r="B86" s="9">
        <v>0</v>
      </c>
      <c r="C86" s="43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33">
        <v>0</v>
      </c>
      <c r="L86" s="33"/>
      <c r="M86" s="33"/>
      <c r="N86" s="33"/>
      <c r="O86" s="9"/>
      <c r="P86" s="33">
        <f t="shared" si="13"/>
        <v>0</v>
      </c>
    </row>
    <row r="87" spans="1:16">
      <c r="A87" s="11" t="s">
        <v>49</v>
      </c>
      <c r="B87" s="14">
        <f>B78</f>
        <v>0</v>
      </c>
      <c r="C87" s="47">
        <v>0</v>
      </c>
      <c r="D87" s="14">
        <f>D78</f>
        <v>0</v>
      </c>
      <c r="E87" s="14">
        <f t="shared" ref="E87:O87" si="19">E78</f>
        <v>0</v>
      </c>
      <c r="F87" s="14">
        <f t="shared" si="19"/>
        <v>0</v>
      </c>
      <c r="G87" s="14">
        <f t="shared" si="19"/>
        <v>0</v>
      </c>
      <c r="H87" s="14">
        <f t="shared" si="19"/>
        <v>0</v>
      </c>
      <c r="I87" s="14">
        <f t="shared" si="19"/>
        <v>0</v>
      </c>
      <c r="J87" s="14">
        <f t="shared" si="19"/>
        <v>0</v>
      </c>
      <c r="K87" s="14">
        <f t="shared" si="19"/>
        <v>0</v>
      </c>
      <c r="L87" s="14">
        <f t="shared" si="19"/>
        <v>0</v>
      </c>
      <c r="M87" s="37">
        <v>0</v>
      </c>
      <c r="N87" s="37">
        <v>0</v>
      </c>
      <c r="O87" s="14">
        <f t="shared" si="19"/>
        <v>0</v>
      </c>
      <c r="P87" s="37">
        <f t="shared" si="13"/>
        <v>0</v>
      </c>
    </row>
    <row r="88" spans="1:16">
      <c r="C88" s="40"/>
      <c r="M88" s="30"/>
      <c r="N88" s="30"/>
      <c r="P88" s="30">
        <f t="shared" si="13"/>
        <v>0</v>
      </c>
    </row>
    <row r="89" spans="1:16" ht="31.5">
      <c r="A89" s="15" t="s">
        <v>50</v>
      </c>
      <c r="B89" s="16">
        <f t="shared" ref="B89" si="20">B87+B76</f>
        <v>142750329062</v>
      </c>
      <c r="C89" s="48">
        <v>145563094653</v>
      </c>
      <c r="D89" s="16">
        <f t="shared" ref="D89:O89" si="21">D87+D76</f>
        <v>8350174336.6899996</v>
      </c>
      <c r="E89" s="16">
        <f t="shared" si="21"/>
        <v>9633924801.9499989</v>
      </c>
      <c r="F89" s="16">
        <f>F87+F76</f>
        <v>12172070255.689999</v>
      </c>
      <c r="G89" s="16">
        <f t="shared" si="21"/>
        <v>11436136261.52</v>
      </c>
      <c r="H89" s="16">
        <f t="shared" si="21"/>
        <v>9864019118.9200001</v>
      </c>
      <c r="I89" s="16">
        <f t="shared" si="21"/>
        <v>13644616005.26</v>
      </c>
      <c r="J89" s="16">
        <f t="shared" si="21"/>
        <v>10045560974.359999</v>
      </c>
      <c r="K89" s="16">
        <f t="shared" si="21"/>
        <v>10639281411.190001</v>
      </c>
      <c r="L89" s="16">
        <f t="shared" si="21"/>
        <v>0</v>
      </c>
      <c r="M89" s="38">
        <v>0</v>
      </c>
      <c r="N89" s="29">
        <v>0</v>
      </c>
      <c r="O89" s="29">
        <f t="shared" si="21"/>
        <v>0</v>
      </c>
      <c r="P89" s="38">
        <f t="shared" si="13"/>
        <v>85785783165.580002</v>
      </c>
    </row>
    <row r="90" spans="1:16">
      <c r="A90" s="56"/>
      <c r="B90" s="56"/>
      <c r="C90" s="56"/>
      <c r="D90" s="56"/>
      <c r="E90" s="56"/>
      <c r="F90" s="56"/>
    </row>
    <row r="91" spans="1:16">
      <c r="A91" s="23" t="s">
        <v>88</v>
      </c>
      <c r="B91" s="22"/>
      <c r="C91" s="22"/>
      <c r="D91" s="50"/>
      <c r="E91" s="19"/>
      <c r="F91" s="19"/>
      <c r="G91" s="19"/>
      <c r="H91" s="19"/>
      <c r="I91" s="19"/>
      <c r="J91" s="19"/>
      <c r="K91" s="19"/>
    </row>
    <row r="92" spans="1:16">
      <c r="A92" t="s">
        <v>89</v>
      </c>
      <c r="B92" s="22"/>
      <c r="C92" s="22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</row>
    <row r="93" spans="1:16">
      <c r="A93" s="23" t="s">
        <v>90</v>
      </c>
      <c r="B93" s="22"/>
      <c r="C93" s="22"/>
      <c r="D93" s="22"/>
    </row>
    <row r="94" spans="1:16">
      <c r="A94" t="s">
        <v>91</v>
      </c>
      <c r="B94" s="22"/>
      <c r="C94" s="22"/>
      <c r="D94" s="22"/>
    </row>
    <row r="95" spans="1:16">
      <c r="A95" s="23" t="s">
        <v>92</v>
      </c>
      <c r="B95" s="22"/>
      <c r="C95" s="22"/>
      <c r="D95" s="22"/>
    </row>
    <row r="96" spans="1:16">
      <c r="A96" s="57" t="s">
        <v>93</v>
      </c>
      <c r="B96" s="57"/>
      <c r="C96" s="57"/>
      <c r="D96" s="57"/>
      <c r="E96" s="57"/>
    </row>
    <row r="97" spans="1:6">
      <c r="A97" s="22"/>
      <c r="B97" s="22"/>
      <c r="C97" s="22"/>
      <c r="D97" s="22"/>
    </row>
    <row r="98" spans="1:6">
      <c r="A98" s="27" t="s">
        <v>51</v>
      </c>
      <c r="B98" s="24"/>
      <c r="C98" s="24"/>
      <c r="D98" s="19"/>
    </row>
    <row r="99" spans="1:6" ht="30">
      <c r="A99" s="25" t="s">
        <v>108</v>
      </c>
      <c r="B99" s="25"/>
      <c r="C99" s="25"/>
      <c r="D99" s="26"/>
    </row>
    <row r="100" spans="1:6">
      <c r="A100" s="25"/>
      <c r="B100" s="25"/>
      <c r="C100" s="25"/>
      <c r="D100" s="26"/>
    </row>
    <row r="101" spans="1:6">
      <c r="A101" s="25"/>
      <c r="B101" s="25"/>
      <c r="C101" s="25"/>
      <c r="D101" s="26"/>
    </row>
    <row r="103" spans="1:6">
      <c r="A103" s="51" t="s">
        <v>86</v>
      </c>
      <c r="B103" s="51"/>
      <c r="C103" s="51"/>
      <c r="D103" s="51"/>
      <c r="E103" s="51"/>
      <c r="F103" s="51"/>
    </row>
    <row r="104" spans="1:6">
      <c r="A104" s="52" t="s">
        <v>87</v>
      </c>
      <c r="B104" s="52"/>
      <c r="C104" s="52"/>
      <c r="D104" s="52"/>
      <c r="E104" s="52"/>
      <c r="F104" s="52"/>
    </row>
  </sheetData>
  <mergeCells count="7">
    <mergeCell ref="A103:F103"/>
    <mergeCell ref="A104:F104"/>
    <mergeCell ref="A1:P1"/>
    <mergeCell ref="A2:P2"/>
    <mergeCell ref="A3:P3"/>
    <mergeCell ref="A90:F90"/>
    <mergeCell ref="A96:E96"/>
  </mergeCells>
  <pageMargins left="0.70866141732283472" right="0.70866141732283472" top="0.39370078740157483" bottom="0.39370078740157483" header="0.31496062992125984" footer="0.31496062992125984"/>
  <pageSetup scale="65" orientation="portrait" r:id="rId1"/>
  <rowBreaks count="1" manualBreakCount="1">
    <brk id="70" max="5" man="1"/>
  </rowBreaks>
  <ignoredErrors>
    <ignoredError sqref="B60 P8:P8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0AD083-D56E-4B66-B977-CE90BFCC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ECCF49-4B93-41FD-B819-1EBE6E8845A4}">
  <ds:schemaRefs>
    <ds:schemaRef ds:uri="http://schemas.microsoft.com/office/2006/metadata/properties"/>
    <ds:schemaRef ds:uri="6c0f8f09-1889-4044-a4f7-4542b1ae657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6f454071-f228-4dda-b004-431287ab1ef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E7CB183-3E25-46B1-B636-2580C592F6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de gasto UE 0001</vt:lpstr>
      <vt:lpstr>'Ejecución de gasto UE 0001'!Área_de_impresión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Massiel Elizabeth Segura Montilla</cp:lastModifiedBy>
  <cp:lastPrinted>2021-12-28T18:56:01Z</cp:lastPrinted>
  <dcterms:created xsi:type="dcterms:W3CDTF">2019-05-01T14:38:49Z</dcterms:created>
  <dcterms:modified xsi:type="dcterms:W3CDTF">2022-01-10T21:23:50Z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