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ronal.ledesma\Desktop\MEMORIA DISTRIBUCION 2022-2023\"/>
    </mc:Choice>
  </mc:AlternateContent>
  <xr:revisionPtr revIDLastSave="0" documentId="13_ncr:1_{23356242-03B5-49CA-9F65-D81DCA4A86D7}" xr6:coauthVersionLast="36" xr6:coauthVersionMax="36" xr10:uidLastSave="{00000000-0000-0000-0000-000000000000}"/>
  <bookViews>
    <workbookView xWindow="0" yWindow="0" windowWidth="15345" windowHeight="4470" tabRatio="895" xr2:uid="{00000000-000D-0000-FFFF-FFFF00000000}"/>
  </bookViews>
  <sheets>
    <sheet name="TOTAL NACIONAL" sheetId="39" r:id="rId1"/>
    <sheet name="BARAHONA " sheetId="20" r:id="rId2"/>
    <sheet name=" SAN JUAN" sheetId="21" r:id="rId3"/>
    <sheet name="AZUA" sheetId="22" r:id="rId4"/>
    <sheet name="SAN CRISTOBAL" sheetId="23" r:id="rId5"/>
    <sheet name="SAN PEDRO" sheetId="24" r:id="rId6"/>
    <sheet name="LA VEGA" sheetId="25" r:id="rId7"/>
    <sheet name="SAN FRANCISCO" sheetId="26" r:id="rId8"/>
    <sheet name="SANTIAGO" sheetId="27" r:id="rId9"/>
    <sheet name="MAO VALVERDE" sheetId="28" r:id="rId10"/>
    <sheet name="10 SANTO DOMINGO II" sheetId="29" r:id="rId11"/>
    <sheet name="PUERTO PLATA" sheetId="30" r:id="rId12"/>
    <sheet name="HIGÜEY" sheetId="31" r:id="rId13"/>
    <sheet name="MONTECRISTI" sheetId="32" r:id="rId14"/>
    <sheet name="NAGUA" sheetId="34" r:id="rId15"/>
    <sheet name="15 SANTO DOMINGO III" sheetId="35" r:id="rId16"/>
    <sheet name="COTUÍ" sheetId="36" r:id="rId17"/>
    <sheet name="MONTE PLATA" sheetId="37" r:id="rId18"/>
    <sheet name="NEYBA" sheetId="38" r:id="rId19"/>
  </sheets>
  <externalReferences>
    <externalReference r:id="rId20"/>
  </externalReferences>
  <definedNames>
    <definedName name="_xlnm.Print_Area" localSheetId="1">'BARAHONA '!$A$1:$I$83</definedName>
    <definedName name="_xlnm.Print_Titles" localSheetId="2">' SAN JUAN'!$1:$9</definedName>
    <definedName name="_xlnm.Print_Titles" localSheetId="10">'10 SANTO DOMINGO II'!$1:$9</definedName>
    <definedName name="_xlnm.Print_Titles" localSheetId="15">'15 SANTO DOMINGO III'!$1:$9</definedName>
    <definedName name="_xlnm.Print_Titles" localSheetId="3">AZUA!$1:$9</definedName>
    <definedName name="_xlnm.Print_Titles" localSheetId="1">'BARAHONA '!$1:$9</definedName>
    <definedName name="_xlnm.Print_Titles" localSheetId="16">COTUÍ!$1:$9</definedName>
    <definedName name="_xlnm.Print_Titles" localSheetId="12">HIGÜEY!$1:$9</definedName>
    <definedName name="_xlnm.Print_Titles" localSheetId="6">'LA VEGA'!$1:$9</definedName>
    <definedName name="_xlnm.Print_Titles" localSheetId="9">'MAO VALVERDE'!$1:$9</definedName>
    <definedName name="_xlnm.Print_Titles" localSheetId="17">'MONTE PLATA'!$1:$9</definedName>
    <definedName name="_xlnm.Print_Titles" localSheetId="13">MONTECRISTI!$1:$9</definedName>
    <definedName name="_xlnm.Print_Titles" localSheetId="14">NAGUA!$1:$9</definedName>
    <definedName name="_xlnm.Print_Titles" localSheetId="18">NEYBA!$1:$9</definedName>
    <definedName name="_xlnm.Print_Titles" localSheetId="11">'PUERTO PLATA'!$1:$9</definedName>
    <definedName name="_xlnm.Print_Titles" localSheetId="4">'SAN CRISTOBAL'!$1:$9</definedName>
    <definedName name="_xlnm.Print_Titles" localSheetId="7">'SAN FRANCISCO'!$1:$9</definedName>
    <definedName name="_xlnm.Print_Titles" localSheetId="5">'SAN PEDRO'!$1:$9</definedName>
    <definedName name="_xlnm.Print_Titles" localSheetId="8">SANTIAGO!$1:$9</definedName>
    <definedName name="_xlnm.Print_Titles" localSheetId="0">'TOTAL NACIONAL'!$1:$9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8" i="35" l="1"/>
  <c r="F76" i="35"/>
  <c r="J101" i="29"/>
  <c r="F19" i="30" l="1"/>
  <c r="E19" i="30"/>
  <c r="D19" i="30"/>
  <c r="F32" i="30"/>
  <c r="E32" i="30"/>
  <c r="D32" i="30"/>
  <c r="F46" i="30"/>
  <c r="E46" i="30"/>
  <c r="D46" i="30"/>
  <c r="F59" i="30"/>
  <c r="E59" i="30"/>
  <c r="D59" i="30"/>
  <c r="F73" i="30"/>
  <c r="E73" i="30"/>
  <c r="D73" i="30"/>
  <c r="F86" i="30"/>
  <c r="E86" i="30"/>
  <c r="D86" i="30"/>
  <c r="F100" i="30"/>
  <c r="E100" i="30"/>
  <c r="D100" i="30"/>
  <c r="C100" i="30"/>
  <c r="C86" i="30"/>
  <c r="C73" i="30"/>
  <c r="C59" i="30"/>
  <c r="C46" i="30"/>
  <c r="C32" i="30"/>
  <c r="C19" i="30"/>
  <c r="F19" i="32"/>
  <c r="E19" i="32"/>
  <c r="D19" i="32"/>
  <c r="F32" i="32"/>
  <c r="E32" i="32"/>
  <c r="D32" i="32"/>
  <c r="F46" i="32"/>
  <c r="E46" i="32"/>
  <c r="D46" i="32"/>
  <c r="F59" i="32"/>
  <c r="E59" i="32"/>
  <c r="D59" i="32"/>
  <c r="F73" i="32"/>
  <c r="E73" i="32"/>
  <c r="D73" i="32"/>
  <c r="C73" i="32"/>
  <c r="C59" i="32"/>
  <c r="C46" i="32"/>
  <c r="C32" i="32"/>
  <c r="C19" i="32"/>
  <c r="F19" i="28"/>
  <c r="E19" i="28"/>
  <c r="D19" i="28"/>
  <c r="F32" i="28"/>
  <c r="E32" i="28"/>
  <c r="D32" i="28"/>
  <c r="F46" i="28"/>
  <c r="E46" i="28"/>
  <c r="D46" i="28"/>
  <c r="F59" i="28"/>
  <c r="E59" i="28"/>
  <c r="D59" i="28"/>
  <c r="F73" i="28"/>
  <c r="E73" i="28"/>
  <c r="D73" i="28"/>
  <c r="F86" i="28"/>
  <c r="E86" i="28"/>
  <c r="D86" i="28"/>
  <c r="C86" i="28"/>
  <c r="C73" i="28"/>
  <c r="C59" i="28"/>
  <c r="C46" i="28"/>
  <c r="C32" i="28"/>
  <c r="C19" i="28"/>
  <c r="F19" i="25"/>
  <c r="E19" i="25"/>
  <c r="D19" i="25"/>
  <c r="F32" i="25"/>
  <c r="E32" i="25"/>
  <c r="D32" i="25"/>
  <c r="F59" i="25"/>
  <c r="E59" i="25"/>
  <c r="D59" i="25"/>
  <c r="F73" i="25"/>
  <c r="E73" i="25"/>
  <c r="D73" i="25"/>
  <c r="F86" i="25"/>
  <c r="E86" i="25"/>
  <c r="D86" i="25"/>
  <c r="F100" i="25"/>
  <c r="E100" i="25"/>
  <c r="D100" i="25"/>
  <c r="F113" i="25"/>
  <c r="E113" i="25"/>
  <c r="D113" i="25"/>
  <c r="F127" i="25"/>
  <c r="E127" i="25"/>
  <c r="D127" i="25"/>
  <c r="F140" i="25"/>
  <c r="E140" i="25"/>
  <c r="D140" i="25"/>
  <c r="C140" i="25"/>
  <c r="C127" i="25"/>
  <c r="C113" i="25"/>
  <c r="C100" i="25"/>
  <c r="C86" i="25"/>
  <c r="C73" i="25"/>
  <c r="C59" i="25"/>
  <c r="C32" i="25"/>
  <c r="C19" i="25"/>
  <c r="F19" i="26"/>
  <c r="E19" i="26"/>
  <c r="D19" i="26"/>
  <c r="F32" i="26"/>
  <c r="E32" i="26"/>
  <c r="D32" i="26"/>
  <c r="F46" i="26"/>
  <c r="E46" i="26"/>
  <c r="D46" i="26"/>
  <c r="F59" i="26"/>
  <c r="E59" i="26"/>
  <c r="D59" i="26"/>
  <c r="F73" i="26"/>
  <c r="E73" i="26"/>
  <c r="D73" i="26"/>
  <c r="F86" i="26"/>
  <c r="E86" i="26"/>
  <c r="D86" i="26"/>
  <c r="F100" i="26"/>
  <c r="E100" i="26"/>
  <c r="D100" i="26"/>
  <c r="C100" i="26"/>
  <c r="C86" i="26"/>
  <c r="C73" i="26"/>
  <c r="C59" i="26"/>
  <c r="C46" i="26"/>
  <c r="C32" i="26"/>
  <c r="C19" i="26"/>
  <c r="E215" i="39" l="1"/>
  <c r="E216" i="39"/>
  <c r="E217" i="39"/>
  <c r="E218" i="39"/>
  <c r="E219" i="39"/>
  <c r="F19" i="34"/>
  <c r="E19" i="34"/>
  <c r="D19" i="34"/>
  <c r="F32" i="34"/>
  <c r="E32" i="34"/>
  <c r="D32" i="34"/>
  <c r="F46" i="34"/>
  <c r="E46" i="34"/>
  <c r="D46" i="34"/>
  <c r="F59" i="34"/>
  <c r="E59" i="34"/>
  <c r="D59" i="34"/>
  <c r="F73" i="34"/>
  <c r="F76" i="34" s="1"/>
  <c r="E73" i="34"/>
  <c r="D73" i="34"/>
  <c r="F86" i="34"/>
  <c r="E86" i="34"/>
  <c r="D86" i="34"/>
  <c r="F100" i="34"/>
  <c r="E100" i="34"/>
  <c r="D100" i="34"/>
  <c r="C100" i="34"/>
  <c r="C86" i="34"/>
  <c r="C73" i="34"/>
  <c r="C59" i="34"/>
  <c r="C46" i="34"/>
  <c r="C32" i="34"/>
  <c r="C19" i="34"/>
  <c r="F19" i="27"/>
  <c r="E19" i="27"/>
  <c r="D19" i="27"/>
  <c r="F32" i="27"/>
  <c r="E32" i="27"/>
  <c r="D32" i="27"/>
  <c r="C46" i="27"/>
  <c r="F46" i="27"/>
  <c r="E46" i="27"/>
  <c r="D46" i="27"/>
  <c r="C59" i="27"/>
  <c r="F59" i="27"/>
  <c r="E59" i="27"/>
  <c r="D59" i="27"/>
  <c r="F73" i="27"/>
  <c r="E73" i="27"/>
  <c r="D73" i="27"/>
  <c r="F86" i="27"/>
  <c r="E86" i="27"/>
  <c r="D86" i="27"/>
  <c r="F100" i="27"/>
  <c r="E100" i="27"/>
  <c r="D100" i="27"/>
  <c r="F113" i="27"/>
  <c r="E113" i="27"/>
  <c r="D113" i="27"/>
  <c r="F126" i="27"/>
  <c r="E126" i="27"/>
  <c r="D126" i="27"/>
  <c r="C139" i="27"/>
  <c r="F139" i="27"/>
  <c r="E139" i="27"/>
  <c r="D139" i="27"/>
  <c r="C126" i="27"/>
  <c r="C113" i="27"/>
  <c r="C100" i="27"/>
  <c r="C86" i="27"/>
  <c r="C73" i="27"/>
  <c r="C32" i="27"/>
  <c r="C19" i="27"/>
  <c r="E221" i="39"/>
  <c r="E220" i="39" l="1"/>
  <c r="C142" i="24"/>
  <c r="C129" i="24"/>
  <c r="C89" i="29" l="1"/>
  <c r="E49" i="29"/>
  <c r="B62" i="21" l="1"/>
  <c r="C62" i="21"/>
  <c r="D62" i="21"/>
  <c r="E62" i="21"/>
  <c r="F62" i="21"/>
  <c r="G62" i="21"/>
  <c r="H62" i="21"/>
  <c r="I62" i="21"/>
  <c r="D217" i="39" l="1"/>
  <c r="F217" i="39"/>
  <c r="G217" i="39"/>
  <c r="H217" i="39"/>
  <c r="I217" i="39"/>
  <c r="D218" i="39"/>
  <c r="F218" i="39"/>
  <c r="G218" i="39"/>
  <c r="H218" i="39"/>
  <c r="I218" i="39"/>
  <c r="D219" i="39"/>
  <c r="F219" i="39"/>
  <c r="G219" i="39"/>
  <c r="H219" i="39"/>
  <c r="I219" i="39"/>
  <c r="D220" i="39"/>
  <c r="F220" i="39"/>
  <c r="G220" i="39"/>
  <c r="H220" i="39"/>
  <c r="I220" i="39"/>
  <c r="D221" i="39"/>
  <c r="F221" i="39"/>
  <c r="G221" i="39"/>
  <c r="H221" i="39"/>
  <c r="I221" i="39"/>
  <c r="D222" i="39"/>
  <c r="E222" i="39"/>
  <c r="E223" i="39" s="1"/>
  <c r="F222" i="39"/>
  <c r="G222" i="39"/>
  <c r="H222" i="39"/>
  <c r="I222" i="39"/>
  <c r="C222" i="39"/>
  <c r="C218" i="39"/>
  <c r="C219" i="39"/>
  <c r="C220" i="39"/>
  <c r="C221" i="39"/>
  <c r="C217" i="39"/>
  <c r="I205" i="39"/>
  <c r="I207" i="39"/>
  <c r="I208" i="39"/>
  <c r="I209" i="39"/>
  <c r="E205" i="39"/>
  <c r="G206" i="39"/>
  <c r="D207" i="39"/>
  <c r="E207" i="39"/>
  <c r="F207" i="39"/>
  <c r="G207" i="39"/>
  <c r="H207" i="39"/>
  <c r="D208" i="39"/>
  <c r="E208" i="39"/>
  <c r="F208" i="39"/>
  <c r="G208" i="39"/>
  <c r="H208" i="39"/>
  <c r="D209" i="39"/>
  <c r="E209" i="39"/>
  <c r="F209" i="39"/>
  <c r="G209" i="39"/>
  <c r="H209" i="39"/>
  <c r="D136" i="39"/>
  <c r="E136" i="39"/>
  <c r="F136" i="39"/>
  <c r="G136" i="39"/>
  <c r="H136" i="39"/>
  <c r="I136" i="39"/>
  <c r="D137" i="39"/>
  <c r="E137" i="39"/>
  <c r="F137" i="39"/>
  <c r="G137" i="39"/>
  <c r="H137" i="39"/>
  <c r="I137" i="39"/>
  <c r="D138" i="39"/>
  <c r="E138" i="39"/>
  <c r="F138" i="39"/>
  <c r="G138" i="39"/>
  <c r="H138" i="39"/>
  <c r="I138" i="39"/>
  <c r="D139" i="39"/>
  <c r="E139" i="39"/>
  <c r="F139" i="39"/>
  <c r="G139" i="39"/>
  <c r="H139" i="39"/>
  <c r="I139" i="39"/>
  <c r="D140" i="39"/>
  <c r="E140" i="39"/>
  <c r="F140" i="39"/>
  <c r="G140" i="39"/>
  <c r="H140" i="39"/>
  <c r="I140" i="39"/>
  <c r="D141" i="39"/>
  <c r="E141" i="39"/>
  <c r="F141" i="39"/>
  <c r="G141" i="39"/>
  <c r="H141" i="39"/>
  <c r="I141" i="39"/>
  <c r="C137" i="39"/>
  <c r="C138" i="39"/>
  <c r="C139" i="39"/>
  <c r="C140" i="39"/>
  <c r="C141" i="39"/>
  <c r="C136" i="39"/>
  <c r="D134" i="39"/>
  <c r="E134" i="39"/>
  <c r="F134" i="39"/>
  <c r="G134" i="39"/>
  <c r="H134" i="39"/>
  <c r="I134" i="39"/>
  <c r="D135" i="39"/>
  <c r="E135" i="39"/>
  <c r="F135" i="39"/>
  <c r="G135" i="39"/>
  <c r="H135" i="39"/>
  <c r="I135" i="39"/>
  <c r="C135" i="39"/>
  <c r="C134" i="39"/>
  <c r="D223" i="39" l="1"/>
  <c r="J136" i="39"/>
  <c r="J138" i="39"/>
  <c r="J137" i="39"/>
  <c r="J219" i="39"/>
  <c r="J217" i="39"/>
  <c r="J218" i="39"/>
  <c r="C28" i="39"/>
  <c r="B76" i="30"/>
  <c r="C209" i="39" l="1"/>
  <c r="C207" i="39"/>
  <c r="F206" i="39"/>
  <c r="C206" i="39"/>
  <c r="H205" i="39"/>
  <c r="G205" i="39"/>
  <c r="F205" i="39"/>
  <c r="C205" i="39"/>
  <c r="I204" i="39"/>
  <c r="H204" i="39"/>
  <c r="F204" i="39"/>
  <c r="D204" i="39"/>
  <c r="C204" i="39"/>
  <c r="G204" i="39"/>
  <c r="H206" i="39"/>
  <c r="I206" i="39"/>
  <c r="C208" i="39"/>
  <c r="E206" i="39"/>
  <c r="E204" i="39"/>
  <c r="D206" i="39"/>
  <c r="D205" i="39"/>
  <c r="J205" i="39" l="1"/>
  <c r="J206" i="39"/>
  <c r="J204" i="39"/>
  <c r="B103" i="30"/>
  <c r="B22" i="21" l="1"/>
  <c r="B22" i="22" l="1"/>
  <c r="B22" i="24" l="1"/>
  <c r="G76" i="35" l="1"/>
  <c r="D76" i="29" l="1"/>
  <c r="B22" i="20" l="1"/>
  <c r="I102" i="29" l="1"/>
  <c r="H102" i="29"/>
  <c r="G102" i="29"/>
  <c r="F102" i="29"/>
  <c r="E102" i="29"/>
  <c r="D102" i="29"/>
  <c r="C102" i="29"/>
  <c r="B102" i="29"/>
  <c r="I103" i="29" l="1"/>
  <c r="I35" i="29"/>
  <c r="H35" i="29"/>
  <c r="G35" i="29"/>
  <c r="F35" i="29"/>
  <c r="E35" i="29"/>
  <c r="D35" i="29"/>
  <c r="B35" i="29"/>
  <c r="C35" i="29"/>
  <c r="D242" i="39" l="1"/>
  <c r="E242" i="39"/>
  <c r="F242" i="39"/>
  <c r="G242" i="39"/>
  <c r="H242" i="39"/>
  <c r="I242" i="39"/>
  <c r="D243" i="39"/>
  <c r="E243" i="39"/>
  <c r="F243" i="39"/>
  <c r="G243" i="39"/>
  <c r="H243" i="39"/>
  <c r="I243" i="39"/>
  <c r="D244" i="39"/>
  <c r="E244" i="39"/>
  <c r="F244" i="39"/>
  <c r="G244" i="39"/>
  <c r="H244" i="39"/>
  <c r="I244" i="39"/>
  <c r="D245" i="39"/>
  <c r="E245" i="39"/>
  <c r="F245" i="39"/>
  <c r="G245" i="39"/>
  <c r="H245" i="39"/>
  <c r="I245" i="39"/>
  <c r="D246" i="39"/>
  <c r="E246" i="39"/>
  <c r="F246" i="39"/>
  <c r="G246" i="39"/>
  <c r="H246" i="39"/>
  <c r="I246" i="39"/>
  <c r="D247" i="39"/>
  <c r="E247" i="39"/>
  <c r="F247" i="39"/>
  <c r="G247" i="39"/>
  <c r="H247" i="39"/>
  <c r="I247" i="39"/>
  <c r="D248" i="39"/>
  <c r="E248" i="39"/>
  <c r="F248" i="39"/>
  <c r="G248" i="39"/>
  <c r="H248" i="39"/>
  <c r="I248" i="39"/>
  <c r="D249" i="39"/>
  <c r="E249" i="39"/>
  <c r="F249" i="39"/>
  <c r="G249" i="39"/>
  <c r="H249" i="39"/>
  <c r="I249" i="39"/>
  <c r="C243" i="39"/>
  <c r="C244" i="39"/>
  <c r="C245" i="39"/>
  <c r="C246" i="39"/>
  <c r="C247" i="39"/>
  <c r="C248" i="39"/>
  <c r="C249" i="39"/>
  <c r="C242" i="39"/>
  <c r="D229" i="39"/>
  <c r="E229" i="39"/>
  <c r="F229" i="39"/>
  <c r="G229" i="39"/>
  <c r="H229" i="39"/>
  <c r="I229" i="39"/>
  <c r="D230" i="39"/>
  <c r="E230" i="39"/>
  <c r="F230" i="39"/>
  <c r="G230" i="39"/>
  <c r="H230" i="39"/>
  <c r="I230" i="39"/>
  <c r="D231" i="39"/>
  <c r="E231" i="39"/>
  <c r="F231" i="39"/>
  <c r="G231" i="39"/>
  <c r="H231" i="39"/>
  <c r="I231" i="39"/>
  <c r="D232" i="39"/>
  <c r="E232" i="39"/>
  <c r="F232" i="39"/>
  <c r="G232" i="39"/>
  <c r="H232" i="39"/>
  <c r="I232" i="39"/>
  <c r="D233" i="39"/>
  <c r="E233" i="39"/>
  <c r="F233" i="39"/>
  <c r="G233" i="39"/>
  <c r="H233" i="39"/>
  <c r="I233" i="39"/>
  <c r="D234" i="39"/>
  <c r="E234" i="39"/>
  <c r="F234" i="39"/>
  <c r="G234" i="39"/>
  <c r="H234" i="39"/>
  <c r="I234" i="39"/>
  <c r="D235" i="39"/>
  <c r="E235" i="39"/>
  <c r="F235" i="39"/>
  <c r="G235" i="39"/>
  <c r="H235" i="39"/>
  <c r="I235" i="39"/>
  <c r="D236" i="39"/>
  <c r="E236" i="39"/>
  <c r="F236" i="39"/>
  <c r="G236" i="39"/>
  <c r="H236" i="39"/>
  <c r="I236" i="39"/>
  <c r="C230" i="39"/>
  <c r="C231" i="39"/>
  <c r="C232" i="39"/>
  <c r="C233" i="39"/>
  <c r="C234" i="39"/>
  <c r="C235" i="39"/>
  <c r="C236" i="39"/>
  <c r="C229" i="39"/>
  <c r="D215" i="39"/>
  <c r="F215" i="39"/>
  <c r="G215" i="39"/>
  <c r="H215" i="39"/>
  <c r="I215" i="39"/>
  <c r="D216" i="39"/>
  <c r="F216" i="39"/>
  <c r="G216" i="39"/>
  <c r="H216" i="39"/>
  <c r="I216" i="39"/>
  <c r="C216" i="39"/>
  <c r="C215" i="39"/>
  <c r="B76" i="35"/>
  <c r="D202" i="39"/>
  <c r="E202" i="39"/>
  <c r="F202" i="39"/>
  <c r="G202" i="39"/>
  <c r="H202" i="39"/>
  <c r="I202" i="39"/>
  <c r="D203" i="39"/>
  <c r="E203" i="39"/>
  <c r="F203" i="39"/>
  <c r="G203" i="39"/>
  <c r="H203" i="39"/>
  <c r="I203" i="39"/>
  <c r="C203" i="39"/>
  <c r="C202" i="39"/>
  <c r="D188" i="39"/>
  <c r="E188" i="39"/>
  <c r="F188" i="39"/>
  <c r="G188" i="39"/>
  <c r="H188" i="39"/>
  <c r="I188" i="39"/>
  <c r="D189" i="39"/>
  <c r="E189" i="39"/>
  <c r="F189" i="39"/>
  <c r="G189" i="39"/>
  <c r="H189" i="39"/>
  <c r="I189" i="39"/>
  <c r="D190" i="39"/>
  <c r="E190" i="39"/>
  <c r="F190" i="39"/>
  <c r="G190" i="39"/>
  <c r="H190" i="39"/>
  <c r="I190" i="39"/>
  <c r="D191" i="39"/>
  <c r="E191" i="39"/>
  <c r="F191" i="39"/>
  <c r="G191" i="39"/>
  <c r="H191" i="39"/>
  <c r="I191" i="39"/>
  <c r="D192" i="39"/>
  <c r="E192" i="39"/>
  <c r="F192" i="39"/>
  <c r="G192" i="39"/>
  <c r="H192" i="39"/>
  <c r="I192" i="39"/>
  <c r="D193" i="39"/>
  <c r="E193" i="39"/>
  <c r="F193" i="39"/>
  <c r="G193" i="39"/>
  <c r="H193" i="39"/>
  <c r="I193" i="39"/>
  <c r="D194" i="39"/>
  <c r="E194" i="39"/>
  <c r="F194" i="39"/>
  <c r="G194" i="39"/>
  <c r="H194" i="39"/>
  <c r="I194" i="39"/>
  <c r="D195" i="39"/>
  <c r="E195" i="39"/>
  <c r="F195" i="39"/>
  <c r="G195" i="39"/>
  <c r="H195" i="39"/>
  <c r="I195" i="39"/>
  <c r="C189" i="39"/>
  <c r="C190" i="39"/>
  <c r="C191" i="39"/>
  <c r="C192" i="39"/>
  <c r="C193" i="39"/>
  <c r="C194" i="39"/>
  <c r="C195" i="39"/>
  <c r="C188" i="39"/>
  <c r="D175" i="39"/>
  <c r="E175" i="39"/>
  <c r="F175" i="39"/>
  <c r="G175" i="39"/>
  <c r="H175" i="39"/>
  <c r="I175" i="39"/>
  <c r="D176" i="39"/>
  <c r="E176" i="39"/>
  <c r="F176" i="39"/>
  <c r="G176" i="39"/>
  <c r="H176" i="39"/>
  <c r="I176" i="39"/>
  <c r="D177" i="39"/>
  <c r="E177" i="39"/>
  <c r="F177" i="39"/>
  <c r="G177" i="39"/>
  <c r="H177" i="39"/>
  <c r="I177" i="39"/>
  <c r="D178" i="39"/>
  <c r="E178" i="39"/>
  <c r="F178" i="39"/>
  <c r="G178" i="39"/>
  <c r="H178" i="39"/>
  <c r="I178" i="39"/>
  <c r="D179" i="39"/>
  <c r="E179" i="39"/>
  <c r="F179" i="39"/>
  <c r="G179" i="39"/>
  <c r="H179" i="39"/>
  <c r="I179" i="39"/>
  <c r="D180" i="39"/>
  <c r="E180" i="39"/>
  <c r="F180" i="39"/>
  <c r="G180" i="39"/>
  <c r="H180" i="39"/>
  <c r="I180" i="39"/>
  <c r="D181" i="39"/>
  <c r="E181" i="39"/>
  <c r="F181" i="39"/>
  <c r="G181" i="39"/>
  <c r="H181" i="39"/>
  <c r="I181" i="39"/>
  <c r="D182" i="39"/>
  <c r="E182" i="39"/>
  <c r="F182" i="39"/>
  <c r="G182" i="39"/>
  <c r="H182" i="39"/>
  <c r="I182" i="39"/>
  <c r="C176" i="39"/>
  <c r="C177" i="39"/>
  <c r="C178" i="39"/>
  <c r="C179" i="39"/>
  <c r="C180" i="39"/>
  <c r="C181" i="39"/>
  <c r="C182" i="39"/>
  <c r="C175" i="39"/>
  <c r="D161" i="39"/>
  <c r="E161" i="39"/>
  <c r="F161" i="39"/>
  <c r="G161" i="39"/>
  <c r="H161" i="39"/>
  <c r="I161" i="39"/>
  <c r="D162" i="39"/>
  <c r="E162" i="39"/>
  <c r="F162" i="39"/>
  <c r="G162" i="39"/>
  <c r="H162" i="39"/>
  <c r="I162" i="39"/>
  <c r="D163" i="39"/>
  <c r="E163" i="39"/>
  <c r="F163" i="39"/>
  <c r="G163" i="39"/>
  <c r="H163" i="39"/>
  <c r="I163" i="39"/>
  <c r="D164" i="39"/>
  <c r="E164" i="39"/>
  <c r="F164" i="39"/>
  <c r="G164" i="39"/>
  <c r="H164" i="39"/>
  <c r="I164" i="39"/>
  <c r="D165" i="39"/>
  <c r="E165" i="39"/>
  <c r="F165" i="39"/>
  <c r="G165" i="39"/>
  <c r="H165" i="39"/>
  <c r="I165" i="39"/>
  <c r="D166" i="39"/>
  <c r="E166" i="39"/>
  <c r="F166" i="39"/>
  <c r="G166" i="39"/>
  <c r="H166" i="39"/>
  <c r="I166" i="39"/>
  <c r="D167" i="39"/>
  <c r="E167" i="39"/>
  <c r="F167" i="39"/>
  <c r="G167" i="39"/>
  <c r="H167" i="39"/>
  <c r="I167" i="39"/>
  <c r="D168" i="39"/>
  <c r="E168" i="39"/>
  <c r="F168" i="39"/>
  <c r="G168" i="39"/>
  <c r="H168" i="39"/>
  <c r="I168" i="39"/>
  <c r="C162" i="39"/>
  <c r="C163" i="39"/>
  <c r="C164" i="39"/>
  <c r="C165" i="39"/>
  <c r="C166" i="39"/>
  <c r="C167" i="39"/>
  <c r="C168" i="39"/>
  <c r="C161" i="39"/>
  <c r="B22" i="31"/>
  <c r="D148" i="39"/>
  <c r="E148" i="39"/>
  <c r="F148" i="39"/>
  <c r="G148" i="39"/>
  <c r="H148" i="39"/>
  <c r="I148" i="39"/>
  <c r="D149" i="39"/>
  <c r="E149" i="39"/>
  <c r="F149" i="39"/>
  <c r="G149" i="39"/>
  <c r="H149" i="39"/>
  <c r="I149" i="39"/>
  <c r="D150" i="39"/>
  <c r="E150" i="39"/>
  <c r="F150" i="39"/>
  <c r="G150" i="39"/>
  <c r="H150" i="39"/>
  <c r="I150" i="39"/>
  <c r="D151" i="39"/>
  <c r="E151" i="39"/>
  <c r="F151" i="39"/>
  <c r="G151" i="39"/>
  <c r="H151" i="39"/>
  <c r="I151" i="39"/>
  <c r="D152" i="39"/>
  <c r="E152" i="39"/>
  <c r="F152" i="39"/>
  <c r="G152" i="39"/>
  <c r="H152" i="39"/>
  <c r="I152" i="39"/>
  <c r="D153" i="39"/>
  <c r="E153" i="39"/>
  <c r="F153" i="39"/>
  <c r="G153" i="39"/>
  <c r="H153" i="39"/>
  <c r="I153" i="39"/>
  <c r="D154" i="39"/>
  <c r="E154" i="39"/>
  <c r="F154" i="39"/>
  <c r="G154" i="39"/>
  <c r="H154" i="39"/>
  <c r="I154" i="39"/>
  <c r="D155" i="39"/>
  <c r="E155" i="39"/>
  <c r="F155" i="39"/>
  <c r="G155" i="39"/>
  <c r="H155" i="39"/>
  <c r="I155" i="39"/>
  <c r="C149" i="39"/>
  <c r="C150" i="39"/>
  <c r="C151" i="39"/>
  <c r="C152" i="39"/>
  <c r="C153" i="39"/>
  <c r="C154" i="39"/>
  <c r="C155" i="39"/>
  <c r="C148" i="39"/>
  <c r="J191" i="39" l="1"/>
  <c r="J150" i="39"/>
  <c r="J152" i="39"/>
  <c r="J151" i="39"/>
  <c r="J164" i="39"/>
  <c r="J163" i="39"/>
  <c r="J165" i="39"/>
  <c r="J178" i="39"/>
  <c r="J179" i="39"/>
  <c r="J177" i="39"/>
  <c r="J192" i="39"/>
  <c r="J190" i="39"/>
  <c r="J233" i="39"/>
  <c r="J232" i="39"/>
  <c r="J231" i="39"/>
  <c r="J246" i="39"/>
  <c r="J245" i="39"/>
  <c r="J244" i="39"/>
  <c r="D121" i="39"/>
  <c r="E121" i="39"/>
  <c r="F121" i="39"/>
  <c r="G121" i="39"/>
  <c r="H121" i="39"/>
  <c r="I121" i="39"/>
  <c r="D122" i="39"/>
  <c r="E122" i="39"/>
  <c r="F122" i="39"/>
  <c r="G122" i="39"/>
  <c r="H122" i="39"/>
  <c r="I122" i="39"/>
  <c r="D123" i="39"/>
  <c r="E123" i="39"/>
  <c r="F123" i="39"/>
  <c r="G123" i="39"/>
  <c r="H123" i="39"/>
  <c r="I123" i="39"/>
  <c r="D124" i="39"/>
  <c r="E124" i="39"/>
  <c r="F124" i="39"/>
  <c r="G124" i="39"/>
  <c r="H124" i="39"/>
  <c r="I124" i="39"/>
  <c r="D125" i="39"/>
  <c r="E125" i="39"/>
  <c r="F125" i="39"/>
  <c r="G125" i="39"/>
  <c r="H125" i="39"/>
  <c r="I125" i="39"/>
  <c r="D126" i="39"/>
  <c r="E126" i="39"/>
  <c r="F126" i="39"/>
  <c r="G126" i="39"/>
  <c r="H126" i="39"/>
  <c r="I126" i="39"/>
  <c r="D127" i="39"/>
  <c r="E127" i="39"/>
  <c r="F127" i="39"/>
  <c r="G127" i="39"/>
  <c r="H127" i="39"/>
  <c r="I127" i="39"/>
  <c r="D128" i="39"/>
  <c r="E128" i="39"/>
  <c r="F128" i="39"/>
  <c r="G128" i="39"/>
  <c r="H128" i="39"/>
  <c r="I128" i="39"/>
  <c r="C122" i="39"/>
  <c r="C123" i="39"/>
  <c r="C124" i="39"/>
  <c r="J124" i="39" s="1"/>
  <c r="C125" i="39"/>
  <c r="C126" i="39"/>
  <c r="C127" i="39"/>
  <c r="C128" i="39"/>
  <c r="C121" i="39"/>
  <c r="C107" i="39"/>
  <c r="D107" i="39"/>
  <c r="E107" i="39"/>
  <c r="F107" i="39"/>
  <c r="G107" i="39"/>
  <c r="H107" i="39"/>
  <c r="I107" i="39"/>
  <c r="C108" i="39"/>
  <c r="D108" i="39"/>
  <c r="E108" i="39"/>
  <c r="F108" i="39"/>
  <c r="G108" i="39"/>
  <c r="H108" i="39"/>
  <c r="I108" i="39"/>
  <c r="C109" i="39"/>
  <c r="D109" i="39"/>
  <c r="E109" i="39"/>
  <c r="F109" i="39"/>
  <c r="G109" i="39"/>
  <c r="H109" i="39"/>
  <c r="I109" i="39"/>
  <c r="C110" i="39"/>
  <c r="D110" i="39"/>
  <c r="E110" i="39"/>
  <c r="F110" i="39"/>
  <c r="G110" i="39"/>
  <c r="H110" i="39"/>
  <c r="I110" i="39"/>
  <c r="C111" i="39"/>
  <c r="D111" i="39"/>
  <c r="E111" i="39"/>
  <c r="F111" i="39"/>
  <c r="G111" i="39"/>
  <c r="H111" i="39"/>
  <c r="I111" i="39"/>
  <c r="C112" i="39"/>
  <c r="D112" i="39"/>
  <c r="E112" i="39"/>
  <c r="F112" i="39"/>
  <c r="G112" i="39"/>
  <c r="H112" i="39"/>
  <c r="I112" i="39"/>
  <c r="C113" i="39"/>
  <c r="D113" i="39"/>
  <c r="E113" i="39"/>
  <c r="F113" i="39"/>
  <c r="G113" i="39"/>
  <c r="H113" i="39"/>
  <c r="I113" i="39"/>
  <c r="C114" i="39"/>
  <c r="D114" i="39"/>
  <c r="E114" i="39"/>
  <c r="F114" i="39"/>
  <c r="G114" i="39"/>
  <c r="H114" i="39"/>
  <c r="I114" i="39"/>
  <c r="D94" i="39"/>
  <c r="E94" i="39"/>
  <c r="F94" i="39"/>
  <c r="G94" i="39"/>
  <c r="H94" i="39"/>
  <c r="I94" i="39"/>
  <c r="D95" i="39"/>
  <c r="E95" i="39"/>
  <c r="F95" i="39"/>
  <c r="G95" i="39"/>
  <c r="H95" i="39"/>
  <c r="I95" i="39"/>
  <c r="D96" i="39"/>
  <c r="E96" i="39"/>
  <c r="F96" i="39"/>
  <c r="G96" i="39"/>
  <c r="H96" i="39"/>
  <c r="I96" i="39"/>
  <c r="D97" i="39"/>
  <c r="E97" i="39"/>
  <c r="F97" i="39"/>
  <c r="G97" i="39"/>
  <c r="H97" i="39"/>
  <c r="I97" i="39"/>
  <c r="D98" i="39"/>
  <c r="E98" i="39"/>
  <c r="F98" i="39"/>
  <c r="G98" i="39"/>
  <c r="H98" i="39"/>
  <c r="I98" i="39"/>
  <c r="D99" i="39"/>
  <c r="E99" i="39"/>
  <c r="F99" i="39"/>
  <c r="G99" i="39"/>
  <c r="H99" i="39"/>
  <c r="I99" i="39"/>
  <c r="D100" i="39"/>
  <c r="E100" i="39"/>
  <c r="F100" i="39"/>
  <c r="G100" i="39"/>
  <c r="H100" i="39"/>
  <c r="I100" i="39"/>
  <c r="D101" i="39"/>
  <c r="E101" i="39"/>
  <c r="F101" i="39"/>
  <c r="G101" i="39"/>
  <c r="H101" i="39"/>
  <c r="I101" i="39"/>
  <c r="C95" i="39"/>
  <c r="C96" i="39"/>
  <c r="C97" i="39"/>
  <c r="J97" i="39" s="1"/>
  <c r="C98" i="39"/>
  <c r="C99" i="39"/>
  <c r="C100" i="39"/>
  <c r="C101" i="39"/>
  <c r="C94" i="39"/>
  <c r="D80" i="39"/>
  <c r="E80" i="39"/>
  <c r="F80" i="39"/>
  <c r="G80" i="39"/>
  <c r="H80" i="39"/>
  <c r="I80" i="39"/>
  <c r="D81" i="39"/>
  <c r="E81" i="39"/>
  <c r="F81" i="39"/>
  <c r="G81" i="39"/>
  <c r="H81" i="39"/>
  <c r="I81" i="39"/>
  <c r="D82" i="39"/>
  <c r="E82" i="39"/>
  <c r="F82" i="39"/>
  <c r="G82" i="39"/>
  <c r="H82" i="39"/>
  <c r="I82" i="39"/>
  <c r="D83" i="39"/>
  <c r="E83" i="39"/>
  <c r="F83" i="39"/>
  <c r="G83" i="39"/>
  <c r="H83" i="39"/>
  <c r="I83" i="39"/>
  <c r="D84" i="39"/>
  <c r="E84" i="39"/>
  <c r="F84" i="39"/>
  <c r="G84" i="39"/>
  <c r="H84" i="39"/>
  <c r="I84" i="39"/>
  <c r="D85" i="39"/>
  <c r="E85" i="39"/>
  <c r="F85" i="39"/>
  <c r="G85" i="39"/>
  <c r="H85" i="39"/>
  <c r="I85" i="39"/>
  <c r="D86" i="39"/>
  <c r="E86" i="39"/>
  <c r="F86" i="39"/>
  <c r="G86" i="39"/>
  <c r="H86" i="39"/>
  <c r="I86" i="39"/>
  <c r="D87" i="39"/>
  <c r="E87" i="39"/>
  <c r="F87" i="39"/>
  <c r="G87" i="39"/>
  <c r="H87" i="39"/>
  <c r="I87" i="39"/>
  <c r="C81" i="39"/>
  <c r="C82" i="39"/>
  <c r="C83" i="39"/>
  <c r="J83" i="39" s="1"/>
  <c r="C84" i="39"/>
  <c r="C85" i="39"/>
  <c r="C86" i="39"/>
  <c r="C87" i="39"/>
  <c r="C80" i="39"/>
  <c r="B22" i="25"/>
  <c r="D67" i="39"/>
  <c r="E67" i="39"/>
  <c r="F67" i="39"/>
  <c r="G67" i="39"/>
  <c r="H67" i="39"/>
  <c r="I67" i="39"/>
  <c r="D68" i="39"/>
  <c r="E68" i="39"/>
  <c r="F68" i="39"/>
  <c r="G68" i="39"/>
  <c r="H68" i="39"/>
  <c r="I68" i="39"/>
  <c r="D69" i="39"/>
  <c r="E69" i="39"/>
  <c r="F69" i="39"/>
  <c r="G69" i="39"/>
  <c r="H69" i="39"/>
  <c r="I69" i="39"/>
  <c r="D70" i="39"/>
  <c r="E70" i="39"/>
  <c r="F70" i="39"/>
  <c r="G70" i="39"/>
  <c r="H70" i="39"/>
  <c r="I70" i="39"/>
  <c r="D71" i="39"/>
  <c r="E71" i="39"/>
  <c r="F71" i="39"/>
  <c r="G71" i="39"/>
  <c r="H71" i="39"/>
  <c r="I71" i="39"/>
  <c r="D72" i="39"/>
  <c r="E72" i="39"/>
  <c r="F72" i="39"/>
  <c r="G72" i="39"/>
  <c r="H72" i="39"/>
  <c r="I72" i="39"/>
  <c r="D73" i="39"/>
  <c r="E73" i="39"/>
  <c r="F73" i="39"/>
  <c r="G73" i="39"/>
  <c r="H73" i="39"/>
  <c r="I73" i="39"/>
  <c r="D74" i="39"/>
  <c r="E74" i="39"/>
  <c r="F74" i="39"/>
  <c r="G74" i="39"/>
  <c r="H74" i="39"/>
  <c r="I74" i="39"/>
  <c r="C68" i="39"/>
  <c r="C69" i="39"/>
  <c r="C70" i="39"/>
  <c r="C71" i="39"/>
  <c r="C72" i="39"/>
  <c r="C73" i="39"/>
  <c r="C74" i="39"/>
  <c r="C67" i="39"/>
  <c r="B62" i="23"/>
  <c r="B103" i="23"/>
  <c r="D53" i="39"/>
  <c r="E53" i="39"/>
  <c r="F53" i="39"/>
  <c r="G53" i="39"/>
  <c r="H53" i="39"/>
  <c r="I53" i="39"/>
  <c r="D54" i="39"/>
  <c r="E54" i="39"/>
  <c r="F54" i="39"/>
  <c r="G54" i="39"/>
  <c r="H54" i="39"/>
  <c r="I54" i="39"/>
  <c r="D55" i="39"/>
  <c r="E55" i="39"/>
  <c r="F55" i="39"/>
  <c r="G55" i="39"/>
  <c r="H55" i="39"/>
  <c r="I55" i="39"/>
  <c r="D56" i="39"/>
  <c r="E56" i="39"/>
  <c r="F56" i="39"/>
  <c r="G56" i="39"/>
  <c r="H56" i="39"/>
  <c r="I56" i="39"/>
  <c r="D57" i="39"/>
  <c r="E57" i="39"/>
  <c r="F57" i="39"/>
  <c r="G57" i="39"/>
  <c r="H57" i="39"/>
  <c r="I57" i="39"/>
  <c r="D58" i="39"/>
  <c r="E58" i="39"/>
  <c r="F58" i="39"/>
  <c r="G58" i="39"/>
  <c r="H58" i="39"/>
  <c r="I58" i="39"/>
  <c r="D59" i="39"/>
  <c r="E59" i="39"/>
  <c r="F59" i="39"/>
  <c r="G59" i="39"/>
  <c r="H59" i="39"/>
  <c r="I59" i="39"/>
  <c r="D60" i="39"/>
  <c r="E60" i="39"/>
  <c r="F60" i="39"/>
  <c r="G60" i="39"/>
  <c r="H60" i="39"/>
  <c r="I60" i="39"/>
  <c r="C54" i="39"/>
  <c r="C55" i="39"/>
  <c r="C56" i="39"/>
  <c r="C57" i="39"/>
  <c r="C58" i="39"/>
  <c r="C59" i="39"/>
  <c r="C60" i="39"/>
  <c r="C53" i="39"/>
  <c r="B22" i="23"/>
  <c r="I250" i="39"/>
  <c r="H250" i="39"/>
  <c r="G250" i="39"/>
  <c r="F250" i="39"/>
  <c r="E250" i="39"/>
  <c r="D250" i="39"/>
  <c r="C250" i="39"/>
  <c r="I237" i="39"/>
  <c r="H237" i="39"/>
  <c r="G237" i="39"/>
  <c r="F237" i="39"/>
  <c r="E237" i="39"/>
  <c r="D237" i="39"/>
  <c r="C237" i="39"/>
  <c r="I223" i="39"/>
  <c r="H223" i="39"/>
  <c r="G223" i="39"/>
  <c r="F223" i="39"/>
  <c r="C223" i="39"/>
  <c r="I210" i="39"/>
  <c r="H210" i="39"/>
  <c r="G210" i="39"/>
  <c r="F210" i="39"/>
  <c r="E210" i="39"/>
  <c r="D210" i="39"/>
  <c r="C210" i="39"/>
  <c r="I196" i="39"/>
  <c r="H196" i="39"/>
  <c r="G196" i="39"/>
  <c r="F196" i="39"/>
  <c r="E196" i="39"/>
  <c r="D196" i="39"/>
  <c r="C196" i="39"/>
  <c r="I183" i="39"/>
  <c r="H183" i="39"/>
  <c r="G183" i="39"/>
  <c r="F183" i="39"/>
  <c r="E183" i="39"/>
  <c r="D183" i="39"/>
  <c r="C183" i="39"/>
  <c r="I169" i="39"/>
  <c r="H169" i="39"/>
  <c r="G169" i="39"/>
  <c r="F169" i="39"/>
  <c r="E169" i="39"/>
  <c r="D169" i="39"/>
  <c r="C169" i="39"/>
  <c r="I156" i="39"/>
  <c r="H156" i="39"/>
  <c r="G156" i="39"/>
  <c r="F156" i="39"/>
  <c r="E156" i="39"/>
  <c r="D156" i="39"/>
  <c r="C156" i="39"/>
  <c r="D40" i="39"/>
  <c r="E40" i="39"/>
  <c r="F40" i="39"/>
  <c r="G40" i="39"/>
  <c r="H40" i="39"/>
  <c r="I40" i="39"/>
  <c r="D41" i="39"/>
  <c r="E41" i="39"/>
  <c r="F41" i="39"/>
  <c r="G41" i="39"/>
  <c r="H41" i="39"/>
  <c r="I41" i="39"/>
  <c r="D42" i="39"/>
  <c r="E42" i="39"/>
  <c r="F42" i="39"/>
  <c r="G42" i="39"/>
  <c r="H42" i="39"/>
  <c r="I42" i="39"/>
  <c r="D43" i="39"/>
  <c r="E43" i="39"/>
  <c r="F43" i="39"/>
  <c r="G43" i="39"/>
  <c r="H43" i="39"/>
  <c r="I43" i="39"/>
  <c r="D44" i="39"/>
  <c r="E44" i="39"/>
  <c r="F44" i="39"/>
  <c r="G44" i="39"/>
  <c r="H44" i="39"/>
  <c r="I44" i="39"/>
  <c r="D45" i="39"/>
  <c r="E45" i="39"/>
  <c r="F45" i="39"/>
  <c r="G45" i="39"/>
  <c r="H45" i="39"/>
  <c r="D46" i="39"/>
  <c r="E46" i="39"/>
  <c r="F46" i="39"/>
  <c r="G46" i="39"/>
  <c r="H46" i="39"/>
  <c r="I46" i="39"/>
  <c r="D47" i="39"/>
  <c r="E47" i="39"/>
  <c r="F47" i="39"/>
  <c r="G47" i="39"/>
  <c r="H47" i="39"/>
  <c r="I47" i="39"/>
  <c r="C41" i="39"/>
  <c r="C42" i="39"/>
  <c r="C43" i="39"/>
  <c r="C44" i="39"/>
  <c r="C45" i="39"/>
  <c r="C46" i="39"/>
  <c r="C47" i="39"/>
  <c r="C40" i="39"/>
  <c r="D26" i="39"/>
  <c r="E26" i="39"/>
  <c r="F26" i="39"/>
  <c r="G26" i="39"/>
  <c r="H26" i="39"/>
  <c r="I26" i="39"/>
  <c r="D27" i="39"/>
  <c r="E27" i="39"/>
  <c r="F27" i="39"/>
  <c r="G27" i="39"/>
  <c r="H27" i="39"/>
  <c r="I27" i="39"/>
  <c r="D28" i="39"/>
  <c r="E28" i="39"/>
  <c r="F28" i="39"/>
  <c r="G28" i="39"/>
  <c r="H28" i="39"/>
  <c r="I28" i="39"/>
  <c r="D29" i="39"/>
  <c r="E29" i="39"/>
  <c r="F29" i="39"/>
  <c r="G29" i="39"/>
  <c r="H29" i="39"/>
  <c r="I29" i="39"/>
  <c r="D30" i="39"/>
  <c r="E30" i="39"/>
  <c r="F30" i="39"/>
  <c r="G30" i="39"/>
  <c r="H30" i="39"/>
  <c r="I30" i="39"/>
  <c r="D31" i="39"/>
  <c r="E31" i="39"/>
  <c r="F31" i="39"/>
  <c r="G31" i="39"/>
  <c r="H31" i="39"/>
  <c r="I31" i="39"/>
  <c r="D32" i="39"/>
  <c r="E32" i="39"/>
  <c r="F32" i="39"/>
  <c r="G32" i="39"/>
  <c r="H32" i="39"/>
  <c r="I32" i="39"/>
  <c r="D33" i="39"/>
  <c r="E33" i="39"/>
  <c r="F33" i="39"/>
  <c r="G33" i="39"/>
  <c r="H33" i="39"/>
  <c r="I33" i="39"/>
  <c r="C29" i="39"/>
  <c r="C30" i="39"/>
  <c r="C31" i="39"/>
  <c r="C32" i="39"/>
  <c r="C33" i="39"/>
  <c r="C26" i="39"/>
  <c r="J57" i="39" l="1"/>
  <c r="J30" i="39"/>
  <c r="J28" i="39"/>
  <c r="J29" i="39"/>
  <c r="J43" i="39"/>
  <c r="J44" i="39"/>
  <c r="J42" i="39"/>
  <c r="J56" i="39"/>
  <c r="J55" i="39"/>
  <c r="J69" i="39"/>
  <c r="J71" i="39"/>
  <c r="J70" i="39"/>
  <c r="J82" i="39"/>
  <c r="J84" i="39"/>
  <c r="F102" i="39"/>
  <c r="J98" i="39"/>
  <c r="J96" i="39"/>
  <c r="J109" i="39"/>
  <c r="J110" i="39"/>
  <c r="J111" i="39"/>
  <c r="J125" i="39"/>
  <c r="J123" i="39"/>
  <c r="I129" i="39"/>
  <c r="D129" i="39"/>
  <c r="G129" i="39"/>
  <c r="E129" i="39"/>
  <c r="C102" i="39"/>
  <c r="G102" i="39"/>
  <c r="I102" i="39"/>
  <c r="E102" i="39"/>
  <c r="D115" i="39"/>
  <c r="F129" i="39"/>
  <c r="I115" i="39"/>
  <c r="C129" i="39"/>
  <c r="H102" i="39"/>
  <c r="D102" i="39"/>
  <c r="H115" i="39"/>
  <c r="G115" i="39"/>
  <c r="C61" i="39"/>
  <c r="E115" i="39"/>
  <c r="C115" i="39"/>
  <c r="F115" i="39"/>
  <c r="I75" i="39"/>
  <c r="H129" i="39"/>
  <c r="I88" i="39"/>
  <c r="G88" i="39"/>
  <c r="G75" i="39"/>
  <c r="E75" i="39"/>
  <c r="F75" i="39"/>
  <c r="H75" i="39"/>
  <c r="D75" i="39"/>
  <c r="C75" i="39"/>
  <c r="E88" i="39"/>
  <c r="H88" i="39"/>
  <c r="F88" i="39"/>
  <c r="D88" i="39"/>
  <c r="C88" i="39"/>
  <c r="D142" i="39"/>
  <c r="E142" i="39"/>
  <c r="H61" i="39"/>
  <c r="G61" i="39"/>
  <c r="I61" i="39"/>
  <c r="F61" i="39"/>
  <c r="E61" i="39"/>
  <c r="D61" i="39"/>
  <c r="C142" i="39"/>
  <c r="G142" i="39"/>
  <c r="F142" i="39"/>
  <c r="H142" i="39"/>
  <c r="I142" i="39"/>
  <c r="I48" i="39"/>
  <c r="H48" i="39"/>
  <c r="G48" i="39"/>
  <c r="F48" i="39"/>
  <c r="E48" i="39"/>
  <c r="D48" i="39"/>
  <c r="C48" i="39"/>
  <c r="I34" i="39"/>
  <c r="G34" i="39"/>
  <c r="E34" i="39"/>
  <c r="C34" i="39"/>
  <c r="H34" i="39"/>
  <c r="F34" i="39"/>
  <c r="D34" i="39"/>
  <c r="D13" i="39"/>
  <c r="D257" i="39" s="1"/>
  <c r="E13" i="39"/>
  <c r="E257" i="39" s="1"/>
  <c r="F13" i="39"/>
  <c r="F257" i="39" s="1"/>
  <c r="G13" i="39"/>
  <c r="G257" i="39" s="1"/>
  <c r="H13" i="39"/>
  <c r="H257" i="39" s="1"/>
  <c r="I13" i="39"/>
  <c r="I257" i="39" s="1"/>
  <c r="D14" i="39"/>
  <c r="D258" i="39" s="1"/>
  <c r="E14" i="39"/>
  <c r="E258" i="39" s="1"/>
  <c r="F14" i="39"/>
  <c r="F258" i="39" s="1"/>
  <c r="G14" i="39"/>
  <c r="G258" i="39" s="1"/>
  <c r="H14" i="39"/>
  <c r="H258" i="39" s="1"/>
  <c r="I14" i="39"/>
  <c r="I258" i="39" s="1"/>
  <c r="D15" i="39"/>
  <c r="D259" i="39" s="1"/>
  <c r="E15" i="39"/>
  <c r="E259" i="39" s="1"/>
  <c r="F15" i="39"/>
  <c r="F259" i="39" s="1"/>
  <c r="G15" i="39"/>
  <c r="G259" i="39" s="1"/>
  <c r="H15" i="39"/>
  <c r="H259" i="39" s="1"/>
  <c r="I15" i="39"/>
  <c r="I259" i="39" s="1"/>
  <c r="D16" i="39"/>
  <c r="D260" i="39" s="1"/>
  <c r="E16" i="39"/>
  <c r="E260" i="39" s="1"/>
  <c r="F16" i="39"/>
  <c r="F260" i="39" s="1"/>
  <c r="G16" i="39"/>
  <c r="G260" i="39" s="1"/>
  <c r="H16" i="39"/>
  <c r="H260" i="39" s="1"/>
  <c r="I16" i="39"/>
  <c r="I260" i="39" s="1"/>
  <c r="D17" i="39"/>
  <c r="D261" i="39" s="1"/>
  <c r="E17" i="39"/>
  <c r="E261" i="39" s="1"/>
  <c r="F17" i="39"/>
  <c r="F261" i="39" s="1"/>
  <c r="G17" i="39"/>
  <c r="G261" i="39" s="1"/>
  <c r="H17" i="39"/>
  <c r="H261" i="39" s="1"/>
  <c r="I17" i="39"/>
  <c r="I261" i="39" s="1"/>
  <c r="D18" i="39"/>
  <c r="D262" i="39" s="1"/>
  <c r="E18" i="39"/>
  <c r="E262" i="39" s="1"/>
  <c r="F18" i="39"/>
  <c r="F262" i="39" s="1"/>
  <c r="G18" i="39"/>
  <c r="G262" i="39" s="1"/>
  <c r="H18" i="39"/>
  <c r="H262" i="39" s="1"/>
  <c r="I18" i="39"/>
  <c r="I262" i="39" s="1"/>
  <c r="D19" i="39"/>
  <c r="D263" i="39" s="1"/>
  <c r="E19" i="39"/>
  <c r="E263" i="39" s="1"/>
  <c r="F19" i="39"/>
  <c r="F263" i="39" s="1"/>
  <c r="G19" i="39"/>
  <c r="G263" i="39" s="1"/>
  <c r="H19" i="39"/>
  <c r="H263" i="39" s="1"/>
  <c r="I19" i="39"/>
  <c r="I263" i="39" s="1"/>
  <c r="D20" i="39"/>
  <c r="D264" i="39" s="1"/>
  <c r="E20" i="39"/>
  <c r="E264" i="39" s="1"/>
  <c r="F20" i="39"/>
  <c r="F264" i="39" s="1"/>
  <c r="G20" i="39"/>
  <c r="G264" i="39" s="1"/>
  <c r="H20" i="39"/>
  <c r="H264" i="39" s="1"/>
  <c r="I20" i="39"/>
  <c r="I264" i="39" s="1"/>
  <c r="C14" i="39"/>
  <c r="C15" i="39"/>
  <c r="C16" i="39"/>
  <c r="C17" i="39"/>
  <c r="C18" i="39"/>
  <c r="C262" i="39" s="1"/>
  <c r="C19" i="39"/>
  <c r="C263" i="39" s="1"/>
  <c r="C20" i="39"/>
  <c r="C264" i="39" s="1"/>
  <c r="C13" i="39"/>
  <c r="C257" i="39" s="1"/>
  <c r="I76" i="38"/>
  <c r="H76" i="38"/>
  <c r="G76" i="38"/>
  <c r="F76" i="38"/>
  <c r="E76" i="38"/>
  <c r="D76" i="38"/>
  <c r="C76" i="38"/>
  <c r="B76" i="38"/>
  <c r="I62" i="38"/>
  <c r="H62" i="38"/>
  <c r="G62" i="38"/>
  <c r="F62" i="38"/>
  <c r="E62" i="38"/>
  <c r="D62" i="38"/>
  <c r="C62" i="38"/>
  <c r="B62" i="38"/>
  <c r="I49" i="38"/>
  <c r="H49" i="38"/>
  <c r="G49" i="38"/>
  <c r="F49" i="38"/>
  <c r="E49" i="38"/>
  <c r="D49" i="38"/>
  <c r="C49" i="38"/>
  <c r="B49" i="38"/>
  <c r="I35" i="38"/>
  <c r="H35" i="38"/>
  <c r="G35" i="38"/>
  <c r="F35" i="38"/>
  <c r="E35" i="38"/>
  <c r="D35" i="38"/>
  <c r="C35" i="38"/>
  <c r="B35" i="38"/>
  <c r="I22" i="38"/>
  <c r="H22" i="38"/>
  <c r="G22" i="38"/>
  <c r="F22" i="38"/>
  <c r="E22" i="38"/>
  <c r="D22" i="38"/>
  <c r="C22" i="38"/>
  <c r="B22" i="38"/>
  <c r="I76" i="37"/>
  <c r="H76" i="37"/>
  <c r="G76" i="37"/>
  <c r="F76" i="37"/>
  <c r="E76" i="37"/>
  <c r="D76" i="37"/>
  <c r="C76" i="37"/>
  <c r="B76" i="37"/>
  <c r="I62" i="37"/>
  <c r="H62" i="37"/>
  <c r="G62" i="37"/>
  <c r="F62" i="37"/>
  <c r="E62" i="37"/>
  <c r="D62" i="37"/>
  <c r="C62" i="37"/>
  <c r="B62" i="37"/>
  <c r="I49" i="37"/>
  <c r="H49" i="37"/>
  <c r="G49" i="37"/>
  <c r="F49" i="37"/>
  <c r="E49" i="37"/>
  <c r="D49" i="37"/>
  <c r="C49" i="37"/>
  <c r="B49" i="37"/>
  <c r="I35" i="37"/>
  <c r="H35" i="37"/>
  <c r="G35" i="37"/>
  <c r="F35" i="37"/>
  <c r="E35" i="37"/>
  <c r="D35" i="37"/>
  <c r="C35" i="37"/>
  <c r="B35" i="37"/>
  <c r="I22" i="37"/>
  <c r="H22" i="37"/>
  <c r="G22" i="37"/>
  <c r="F22" i="37"/>
  <c r="E22" i="37"/>
  <c r="D22" i="37"/>
  <c r="C22" i="37"/>
  <c r="B22" i="37"/>
  <c r="I103" i="36"/>
  <c r="H103" i="36"/>
  <c r="G103" i="36"/>
  <c r="F103" i="36"/>
  <c r="E103" i="36"/>
  <c r="D103" i="36"/>
  <c r="C103" i="36"/>
  <c r="B103" i="36"/>
  <c r="I89" i="36"/>
  <c r="H89" i="36"/>
  <c r="G89" i="36"/>
  <c r="F89" i="36"/>
  <c r="E89" i="36"/>
  <c r="D89" i="36"/>
  <c r="C89" i="36"/>
  <c r="B89" i="36"/>
  <c r="I76" i="36"/>
  <c r="H76" i="36"/>
  <c r="G76" i="36"/>
  <c r="F76" i="36"/>
  <c r="E76" i="36"/>
  <c r="D76" i="36"/>
  <c r="C76" i="36"/>
  <c r="B76" i="36"/>
  <c r="I62" i="36"/>
  <c r="H62" i="36"/>
  <c r="G62" i="36"/>
  <c r="F62" i="36"/>
  <c r="E62" i="36"/>
  <c r="D62" i="36"/>
  <c r="C62" i="36"/>
  <c r="B62" i="36"/>
  <c r="I49" i="36"/>
  <c r="H49" i="36"/>
  <c r="G49" i="36"/>
  <c r="F49" i="36"/>
  <c r="E49" i="36"/>
  <c r="D49" i="36"/>
  <c r="C49" i="36"/>
  <c r="B49" i="36"/>
  <c r="I35" i="36"/>
  <c r="H35" i="36"/>
  <c r="G35" i="36"/>
  <c r="F35" i="36"/>
  <c r="E35" i="36"/>
  <c r="D35" i="36"/>
  <c r="C35" i="36"/>
  <c r="B35" i="36"/>
  <c r="I22" i="36"/>
  <c r="H22" i="36"/>
  <c r="G22" i="36"/>
  <c r="F22" i="36"/>
  <c r="E22" i="36"/>
  <c r="D22" i="36"/>
  <c r="C22" i="36"/>
  <c r="B22" i="36"/>
  <c r="C76" i="35"/>
  <c r="D76" i="35"/>
  <c r="E76" i="35"/>
  <c r="H76" i="35"/>
  <c r="B35" i="35"/>
  <c r="C35" i="35"/>
  <c r="D35" i="35"/>
  <c r="E35" i="35"/>
  <c r="F35" i="35"/>
  <c r="G35" i="35"/>
  <c r="H35" i="35"/>
  <c r="I35" i="35"/>
  <c r="B89" i="35"/>
  <c r="C89" i="35"/>
  <c r="D89" i="35"/>
  <c r="E89" i="35"/>
  <c r="F89" i="35"/>
  <c r="G89" i="35"/>
  <c r="H89" i="35"/>
  <c r="I89" i="35"/>
  <c r="I76" i="35"/>
  <c r="I62" i="35"/>
  <c r="H62" i="35"/>
  <c r="G62" i="35"/>
  <c r="F62" i="35"/>
  <c r="E62" i="35"/>
  <c r="D62" i="35"/>
  <c r="C62" i="35"/>
  <c r="B62" i="35"/>
  <c r="I49" i="35"/>
  <c r="H49" i="35"/>
  <c r="G49" i="35"/>
  <c r="F49" i="35"/>
  <c r="E49" i="35"/>
  <c r="D49" i="35"/>
  <c r="C49" i="35"/>
  <c r="B49" i="35"/>
  <c r="I22" i="35"/>
  <c r="H22" i="35"/>
  <c r="G22" i="35"/>
  <c r="F22" i="35"/>
  <c r="E22" i="35"/>
  <c r="D22" i="35"/>
  <c r="C22" i="35"/>
  <c r="B22" i="35"/>
  <c r="I103" i="34"/>
  <c r="H103" i="34"/>
  <c r="G103" i="34"/>
  <c r="F103" i="34"/>
  <c r="E103" i="34"/>
  <c r="D103" i="34"/>
  <c r="C103" i="34"/>
  <c r="B103" i="34"/>
  <c r="I89" i="34"/>
  <c r="H89" i="34"/>
  <c r="G89" i="34"/>
  <c r="F89" i="34"/>
  <c r="E89" i="34"/>
  <c r="D89" i="34"/>
  <c r="C89" i="34"/>
  <c r="B89" i="34"/>
  <c r="I76" i="34"/>
  <c r="H76" i="34"/>
  <c r="G76" i="34"/>
  <c r="E76" i="34"/>
  <c r="D76" i="34"/>
  <c r="C76" i="34"/>
  <c r="B76" i="34"/>
  <c r="I62" i="34"/>
  <c r="H62" i="34"/>
  <c r="G62" i="34"/>
  <c r="F62" i="34"/>
  <c r="E62" i="34"/>
  <c r="D62" i="34"/>
  <c r="C62" i="34"/>
  <c r="B62" i="34"/>
  <c r="I49" i="34"/>
  <c r="H49" i="34"/>
  <c r="G49" i="34"/>
  <c r="F49" i="34"/>
  <c r="E49" i="34"/>
  <c r="D49" i="34"/>
  <c r="C49" i="34"/>
  <c r="B49" i="34"/>
  <c r="I35" i="34"/>
  <c r="H35" i="34"/>
  <c r="G35" i="34"/>
  <c r="F35" i="34"/>
  <c r="E35" i="34"/>
  <c r="D35" i="34"/>
  <c r="C35" i="34"/>
  <c r="B35" i="34"/>
  <c r="I22" i="34"/>
  <c r="H22" i="34"/>
  <c r="G22" i="34"/>
  <c r="F22" i="34"/>
  <c r="E22" i="34"/>
  <c r="D22" i="34"/>
  <c r="C22" i="34"/>
  <c r="B22" i="34"/>
  <c r="B35" i="32"/>
  <c r="C35" i="32"/>
  <c r="D35" i="32"/>
  <c r="E35" i="32"/>
  <c r="F35" i="32"/>
  <c r="G35" i="32"/>
  <c r="H35" i="32"/>
  <c r="I35" i="32"/>
  <c r="I89" i="32"/>
  <c r="H89" i="32"/>
  <c r="G89" i="32"/>
  <c r="F89" i="32"/>
  <c r="E89" i="32"/>
  <c r="D89" i="32"/>
  <c r="C89" i="32"/>
  <c r="B89" i="32"/>
  <c r="I76" i="32"/>
  <c r="H76" i="32"/>
  <c r="G76" i="32"/>
  <c r="F76" i="32"/>
  <c r="E76" i="32"/>
  <c r="D76" i="32"/>
  <c r="C76" i="32"/>
  <c r="B76" i="32"/>
  <c r="I62" i="32"/>
  <c r="H62" i="32"/>
  <c r="G62" i="32"/>
  <c r="F62" i="32"/>
  <c r="E62" i="32"/>
  <c r="D62" i="32"/>
  <c r="C62" i="32"/>
  <c r="B62" i="32"/>
  <c r="I49" i="32"/>
  <c r="H49" i="32"/>
  <c r="G49" i="32"/>
  <c r="F49" i="32"/>
  <c r="E49" i="32"/>
  <c r="D49" i="32"/>
  <c r="C49" i="32"/>
  <c r="B49" i="32"/>
  <c r="I22" i="32"/>
  <c r="H22" i="32"/>
  <c r="G22" i="32"/>
  <c r="F22" i="32"/>
  <c r="E22" i="32"/>
  <c r="D22" i="32"/>
  <c r="C22" i="32"/>
  <c r="B22" i="32"/>
  <c r="I62" i="31"/>
  <c r="H62" i="31"/>
  <c r="G62" i="31"/>
  <c r="F62" i="31"/>
  <c r="E62" i="31"/>
  <c r="D62" i="31"/>
  <c r="C62" i="31"/>
  <c r="B62" i="31"/>
  <c r="I49" i="31"/>
  <c r="H49" i="31"/>
  <c r="G49" i="31"/>
  <c r="F49" i="31"/>
  <c r="E49" i="31"/>
  <c r="D49" i="31"/>
  <c r="C49" i="31"/>
  <c r="B49" i="31"/>
  <c r="I35" i="31"/>
  <c r="H35" i="31"/>
  <c r="G35" i="31"/>
  <c r="F35" i="31"/>
  <c r="E35" i="31"/>
  <c r="D35" i="31"/>
  <c r="C35" i="31"/>
  <c r="B35" i="31"/>
  <c r="I22" i="31"/>
  <c r="H22" i="31"/>
  <c r="G22" i="31"/>
  <c r="F22" i="31"/>
  <c r="E22" i="31"/>
  <c r="D22" i="31"/>
  <c r="C22" i="31"/>
  <c r="I103" i="30"/>
  <c r="H103" i="30"/>
  <c r="G103" i="30"/>
  <c r="F103" i="30"/>
  <c r="E103" i="30"/>
  <c r="D103" i="30"/>
  <c r="C103" i="30"/>
  <c r="I89" i="30"/>
  <c r="H89" i="30"/>
  <c r="G89" i="30"/>
  <c r="F89" i="30"/>
  <c r="E89" i="30"/>
  <c r="D89" i="30"/>
  <c r="C89" i="30"/>
  <c r="B89" i="30"/>
  <c r="I76" i="30"/>
  <c r="H76" i="30"/>
  <c r="G76" i="30"/>
  <c r="F76" i="30"/>
  <c r="E76" i="30"/>
  <c r="D76" i="30"/>
  <c r="C76" i="30"/>
  <c r="I62" i="30"/>
  <c r="H62" i="30"/>
  <c r="G62" i="30"/>
  <c r="F62" i="30"/>
  <c r="E62" i="30"/>
  <c r="D62" i="30"/>
  <c r="C62" i="30"/>
  <c r="B62" i="30"/>
  <c r="I49" i="30"/>
  <c r="H49" i="30"/>
  <c r="G49" i="30"/>
  <c r="F49" i="30"/>
  <c r="E49" i="30"/>
  <c r="D49" i="30"/>
  <c r="C49" i="30"/>
  <c r="B49" i="30"/>
  <c r="I35" i="30"/>
  <c r="H35" i="30"/>
  <c r="G35" i="30"/>
  <c r="F35" i="30"/>
  <c r="E35" i="30"/>
  <c r="D35" i="30"/>
  <c r="C35" i="30"/>
  <c r="B35" i="30"/>
  <c r="I22" i="30"/>
  <c r="H22" i="30"/>
  <c r="G22" i="30"/>
  <c r="F22" i="30"/>
  <c r="E22" i="30"/>
  <c r="D22" i="30"/>
  <c r="C22" i="30"/>
  <c r="B22" i="30"/>
  <c r="I89" i="29"/>
  <c r="H89" i="29"/>
  <c r="G89" i="29"/>
  <c r="F89" i="29"/>
  <c r="E89" i="29"/>
  <c r="D89" i="29"/>
  <c r="B89" i="29"/>
  <c r="I76" i="29"/>
  <c r="H76" i="29"/>
  <c r="G76" i="29"/>
  <c r="F76" i="29"/>
  <c r="E76" i="29"/>
  <c r="C76" i="29"/>
  <c r="B76" i="29"/>
  <c r="I62" i="29"/>
  <c r="H62" i="29"/>
  <c r="G62" i="29"/>
  <c r="F62" i="29"/>
  <c r="E62" i="29"/>
  <c r="D62" i="29"/>
  <c r="C62" i="29"/>
  <c r="B62" i="29"/>
  <c r="I49" i="29"/>
  <c r="H49" i="29"/>
  <c r="G49" i="29"/>
  <c r="F49" i="29"/>
  <c r="D49" i="29"/>
  <c r="C49" i="29"/>
  <c r="B49" i="29"/>
  <c r="I36" i="29"/>
  <c r="I22" i="29"/>
  <c r="H22" i="29"/>
  <c r="G22" i="29"/>
  <c r="F22" i="29"/>
  <c r="E22" i="29"/>
  <c r="D22" i="29"/>
  <c r="C22" i="29"/>
  <c r="B22" i="29"/>
  <c r="B22" i="28"/>
  <c r="I89" i="28"/>
  <c r="H89" i="28"/>
  <c r="G89" i="28"/>
  <c r="F89" i="28"/>
  <c r="E89" i="28"/>
  <c r="D89" i="28"/>
  <c r="C89" i="28"/>
  <c r="B89" i="28"/>
  <c r="I76" i="28"/>
  <c r="H76" i="28"/>
  <c r="G76" i="28"/>
  <c r="F76" i="28"/>
  <c r="E76" i="28"/>
  <c r="D76" i="28"/>
  <c r="C76" i="28"/>
  <c r="B76" i="28"/>
  <c r="I62" i="28"/>
  <c r="H62" i="28"/>
  <c r="G62" i="28"/>
  <c r="F62" i="28"/>
  <c r="E62" i="28"/>
  <c r="D62" i="28"/>
  <c r="C62" i="28"/>
  <c r="B62" i="28"/>
  <c r="I49" i="28"/>
  <c r="H49" i="28"/>
  <c r="G49" i="28"/>
  <c r="F49" i="28"/>
  <c r="E49" i="28"/>
  <c r="D49" i="28"/>
  <c r="C49" i="28"/>
  <c r="B49" i="28"/>
  <c r="I35" i="28"/>
  <c r="H35" i="28"/>
  <c r="G35" i="28"/>
  <c r="F35" i="28"/>
  <c r="E35" i="28"/>
  <c r="D35" i="28"/>
  <c r="C35" i="28"/>
  <c r="B35" i="28"/>
  <c r="I22" i="28"/>
  <c r="H22" i="28"/>
  <c r="G22" i="28"/>
  <c r="F22" i="28"/>
  <c r="E22" i="28"/>
  <c r="D22" i="28"/>
  <c r="C22" i="28"/>
  <c r="I142" i="27"/>
  <c r="H142" i="27"/>
  <c r="G142" i="27"/>
  <c r="F142" i="27"/>
  <c r="E142" i="27"/>
  <c r="D142" i="27"/>
  <c r="C142" i="27"/>
  <c r="B142" i="27"/>
  <c r="I129" i="27"/>
  <c r="H129" i="27"/>
  <c r="G129" i="27"/>
  <c r="F129" i="27"/>
  <c r="E129" i="27"/>
  <c r="D129" i="27"/>
  <c r="C129" i="27"/>
  <c r="B129" i="27"/>
  <c r="I116" i="27"/>
  <c r="H116" i="27"/>
  <c r="G116" i="27"/>
  <c r="F116" i="27"/>
  <c r="E116" i="27"/>
  <c r="D116" i="27"/>
  <c r="C116" i="27"/>
  <c r="B116" i="27"/>
  <c r="I103" i="27"/>
  <c r="H103" i="27"/>
  <c r="G103" i="27"/>
  <c r="F103" i="27"/>
  <c r="E103" i="27"/>
  <c r="D103" i="27"/>
  <c r="C103" i="27"/>
  <c r="B103" i="27"/>
  <c r="I89" i="27"/>
  <c r="H89" i="27"/>
  <c r="G89" i="27"/>
  <c r="F89" i="27"/>
  <c r="E89" i="27"/>
  <c r="D89" i="27"/>
  <c r="C89" i="27"/>
  <c r="B89" i="27"/>
  <c r="I76" i="27"/>
  <c r="H76" i="27"/>
  <c r="G76" i="27"/>
  <c r="F76" i="27"/>
  <c r="E76" i="27"/>
  <c r="D76" i="27"/>
  <c r="C76" i="27"/>
  <c r="B76" i="27"/>
  <c r="I62" i="27"/>
  <c r="H62" i="27"/>
  <c r="G62" i="27"/>
  <c r="F62" i="27"/>
  <c r="E62" i="27"/>
  <c r="D62" i="27"/>
  <c r="C62" i="27"/>
  <c r="B62" i="27"/>
  <c r="I49" i="27"/>
  <c r="H49" i="27"/>
  <c r="G49" i="27"/>
  <c r="F49" i="27"/>
  <c r="E49" i="27"/>
  <c r="D49" i="27"/>
  <c r="C49" i="27"/>
  <c r="B49" i="27"/>
  <c r="I35" i="27"/>
  <c r="H35" i="27"/>
  <c r="G35" i="27"/>
  <c r="F35" i="27"/>
  <c r="E35" i="27"/>
  <c r="D35" i="27"/>
  <c r="C35" i="27"/>
  <c r="B35" i="27"/>
  <c r="I22" i="27"/>
  <c r="H22" i="27"/>
  <c r="G22" i="27"/>
  <c r="F22" i="27"/>
  <c r="E22" i="27"/>
  <c r="D22" i="27"/>
  <c r="C22" i="27"/>
  <c r="B22" i="27"/>
  <c r="B22" i="26"/>
  <c r="I103" i="26"/>
  <c r="H103" i="26"/>
  <c r="G103" i="26"/>
  <c r="F103" i="26"/>
  <c r="E103" i="26"/>
  <c r="D103" i="26"/>
  <c r="C103" i="26"/>
  <c r="B103" i="26"/>
  <c r="I89" i="26"/>
  <c r="H89" i="26"/>
  <c r="G89" i="26"/>
  <c r="F89" i="26"/>
  <c r="E89" i="26"/>
  <c r="D89" i="26"/>
  <c r="C89" i="26"/>
  <c r="B89" i="26"/>
  <c r="I76" i="26"/>
  <c r="H76" i="26"/>
  <c r="G76" i="26"/>
  <c r="F76" i="26"/>
  <c r="E76" i="26"/>
  <c r="D76" i="26"/>
  <c r="C76" i="26"/>
  <c r="B76" i="26"/>
  <c r="I62" i="26"/>
  <c r="H62" i="26"/>
  <c r="G62" i="26"/>
  <c r="F62" i="26"/>
  <c r="E62" i="26"/>
  <c r="D62" i="26"/>
  <c r="C62" i="26"/>
  <c r="B62" i="26"/>
  <c r="I49" i="26"/>
  <c r="H49" i="26"/>
  <c r="G49" i="26"/>
  <c r="F49" i="26"/>
  <c r="E49" i="26"/>
  <c r="D49" i="26"/>
  <c r="C49" i="26"/>
  <c r="B49" i="26"/>
  <c r="I35" i="26"/>
  <c r="H35" i="26"/>
  <c r="G35" i="26"/>
  <c r="F35" i="26"/>
  <c r="E35" i="26"/>
  <c r="D35" i="26"/>
  <c r="C35" i="26"/>
  <c r="B35" i="26"/>
  <c r="I22" i="26"/>
  <c r="H22" i="26"/>
  <c r="G22" i="26"/>
  <c r="F22" i="26"/>
  <c r="E22" i="26"/>
  <c r="D22" i="26"/>
  <c r="C22" i="26"/>
  <c r="I143" i="25"/>
  <c r="H143" i="25"/>
  <c r="G143" i="25"/>
  <c r="F143" i="25"/>
  <c r="E143" i="25"/>
  <c r="D143" i="25"/>
  <c r="C143" i="25"/>
  <c r="B143" i="25"/>
  <c r="I130" i="25"/>
  <c r="H130" i="25"/>
  <c r="G130" i="25"/>
  <c r="F130" i="25"/>
  <c r="E130" i="25"/>
  <c r="D130" i="25"/>
  <c r="C130" i="25"/>
  <c r="B130" i="25"/>
  <c r="I116" i="25"/>
  <c r="H116" i="25"/>
  <c r="G116" i="25"/>
  <c r="F116" i="25"/>
  <c r="E116" i="25"/>
  <c r="D116" i="25"/>
  <c r="C116" i="25"/>
  <c r="B116" i="25"/>
  <c r="I103" i="25"/>
  <c r="H103" i="25"/>
  <c r="G103" i="25"/>
  <c r="F103" i="25"/>
  <c r="E103" i="25"/>
  <c r="D103" i="25"/>
  <c r="C103" i="25"/>
  <c r="B103" i="25"/>
  <c r="I89" i="25"/>
  <c r="H89" i="25"/>
  <c r="G89" i="25"/>
  <c r="F89" i="25"/>
  <c r="E89" i="25"/>
  <c r="D89" i="25"/>
  <c r="C89" i="25"/>
  <c r="B89" i="25"/>
  <c r="I76" i="25"/>
  <c r="H76" i="25"/>
  <c r="G76" i="25"/>
  <c r="F76" i="25"/>
  <c r="E76" i="25"/>
  <c r="D76" i="25"/>
  <c r="C76" i="25"/>
  <c r="B76" i="25"/>
  <c r="I62" i="25"/>
  <c r="H62" i="25"/>
  <c r="G62" i="25"/>
  <c r="F62" i="25"/>
  <c r="E62" i="25"/>
  <c r="D62" i="25"/>
  <c r="C62" i="25"/>
  <c r="B62" i="25"/>
  <c r="I49" i="25"/>
  <c r="H49" i="25"/>
  <c r="G49" i="25"/>
  <c r="F49" i="25"/>
  <c r="E49" i="25"/>
  <c r="D49" i="25"/>
  <c r="C49" i="25"/>
  <c r="B49" i="25"/>
  <c r="I35" i="25"/>
  <c r="H35" i="25"/>
  <c r="G35" i="25"/>
  <c r="F35" i="25"/>
  <c r="E35" i="25"/>
  <c r="D35" i="25"/>
  <c r="C35" i="25"/>
  <c r="B35" i="25"/>
  <c r="I22" i="25"/>
  <c r="H22" i="25"/>
  <c r="G22" i="25"/>
  <c r="F22" i="25"/>
  <c r="E22" i="25"/>
  <c r="D22" i="25"/>
  <c r="C22" i="25"/>
  <c r="I156" i="24"/>
  <c r="H156" i="24"/>
  <c r="G156" i="24"/>
  <c r="F156" i="24"/>
  <c r="E156" i="24"/>
  <c r="D156" i="24"/>
  <c r="C156" i="24"/>
  <c r="B156" i="24"/>
  <c r="I142" i="24"/>
  <c r="H142" i="24"/>
  <c r="G142" i="24"/>
  <c r="F142" i="24"/>
  <c r="E142" i="24"/>
  <c r="D142" i="24"/>
  <c r="B142" i="24"/>
  <c r="I129" i="24"/>
  <c r="H129" i="24"/>
  <c r="G129" i="24"/>
  <c r="F129" i="24"/>
  <c r="E129" i="24"/>
  <c r="D129" i="24"/>
  <c r="B129" i="24"/>
  <c r="I116" i="24"/>
  <c r="H116" i="24"/>
  <c r="G116" i="24"/>
  <c r="F116" i="24"/>
  <c r="E116" i="24"/>
  <c r="D116" i="24"/>
  <c r="C116" i="24"/>
  <c r="B116" i="24"/>
  <c r="I103" i="24"/>
  <c r="H103" i="24"/>
  <c r="G103" i="24"/>
  <c r="F103" i="24"/>
  <c r="E103" i="24"/>
  <c r="D103" i="24"/>
  <c r="C103" i="24"/>
  <c r="B103" i="24"/>
  <c r="I89" i="24"/>
  <c r="H89" i="24"/>
  <c r="G89" i="24"/>
  <c r="F89" i="24"/>
  <c r="E89" i="24"/>
  <c r="D89" i="24"/>
  <c r="C89" i="24"/>
  <c r="B89" i="24"/>
  <c r="I76" i="24"/>
  <c r="H76" i="24"/>
  <c r="G76" i="24"/>
  <c r="F76" i="24"/>
  <c r="E76" i="24"/>
  <c r="D76" i="24"/>
  <c r="C76" i="24"/>
  <c r="B76" i="24"/>
  <c r="I62" i="24"/>
  <c r="H62" i="24"/>
  <c r="G62" i="24"/>
  <c r="F62" i="24"/>
  <c r="E62" i="24"/>
  <c r="D62" i="24"/>
  <c r="C62" i="24"/>
  <c r="B62" i="24"/>
  <c r="I49" i="24"/>
  <c r="H49" i="24"/>
  <c r="G49" i="24"/>
  <c r="F49" i="24"/>
  <c r="E49" i="24"/>
  <c r="D49" i="24"/>
  <c r="C49" i="24"/>
  <c r="B49" i="24"/>
  <c r="I35" i="24"/>
  <c r="H35" i="24"/>
  <c r="G35" i="24"/>
  <c r="F35" i="24"/>
  <c r="E35" i="24"/>
  <c r="D35" i="24"/>
  <c r="C35" i="24"/>
  <c r="B35" i="24"/>
  <c r="I22" i="24"/>
  <c r="H22" i="24"/>
  <c r="G22" i="24"/>
  <c r="F22" i="24"/>
  <c r="E22" i="24"/>
  <c r="D22" i="24"/>
  <c r="C22" i="24"/>
  <c r="I76" i="22"/>
  <c r="H76" i="22"/>
  <c r="G76" i="22"/>
  <c r="F76" i="22"/>
  <c r="E76" i="22"/>
  <c r="D76" i="22"/>
  <c r="C76" i="22"/>
  <c r="B76" i="22"/>
  <c r="I103" i="23"/>
  <c r="H103" i="23"/>
  <c r="G103" i="23"/>
  <c r="F103" i="23"/>
  <c r="E103" i="23"/>
  <c r="D103" i="23"/>
  <c r="C103" i="23"/>
  <c r="I89" i="23"/>
  <c r="H89" i="23"/>
  <c r="G89" i="23"/>
  <c r="F89" i="23"/>
  <c r="E89" i="23"/>
  <c r="D89" i="23"/>
  <c r="C89" i="23"/>
  <c r="B89" i="23"/>
  <c r="I76" i="23"/>
  <c r="H76" i="23"/>
  <c r="G76" i="23"/>
  <c r="F76" i="23"/>
  <c r="E76" i="23"/>
  <c r="D76" i="23"/>
  <c r="C76" i="23"/>
  <c r="B76" i="23"/>
  <c r="I62" i="23"/>
  <c r="H62" i="23"/>
  <c r="G62" i="23"/>
  <c r="F62" i="23"/>
  <c r="E62" i="23"/>
  <c r="D62" i="23"/>
  <c r="C62" i="23"/>
  <c r="I49" i="23"/>
  <c r="H49" i="23"/>
  <c r="G49" i="23"/>
  <c r="F49" i="23"/>
  <c r="E49" i="23"/>
  <c r="D49" i="23"/>
  <c r="C49" i="23"/>
  <c r="B49" i="23"/>
  <c r="I35" i="23"/>
  <c r="H35" i="23"/>
  <c r="G35" i="23"/>
  <c r="F35" i="23"/>
  <c r="E35" i="23"/>
  <c r="D35" i="23"/>
  <c r="C35" i="23"/>
  <c r="B35" i="23"/>
  <c r="B53" i="39" s="1"/>
  <c r="B61" i="39" s="1"/>
  <c r="I22" i="23"/>
  <c r="H22" i="23"/>
  <c r="G22" i="23"/>
  <c r="F22" i="23"/>
  <c r="E22" i="23"/>
  <c r="D22" i="23"/>
  <c r="C22" i="23"/>
  <c r="I62" i="22"/>
  <c r="H62" i="22"/>
  <c r="G62" i="22"/>
  <c r="F62" i="22"/>
  <c r="E62" i="22"/>
  <c r="D62" i="22"/>
  <c r="C62" i="22"/>
  <c r="B62" i="22"/>
  <c r="I49" i="22"/>
  <c r="H49" i="22"/>
  <c r="G49" i="22"/>
  <c r="F49" i="22"/>
  <c r="E49" i="22"/>
  <c r="D49" i="22"/>
  <c r="C49" i="22"/>
  <c r="B49" i="22"/>
  <c r="I35" i="22"/>
  <c r="H35" i="22"/>
  <c r="G35" i="22"/>
  <c r="F35" i="22"/>
  <c r="E35" i="22"/>
  <c r="D35" i="22"/>
  <c r="C35" i="22"/>
  <c r="B35" i="22"/>
  <c r="I22" i="22"/>
  <c r="H22" i="22"/>
  <c r="G22" i="22"/>
  <c r="F22" i="22"/>
  <c r="E22" i="22"/>
  <c r="D22" i="22"/>
  <c r="C22" i="22"/>
  <c r="I103" i="21"/>
  <c r="H103" i="21"/>
  <c r="G103" i="21"/>
  <c r="F103" i="21"/>
  <c r="E103" i="21"/>
  <c r="D103" i="21"/>
  <c r="C103" i="21"/>
  <c r="B103" i="21"/>
  <c r="I89" i="21"/>
  <c r="H89" i="21"/>
  <c r="G89" i="21"/>
  <c r="F89" i="21"/>
  <c r="E89" i="21"/>
  <c r="D89" i="21"/>
  <c r="C89" i="21"/>
  <c r="B89" i="21"/>
  <c r="I23" i="23" l="1"/>
  <c r="I50" i="23"/>
  <c r="B107" i="39"/>
  <c r="B115" i="39" s="1"/>
  <c r="B134" i="39"/>
  <c r="C260" i="39"/>
  <c r="J16" i="39"/>
  <c r="C259" i="39"/>
  <c r="J15" i="39"/>
  <c r="C261" i="39"/>
  <c r="J17" i="39"/>
  <c r="B161" i="39"/>
  <c r="B169" i="39" s="1"/>
  <c r="I170" i="39" s="1"/>
  <c r="J62" i="31"/>
  <c r="B175" i="39"/>
  <c r="B183" i="39" s="1"/>
  <c r="I184" i="39" s="1"/>
  <c r="I50" i="26"/>
  <c r="B94" i="39"/>
  <c r="B102" i="39" s="1"/>
  <c r="I103" i="39" s="1"/>
  <c r="B121" i="39"/>
  <c r="B129" i="39" s="1"/>
  <c r="I130" i="39" s="1"/>
  <c r="I23" i="38"/>
  <c r="I36" i="32"/>
  <c r="I116" i="39"/>
  <c r="B148" i="39"/>
  <c r="B156" i="39" s="1"/>
  <c r="I157" i="39" s="1"/>
  <c r="B215" i="39"/>
  <c r="B223" i="39" s="1"/>
  <c r="I224" i="39" s="1"/>
  <c r="B40" i="39"/>
  <c r="B48" i="39" s="1"/>
  <c r="B188" i="39"/>
  <c r="B196" i="39" s="1"/>
  <c r="I197" i="39" s="1"/>
  <c r="B202" i="39"/>
  <c r="B210" i="39" s="1"/>
  <c r="I211" i="39" s="1"/>
  <c r="B242" i="39"/>
  <c r="B250" i="39" s="1"/>
  <c r="I90" i="29"/>
  <c r="B142" i="39"/>
  <c r="I143" i="39" s="1"/>
  <c r="I36" i="36"/>
  <c r="I90" i="36"/>
  <c r="I77" i="38"/>
  <c r="I63" i="38"/>
  <c r="I77" i="22"/>
  <c r="B229" i="39"/>
  <c r="B237" i="39" s="1"/>
  <c r="I238" i="39" s="1"/>
  <c r="B80" i="39"/>
  <c r="B88" i="39" s="1"/>
  <c r="I89" i="39" s="1"/>
  <c r="I36" i="35"/>
  <c r="I104" i="21"/>
  <c r="G265" i="39"/>
  <c r="I265" i="39"/>
  <c r="H265" i="39"/>
  <c r="E265" i="39"/>
  <c r="F265" i="39"/>
  <c r="I143" i="24"/>
  <c r="I144" i="25"/>
  <c r="D265" i="39"/>
  <c r="I62" i="39"/>
  <c r="I50" i="38"/>
  <c r="I157" i="24"/>
  <c r="B67" i="39"/>
  <c r="B75" i="39" s="1"/>
  <c r="I76" i="39" s="1"/>
  <c r="F21" i="39"/>
  <c r="I49" i="39"/>
  <c r="G21" i="39"/>
  <c r="I21" i="39"/>
  <c r="E21" i="39"/>
  <c r="H21" i="39"/>
  <c r="D21" i="39"/>
  <c r="C21" i="39"/>
  <c r="I36" i="38"/>
  <c r="I23" i="37"/>
  <c r="I36" i="37"/>
  <c r="I50" i="37"/>
  <c r="I63" i="37"/>
  <c r="I77" i="37"/>
  <c r="I23" i="36"/>
  <c r="I50" i="36"/>
  <c r="I63" i="36"/>
  <c r="I77" i="36"/>
  <c r="I104" i="36"/>
  <c r="I23" i="35"/>
  <c r="I50" i="35"/>
  <c r="I63" i="35"/>
  <c r="I77" i="35"/>
  <c r="I90" i="35"/>
  <c r="I50" i="34"/>
  <c r="I104" i="34"/>
  <c r="I90" i="34"/>
  <c r="I77" i="34"/>
  <c r="I63" i="34"/>
  <c r="I36" i="34"/>
  <c r="I23" i="34"/>
  <c r="I23" i="32"/>
  <c r="I50" i="32"/>
  <c r="I63" i="32"/>
  <c r="I77" i="32"/>
  <c r="I90" i="32"/>
  <c r="I63" i="31"/>
  <c r="I50" i="31"/>
  <c r="I36" i="31"/>
  <c r="I23" i="31"/>
  <c r="I90" i="30"/>
  <c r="I23" i="30"/>
  <c r="I36" i="30"/>
  <c r="I50" i="30"/>
  <c r="I63" i="30"/>
  <c r="I77" i="30"/>
  <c r="I104" i="30"/>
  <c r="I77" i="29"/>
  <c r="I63" i="29"/>
  <c r="I50" i="29"/>
  <c r="I23" i="29"/>
  <c r="I36" i="28"/>
  <c r="I90" i="28"/>
  <c r="I77" i="28"/>
  <c r="I63" i="28"/>
  <c r="I50" i="28"/>
  <c r="I23" i="28"/>
  <c r="I143" i="27"/>
  <c r="I130" i="27"/>
  <c r="I117" i="27"/>
  <c r="I90" i="27"/>
  <c r="I104" i="27"/>
  <c r="I77" i="27"/>
  <c r="I63" i="27"/>
  <c r="I50" i="27"/>
  <c r="I36" i="27"/>
  <c r="I23" i="27"/>
  <c r="I104" i="26"/>
  <c r="I90" i="26"/>
  <c r="I63" i="26"/>
  <c r="I36" i="26"/>
  <c r="I23" i="26"/>
  <c r="I77" i="26"/>
  <c r="I131" i="25"/>
  <c r="I117" i="25"/>
  <c r="I104" i="25"/>
  <c r="I90" i="25"/>
  <c r="I23" i="25"/>
  <c r="I36" i="25"/>
  <c r="I50" i="25"/>
  <c r="I63" i="25"/>
  <c r="I77" i="25"/>
  <c r="I130" i="24"/>
  <c r="I117" i="24"/>
  <c r="I23" i="24"/>
  <c r="I36" i="24"/>
  <c r="I50" i="24"/>
  <c r="I63" i="24"/>
  <c r="I77" i="24"/>
  <c r="I90" i="24"/>
  <c r="I104" i="24"/>
  <c r="I104" i="23"/>
  <c r="I90" i="23"/>
  <c r="I77" i="23"/>
  <c r="I63" i="23"/>
  <c r="I36" i="23"/>
  <c r="I36" i="22"/>
  <c r="I23" i="22"/>
  <c r="I50" i="22"/>
  <c r="I63" i="22"/>
  <c r="I90" i="21"/>
  <c r="D103" i="29" l="1"/>
  <c r="C265" i="39"/>
  <c r="D90" i="28"/>
  <c r="H107" i="26"/>
  <c r="H107" i="34"/>
  <c r="D143" i="27"/>
  <c r="I251" i="39"/>
  <c r="H107" i="36"/>
  <c r="H80" i="22"/>
  <c r="H80" i="37"/>
  <c r="H80" i="38"/>
  <c r="H107" i="23"/>
  <c r="D90" i="35"/>
  <c r="D90" i="32"/>
  <c r="D63" i="31"/>
  <c r="H107" i="30"/>
  <c r="D144" i="25"/>
  <c r="H159" i="24"/>
  <c r="I76" i="21" l="1"/>
  <c r="H76" i="21"/>
  <c r="G76" i="21"/>
  <c r="F76" i="21"/>
  <c r="E76" i="21"/>
  <c r="D76" i="21"/>
  <c r="C76" i="21"/>
  <c r="B76" i="21"/>
  <c r="I49" i="21"/>
  <c r="H49" i="21"/>
  <c r="G49" i="21"/>
  <c r="F49" i="21"/>
  <c r="E49" i="21"/>
  <c r="D49" i="21"/>
  <c r="C49" i="21"/>
  <c r="B49" i="21"/>
  <c r="I35" i="21"/>
  <c r="H35" i="21"/>
  <c r="G35" i="21"/>
  <c r="F35" i="21"/>
  <c r="E35" i="21"/>
  <c r="D35" i="21"/>
  <c r="C35" i="21"/>
  <c r="B35" i="21"/>
  <c r="I22" i="21"/>
  <c r="H22" i="21"/>
  <c r="G22" i="21"/>
  <c r="F22" i="21"/>
  <c r="E22" i="21"/>
  <c r="D22" i="21"/>
  <c r="C22" i="21"/>
  <c r="I76" i="20"/>
  <c r="H76" i="20"/>
  <c r="G76" i="20"/>
  <c r="F76" i="20"/>
  <c r="E76" i="20"/>
  <c r="D76" i="20"/>
  <c r="C76" i="20"/>
  <c r="B76" i="20"/>
  <c r="I62" i="20"/>
  <c r="H62" i="20"/>
  <c r="G62" i="20"/>
  <c r="F62" i="20"/>
  <c r="E62" i="20"/>
  <c r="D62" i="20"/>
  <c r="C62" i="20"/>
  <c r="B62" i="20"/>
  <c r="I49" i="20"/>
  <c r="H49" i="20"/>
  <c r="G49" i="20"/>
  <c r="F49" i="20"/>
  <c r="E49" i="20"/>
  <c r="D49" i="20"/>
  <c r="C49" i="20"/>
  <c r="B49" i="20"/>
  <c r="B35" i="20"/>
  <c r="D35" i="20"/>
  <c r="E35" i="20"/>
  <c r="F35" i="20"/>
  <c r="G35" i="20"/>
  <c r="H35" i="20"/>
  <c r="I35" i="20"/>
  <c r="C35" i="20"/>
  <c r="C22" i="20"/>
  <c r="D22" i="20"/>
  <c r="E22" i="20"/>
  <c r="F22" i="20"/>
  <c r="G22" i="20"/>
  <c r="H22" i="20"/>
  <c r="I22" i="20"/>
  <c r="B26" i="39" l="1"/>
  <c r="B34" i="39" s="1"/>
  <c r="I35" i="39" s="1"/>
  <c r="B13" i="39"/>
  <c r="B21" i="39" s="1"/>
  <c r="I22" i="39" s="1"/>
  <c r="I23" i="21"/>
  <c r="I36" i="21"/>
  <c r="I50" i="21"/>
  <c r="I77" i="21"/>
  <c r="I63" i="21"/>
  <c r="I36" i="20"/>
  <c r="I23" i="20"/>
  <c r="I50" i="20"/>
  <c r="I63" i="20"/>
  <c r="I77" i="20"/>
  <c r="B257" i="39" l="1"/>
  <c r="B265" i="39" s="1"/>
  <c r="I266" i="39" s="1"/>
  <c r="I268" i="39" s="1"/>
  <c r="H80" i="20"/>
  <c r="H107" i="21"/>
</calcChain>
</file>

<file path=xl/sharedStrings.xml><?xml version="1.0" encoding="utf-8"?>
<sst xmlns="http://schemas.openxmlformats.org/spreadsheetml/2006/main" count="2924" uniqueCount="169">
  <si>
    <t>Inicial</t>
  </si>
  <si>
    <t>Primaria</t>
  </si>
  <si>
    <t>Segundo</t>
  </si>
  <si>
    <t>Tercero</t>
  </si>
  <si>
    <t>Sexto</t>
  </si>
  <si>
    <t>Regional 14 Nagua</t>
  </si>
  <si>
    <t>Regional 08 Santiago</t>
  </si>
  <si>
    <t>Ciencias Sociales</t>
  </si>
  <si>
    <t>Regional 10 Santo Domingo II</t>
  </si>
  <si>
    <t>Viceministerio de Servicios Técnicos Pedagógicos</t>
  </si>
  <si>
    <t>Dirección de Medios Educativos</t>
  </si>
  <si>
    <t>NIVEL INICIAL Y PRIMARIO</t>
  </si>
  <si>
    <t>Asignatura</t>
  </si>
  <si>
    <t>Regional 01 Barahona</t>
  </si>
  <si>
    <t>01 Pedernales</t>
  </si>
  <si>
    <t>Lengua Española</t>
  </si>
  <si>
    <t>Matemática</t>
  </si>
  <si>
    <t xml:space="preserve">Ciencias Naturales </t>
  </si>
  <si>
    <t>Educación Artística</t>
  </si>
  <si>
    <t>Educación Física</t>
  </si>
  <si>
    <t>Formación Humana</t>
  </si>
  <si>
    <t>Nivel Inicial</t>
  </si>
  <si>
    <t>Primero</t>
  </si>
  <si>
    <t xml:space="preserve">Cuarto </t>
  </si>
  <si>
    <t xml:space="preserve">Quinto </t>
  </si>
  <si>
    <t>TOTAL POR ASIGNATURA</t>
  </si>
  <si>
    <t>Elaborado por: Dirección de Medios Educativos</t>
  </si>
  <si>
    <t>02 Enriquillo</t>
  </si>
  <si>
    <t>03 Barahona</t>
  </si>
  <si>
    <t>04 Cabral</t>
  </si>
  <si>
    <t>05 Vicente Noble</t>
  </si>
  <si>
    <t>TOTAL REGIONAL</t>
  </si>
  <si>
    <t>Regional 02 San Juan</t>
  </si>
  <si>
    <t>01 Elías Piña</t>
  </si>
  <si>
    <t>02 Pedro Santana</t>
  </si>
  <si>
    <t>03 Las Matas</t>
  </si>
  <si>
    <t>04 El Cercado</t>
  </si>
  <si>
    <t>05 San Juan Este</t>
  </si>
  <si>
    <t>06 San Juan Oeste</t>
  </si>
  <si>
    <t>07 Hondo Valle</t>
  </si>
  <si>
    <t>01 Cambita</t>
  </si>
  <si>
    <t>03 San Cristóbal Sur</t>
  </si>
  <si>
    <t>04 Villa Altagracia</t>
  </si>
  <si>
    <t>04 Baní</t>
  </si>
  <si>
    <t>03 Ocoa</t>
  </si>
  <si>
    <t>02 Padre las Casas</t>
  </si>
  <si>
    <t>01 Azua</t>
  </si>
  <si>
    <t>05 Nizao</t>
  </si>
  <si>
    <t>Regional 04 San Critóbal</t>
  </si>
  <si>
    <t>Regional 03 Azua</t>
  </si>
  <si>
    <t>Regional 05 San Pedro</t>
  </si>
  <si>
    <t>01 San Pedro Este</t>
  </si>
  <si>
    <t>02 San Pedro Oeste</t>
  </si>
  <si>
    <t>03 La Romana</t>
  </si>
  <si>
    <t>04 Hato Mayor</t>
  </si>
  <si>
    <t>06 Consuelo</t>
  </si>
  <si>
    <t>07 Los Llanos</t>
  </si>
  <si>
    <t>05 Sabana de la Mar</t>
  </si>
  <si>
    <t>08 Quisqueya</t>
  </si>
  <si>
    <t>09 El Valle</t>
  </si>
  <si>
    <t>10 Guaymate</t>
  </si>
  <si>
    <t>11 Villa Hermosa</t>
  </si>
  <si>
    <t>Regional 06 La Vega</t>
  </si>
  <si>
    <t>01 José Contreras</t>
  </si>
  <si>
    <t>02 Constanza</t>
  </si>
  <si>
    <t>03 Jarabacoa</t>
  </si>
  <si>
    <t>06 Moca</t>
  </si>
  <si>
    <t>04 La Vega Oeste</t>
  </si>
  <si>
    <t>05 La Vega Este</t>
  </si>
  <si>
    <t>07 Gaspar Hernández</t>
  </si>
  <si>
    <t>08 Jamao Al Norte</t>
  </si>
  <si>
    <t>09 San Víctor</t>
  </si>
  <si>
    <t xml:space="preserve">10 Jima </t>
  </si>
  <si>
    <t>Regional 07 San Francisco</t>
  </si>
  <si>
    <t>01 Tenares</t>
  </si>
  <si>
    <t>02 Salcedo</t>
  </si>
  <si>
    <t>03 Castillo</t>
  </si>
  <si>
    <t>04 Villa Riva</t>
  </si>
  <si>
    <t>05 San Francisco Sur</t>
  </si>
  <si>
    <t>06 San Francisco Norte</t>
  </si>
  <si>
    <t>07 Villa Tapia</t>
  </si>
  <si>
    <t xml:space="preserve">Regional 08 Santiago       </t>
  </si>
  <si>
    <t>01 San José de las Matas</t>
  </si>
  <si>
    <t>02 Jánico</t>
  </si>
  <si>
    <t>03 Santiago Sureste</t>
  </si>
  <si>
    <t>04 Santiago Noroeste</t>
  </si>
  <si>
    <t>05 Santiago Centro Oeste</t>
  </si>
  <si>
    <t>06 Santiago Noreste</t>
  </si>
  <si>
    <t>07 Navarrete</t>
  </si>
  <si>
    <t>08 Licey al Medio</t>
  </si>
  <si>
    <t>09 Tamboril</t>
  </si>
  <si>
    <t>10 Villa González</t>
  </si>
  <si>
    <t>Regional 09 Valverde Mao</t>
  </si>
  <si>
    <t>02 San Cristobal Norte</t>
  </si>
  <si>
    <t>01 Mao</t>
  </si>
  <si>
    <t>02 Esperanza</t>
  </si>
  <si>
    <t>03 Santiago Rodríguez</t>
  </si>
  <si>
    <t>04 Monción</t>
  </si>
  <si>
    <t>05 Laguna Salada</t>
  </si>
  <si>
    <t>06 Villa los Almarcigos</t>
  </si>
  <si>
    <t>01 Villa Mella</t>
  </si>
  <si>
    <t>02 Sabana Pérdida</t>
  </si>
  <si>
    <t>03 Fabio Mota</t>
  </si>
  <si>
    <t>04 Patria Mella</t>
  </si>
  <si>
    <t>05 Boca Chica</t>
  </si>
  <si>
    <t>06 Mendoza</t>
  </si>
  <si>
    <t>Regional 11 Puerto Plata</t>
  </si>
  <si>
    <t>01 Sosúa</t>
  </si>
  <si>
    <t>02 Puerto Plata</t>
  </si>
  <si>
    <t>03 Imbert</t>
  </si>
  <si>
    <t>04 Luperón</t>
  </si>
  <si>
    <t>05 Altamira</t>
  </si>
  <si>
    <t>06 El Mamey Los Hidalgos</t>
  </si>
  <si>
    <t>07 Villa Isabela</t>
  </si>
  <si>
    <t>Regional 12 Higüey</t>
  </si>
  <si>
    <t>01 Higüey</t>
  </si>
  <si>
    <t>02 San Rafael del Yuma</t>
  </si>
  <si>
    <t>Regional 13 Montecristi</t>
  </si>
  <si>
    <t>01 Montecristi</t>
  </si>
  <si>
    <t>02 Guayubín</t>
  </si>
  <si>
    <t>03 Villa Vásquez</t>
  </si>
  <si>
    <t>04 Dajabón</t>
  </si>
  <si>
    <t>05 Loma de Cabrera</t>
  </si>
  <si>
    <t>06 Restauración</t>
  </si>
  <si>
    <t>07 Las Terrenas</t>
  </si>
  <si>
    <t>06 El Factor</t>
  </si>
  <si>
    <t>05 Sanchéz</t>
  </si>
  <si>
    <t>04 Samaná</t>
  </si>
  <si>
    <t>03 Rio San Juan</t>
  </si>
  <si>
    <t>02 Cabrera</t>
  </si>
  <si>
    <t>01 Nagua</t>
  </si>
  <si>
    <t>Regional 15 Santo Domingo III</t>
  </si>
  <si>
    <t>06 Pedro Brand</t>
  </si>
  <si>
    <t>05 Herrera</t>
  </si>
  <si>
    <t>04 La Agustina (Cristo Rey)</t>
  </si>
  <si>
    <t>03 Ciudad Nueva</t>
  </si>
  <si>
    <t>02 Villa Juana</t>
  </si>
  <si>
    <t>Regional 16 Cotuí</t>
  </si>
  <si>
    <t>01 Cotuí</t>
  </si>
  <si>
    <t>03 Cevicos</t>
  </si>
  <si>
    <t>02 Fantino</t>
  </si>
  <si>
    <t>04 Bonao Suroeste</t>
  </si>
  <si>
    <t>05 Piedra Blanca</t>
  </si>
  <si>
    <t>06 Bonao Noreste</t>
  </si>
  <si>
    <t>07 Villa La Mata</t>
  </si>
  <si>
    <t>Regional 17 Monte Plata</t>
  </si>
  <si>
    <t>01 Yamasá</t>
  </si>
  <si>
    <t>02 Monte Plata</t>
  </si>
  <si>
    <t>03 Bayaguana</t>
  </si>
  <si>
    <t>04 Sabana Grande Boyá</t>
  </si>
  <si>
    <t>05 Peralvillo</t>
  </si>
  <si>
    <t>Regional 18 Neyba (Bahoruco)</t>
  </si>
  <si>
    <t>01 Neyba</t>
  </si>
  <si>
    <t>02 Tamayo</t>
  </si>
  <si>
    <t>03 Villa Jaragua</t>
  </si>
  <si>
    <t>04 Jimaní</t>
  </si>
  <si>
    <t>05 Duvergé</t>
  </si>
  <si>
    <t>Regional 04 San Cristóbal</t>
  </si>
  <si>
    <t>TOTAL NACIONAL DISTRIBUIDO A LA FECHA INICIAL Y PRIMARIA</t>
  </si>
  <si>
    <t>TOTAL NACIONAL 18 REGIONALES</t>
  </si>
  <si>
    <t>07 Nigua</t>
  </si>
  <si>
    <t>04 Miche</t>
  </si>
  <si>
    <t>03 El Seibo</t>
  </si>
  <si>
    <t>07 Guerra</t>
  </si>
  <si>
    <t>05 Yaguate</t>
  </si>
  <si>
    <t>06 Haina</t>
  </si>
  <si>
    <t>01 Los Alcarrizo</t>
  </si>
  <si>
    <t xml:space="preserve"> LIBROS DE TEXTO DISTRIBUIDOS NACIONAL 2022-23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</si>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</sst>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3" fontId="2" fillId="0" borderId="0" xfId="0" applyNumberFormat="1" applyFont="1"/>
    <xf numFmtId="3" fontId="0" fillId="0" borderId="0" xfId="0" applyNumberFormat="1"/>
    <xf numFmtId="3" fontId="3" fillId="0" borderId="0" xfId="0" applyNumberFormat="1" applyFont="1" applyAlignment="1"/>
    <xf numFmtId="3" fontId="3" fillId="0" borderId="0" xfId="0" applyNumberFormat="1" applyFont="1" applyAlignment="1">
      <alignment vertical="center" wrapText="1"/>
    </xf>
    <xf numFmtId="3" fontId="5" fillId="0" borderId="0" xfId="0" applyNumberFormat="1" applyFont="1"/>
    <xf numFmtId="3" fontId="4" fillId="3" borderId="3" xfId="0" applyNumberFormat="1" applyFont="1" applyFill="1" applyBorder="1" applyAlignment="1">
      <alignment horizontal="center" vertical="center"/>
    </xf>
    <xf numFmtId="3" fontId="4" fillId="4" borderId="3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left" vertical="center"/>
    </xf>
    <xf numFmtId="3" fontId="5" fillId="0" borderId="3" xfId="0" applyNumberFormat="1" applyFont="1" applyFill="1" applyBorder="1" applyAlignment="1">
      <alignment horizontal="right" vertical="center"/>
    </xf>
    <xf numFmtId="3" fontId="4" fillId="2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left" vertical="center"/>
    </xf>
    <xf numFmtId="3" fontId="5" fillId="4" borderId="3" xfId="0" applyNumberFormat="1" applyFont="1" applyFill="1" applyBorder="1" applyAlignment="1">
      <alignment horizontal="center" vertical="center"/>
    </xf>
    <xf numFmtId="3" fontId="6" fillId="0" borderId="0" xfId="0" applyNumberFormat="1" applyFont="1"/>
    <xf numFmtId="3" fontId="4" fillId="4" borderId="3" xfId="0" applyNumberFormat="1" applyFont="1" applyFill="1" applyBorder="1" applyAlignment="1">
      <alignment horizontal="right" vertical="center"/>
    </xf>
    <xf numFmtId="3" fontId="4" fillId="4" borderId="14" xfId="0" applyNumberFormat="1" applyFont="1" applyFill="1" applyBorder="1" applyAlignment="1">
      <alignment horizontal="right" vertical="center"/>
    </xf>
    <xf numFmtId="3" fontId="7" fillId="0" borderId="7" xfId="0" applyNumberFormat="1" applyFont="1" applyBorder="1"/>
    <xf numFmtId="3" fontId="7" fillId="0" borderId="0" xfId="0" applyNumberFormat="1" applyFont="1" applyBorder="1"/>
    <xf numFmtId="3" fontId="8" fillId="0" borderId="7" xfId="0" applyNumberFormat="1" applyFont="1" applyBorder="1"/>
    <xf numFmtId="3" fontId="1" fillId="2" borderId="1" xfId="0" applyNumberFormat="1" applyFont="1" applyFill="1" applyBorder="1" applyAlignment="1">
      <alignment horizontal="center" vertical="center"/>
    </xf>
    <xf numFmtId="3" fontId="1" fillId="2" borderId="7" xfId="0" applyNumberFormat="1" applyFont="1" applyFill="1" applyBorder="1" applyAlignment="1">
      <alignment horizontal="center" vertical="center"/>
    </xf>
    <xf numFmtId="3" fontId="1" fillId="2" borderId="16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vertical="center"/>
    </xf>
    <xf numFmtId="3" fontId="10" fillId="2" borderId="7" xfId="0" applyNumberFormat="1" applyFont="1" applyFill="1" applyBorder="1"/>
    <xf numFmtId="3" fontId="4" fillId="3" borderId="3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right" vertical="center" wrapText="1"/>
    </xf>
    <xf numFmtId="3" fontId="5" fillId="0" borderId="17" xfId="0" applyNumberFormat="1" applyFont="1" applyFill="1" applyBorder="1" applyAlignment="1">
      <alignment horizontal="right" vertical="center" wrapText="1"/>
    </xf>
    <xf numFmtId="3" fontId="5" fillId="0" borderId="18" xfId="0" applyNumberFormat="1" applyFont="1" applyFill="1" applyBorder="1" applyAlignment="1">
      <alignment horizontal="right"/>
    </xf>
    <xf numFmtId="3" fontId="9" fillId="5" borderId="1" xfId="0" applyNumberFormat="1" applyFont="1" applyFill="1" applyBorder="1" applyAlignment="1">
      <alignment horizontal="center"/>
    </xf>
    <xf numFmtId="3" fontId="9" fillId="5" borderId="15" xfId="0" applyNumberFormat="1" applyFont="1" applyFill="1" applyBorder="1" applyAlignment="1">
      <alignment horizontal="center"/>
    </xf>
    <xf numFmtId="3" fontId="9" fillId="5" borderId="2" xfId="0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3" fontId="1" fillId="2" borderId="9" xfId="0" applyNumberFormat="1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/>
    </xf>
    <xf numFmtId="3" fontId="1" fillId="2" borderId="11" xfId="0" applyNumberFormat="1" applyFont="1" applyFill="1" applyBorder="1" applyAlignment="1">
      <alignment horizontal="center" vertical="center"/>
    </xf>
    <xf numFmtId="3" fontId="4" fillId="3" borderId="4" xfId="0" applyNumberFormat="1" applyFont="1" applyFill="1" applyBorder="1" applyAlignment="1">
      <alignment horizontal="center" vertical="center"/>
    </xf>
    <xf numFmtId="3" fontId="4" fillId="3" borderId="5" xfId="0" applyNumberFormat="1" applyFont="1" applyFill="1" applyBorder="1" applyAlignment="1">
      <alignment horizontal="center" vertical="center"/>
    </xf>
    <xf numFmtId="3" fontId="4" fillId="3" borderId="6" xfId="0" applyNumberFormat="1" applyFont="1" applyFill="1" applyBorder="1" applyAlignment="1">
      <alignment horizontal="center" vertical="center"/>
    </xf>
    <xf numFmtId="3" fontId="7" fillId="2" borderId="8" xfId="0" applyNumberFormat="1" applyFont="1" applyFill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 vertical="center"/>
    </xf>
    <xf numFmtId="3" fontId="7" fillId="2" borderId="11" xfId="0" applyNumberFormat="1" applyFont="1" applyFill="1" applyBorder="1" applyAlignment="1">
      <alignment horizontal="center" vertical="center"/>
    </xf>
    <xf numFmtId="3" fontId="7" fillId="2" borderId="13" xfId="0" applyNumberFormat="1" applyFont="1" applyFill="1" applyBorder="1" applyAlignment="1">
      <alignment horizontal="center" vertical="center"/>
    </xf>
    <xf numFmtId="3" fontId="1" fillId="2" borderId="15" xfId="0" applyNumberFormat="1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136719</xdr:colOff>
      <xdr:row>8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A9EAF7D-6BAA-46DC-B446-D0E160F193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90" t="6658" b="5738"/>
        <a:stretch/>
      </xdr:blipFill>
      <xdr:spPr>
        <a:xfrm>
          <a:off x="0" y="0"/>
          <a:ext cx="3438532" cy="16287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304807</xdr:colOff>
      <xdr:row>8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CFE7873-BF82-4E91-97A0-87DA6ACF718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90" t="6658" b="5738"/>
        <a:stretch/>
      </xdr:blipFill>
      <xdr:spPr>
        <a:xfrm>
          <a:off x="0" y="0"/>
          <a:ext cx="3438532" cy="16287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35866</xdr:colOff>
      <xdr:row>8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B729AE2-F157-4021-86CB-6A2B118A399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90" t="6658" b="5738"/>
        <a:stretch/>
      </xdr:blipFill>
      <xdr:spPr>
        <a:xfrm>
          <a:off x="0" y="0"/>
          <a:ext cx="3438532" cy="16287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114307</xdr:colOff>
      <xdr:row>8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F270911-2DDE-4422-91EA-BF1816ADFD4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90" t="6658" b="5738"/>
        <a:stretch/>
      </xdr:blipFill>
      <xdr:spPr>
        <a:xfrm>
          <a:off x="0" y="0"/>
          <a:ext cx="3438532" cy="162877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114307</xdr:colOff>
      <xdr:row>8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E920F06-9040-488E-A2B6-10854033D7D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90" t="6658" b="5738"/>
        <a:stretch/>
      </xdr:blipFill>
      <xdr:spPr>
        <a:xfrm>
          <a:off x="0" y="0"/>
          <a:ext cx="3438532" cy="162877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304807</xdr:colOff>
      <xdr:row>8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3726E5A-56A7-4FDA-899D-958864CC47A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90" t="6658" b="5738"/>
        <a:stretch/>
      </xdr:blipFill>
      <xdr:spPr>
        <a:xfrm>
          <a:off x="0" y="0"/>
          <a:ext cx="3438532" cy="162877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35866</xdr:colOff>
      <xdr:row>8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B522664-19E2-4EDC-B330-508E523725C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90" t="6658" b="5738"/>
        <a:stretch/>
      </xdr:blipFill>
      <xdr:spPr>
        <a:xfrm>
          <a:off x="0" y="0"/>
          <a:ext cx="3438532" cy="162877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91895</xdr:colOff>
      <xdr:row>8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F36499F-D938-45B2-8C39-A801CD0A89A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90" t="6658" b="5738"/>
        <a:stretch/>
      </xdr:blipFill>
      <xdr:spPr>
        <a:xfrm>
          <a:off x="0" y="0"/>
          <a:ext cx="3438532" cy="162877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136719</xdr:colOff>
      <xdr:row>8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9476D78-D4DD-4FA2-A529-BA3327BC9B1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90" t="6658" b="5738"/>
        <a:stretch/>
      </xdr:blipFill>
      <xdr:spPr>
        <a:xfrm>
          <a:off x="0" y="0"/>
          <a:ext cx="3438532" cy="1628775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170336</xdr:colOff>
      <xdr:row>8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66B69E0-0F18-4D54-8EAB-142BEEC9CCF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90" t="6658" b="5738"/>
        <a:stretch/>
      </xdr:blipFill>
      <xdr:spPr>
        <a:xfrm>
          <a:off x="0" y="0"/>
          <a:ext cx="3438532" cy="1628775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159130</xdr:colOff>
      <xdr:row>8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A1D15E2-C7B6-46CC-820C-2141F244D64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90" t="6658" b="5738"/>
        <a:stretch/>
      </xdr:blipFill>
      <xdr:spPr>
        <a:xfrm>
          <a:off x="0" y="0"/>
          <a:ext cx="3438532" cy="1628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226366</xdr:colOff>
      <xdr:row>8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07E149F-8243-4DB5-B2C9-80980BEA97F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90" t="6658" b="5738"/>
        <a:stretch/>
      </xdr:blipFill>
      <xdr:spPr>
        <a:xfrm>
          <a:off x="0" y="0"/>
          <a:ext cx="3438532" cy="16287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24660</xdr:colOff>
      <xdr:row>8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FF8FDD6-F5C3-46A3-97BC-60BED5AD51D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90" t="6658" b="5738"/>
        <a:stretch/>
      </xdr:blipFill>
      <xdr:spPr>
        <a:xfrm>
          <a:off x="0" y="0"/>
          <a:ext cx="3438532" cy="16287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170336</xdr:colOff>
      <xdr:row>8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51EEDE5-352D-45D4-B89D-E62517B46F8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90" t="6658" b="5738"/>
        <a:stretch/>
      </xdr:blipFill>
      <xdr:spPr>
        <a:xfrm>
          <a:off x="0" y="0"/>
          <a:ext cx="3438532" cy="16287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125513</xdr:colOff>
      <xdr:row>8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F7420BF-BFCD-4450-A86F-53BCE8CE102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90" t="6658" b="5738"/>
        <a:stretch/>
      </xdr:blipFill>
      <xdr:spPr>
        <a:xfrm>
          <a:off x="0" y="0"/>
          <a:ext cx="3438532" cy="16287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170336</xdr:colOff>
      <xdr:row>8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6DBE9DE-D5C8-48C6-8AB3-CB149AD3BB9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90" t="6658" b="5738"/>
        <a:stretch/>
      </xdr:blipFill>
      <xdr:spPr>
        <a:xfrm>
          <a:off x="0" y="0"/>
          <a:ext cx="3438532" cy="16287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629778</xdr:colOff>
      <xdr:row>8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F3969FE-71D2-4290-9CE2-4CA3318554C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90" t="6658" b="5738"/>
        <a:stretch/>
      </xdr:blipFill>
      <xdr:spPr>
        <a:xfrm>
          <a:off x="0" y="0"/>
          <a:ext cx="3438532" cy="16287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304807</xdr:colOff>
      <xdr:row>8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E41641C-156E-4972-96D4-10A006C1CE1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90" t="6658" b="5738"/>
        <a:stretch/>
      </xdr:blipFill>
      <xdr:spPr>
        <a:xfrm>
          <a:off x="0" y="0"/>
          <a:ext cx="3438532" cy="16287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304807</xdr:colOff>
      <xdr:row>8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1A2FD29-A35B-4A86-907A-CDDA27B7179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90" t="6658" b="5738"/>
        <a:stretch/>
      </xdr:blipFill>
      <xdr:spPr>
        <a:xfrm>
          <a:off x="0" y="0"/>
          <a:ext cx="3438532" cy="16287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yvi.taveras/Documents/MATRICULA%20POR%20SECTOR%20REGIONADISTRITO%20NIVEL%20Y%20GRAD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735">
          <cell r="B735">
            <v>1744</v>
          </cell>
        </row>
        <row r="1065">
          <cell r="B1065">
            <v>80</v>
          </cell>
        </row>
        <row r="1094">
          <cell r="B1094">
            <v>1032</v>
          </cell>
        </row>
        <row r="1154">
          <cell r="B1154">
            <v>1662</v>
          </cell>
        </row>
        <row r="1186">
          <cell r="B1186">
            <v>2220</v>
          </cell>
        </row>
        <row r="1218">
          <cell r="B1218">
            <v>2402</v>
          </cell>
        </row>
        <row r="1247">
          <cell r="B1247">
            <v>667</v>
          </cell>
        </row>
        <row r="1276">
          <cell r="B1276">
            <v>116</v>
          </cell>
        </row>
        <row r="1305">
          <cell r="B1305">
            <v>243</v>
          </cell>
        </row>
        <row r="1329">
          <cell r="B1329">
            <v>507</v>
          </cell>
        </row>
        <row r="1356">
          <cell r="B1356">
            <v>433</v>
          </cell>
        </row>
        <row r="1388">
          <cell r="B1388">
            <v>504</v>
          </cell>
        </row>
        <row r="1417">
          <cell r="B1417">
            <v>594</v>
          </cell>
        </row>
        <row r="1446">
          <cell r="B1446">
            <v>863</v>
          </cell>
        </row>
        <row r="1478">
          <cell r="B1478">
            <v>1332</v>
          </cell>
        </row>
        <row r="1510">
          <cell r="B1510">
            <v>1695</v>
          </cell>
        </row>
        <row r="1540">
          <cell r="B1540">
            <v>383</v>
          </cell>
        </row>
        <row r="1571">
          <cell r="B1571">
            <v>545</v>
          </cell>
        </row>
        <row r="1598">
          <cell r="B1598">
            <v>398</v>
          </cell>
        </row>
        <row r="1628">
          <cell r="B1628">
            <v>2537</v>
          </cell>
        </row>
        <row r="1660">
          <cell r="B1660">
            <v>3867</v>
          </cell>
        </row>
        <row r="1692">
          <cell r="B1692">
            <v>3324</v>
          </cell>
        </row>
        <row r="1720">
          <cell r="B1720">
            <v>949</v>
          </cell>
        </row>
        <row r="1752">
          <cell r="B1752">
            <v>787</v>
          </cell>
        </row>
        <row r="1784">
          <cell r="B1784">
            <v>443</v>
          </cell>
        </row>
        <row r="1816">
          <cell r="B1816">
            <v>906</v>
          </cell>
        </row>
        <row r="1851">
          <cell r="B1851">
            <v>540</v>
          </cell>
        </row>
        <row r="1877">
          <cell r="B1877">
            <v>1377</v>
          </cell>
        </row>
        <row r="1909">
          <cell r="B1909">
            <v>1036</v>
          </cell>
        </row>
        <row r="1937">
          <cell r="B1937">
            <v>513</v>
          </cell>
        </row>
        <row r="1966">
          <cell r="B1966">
            <v>265</v>
          </cell>
        </row>
        <row r="1992">
          <cell r="B1992">
            <v>352</v>
          </cell>
        </row>
        <row r="2021">
          <cell r="B2021">
            <v>178</v>
          </cell>
        </row>
        <row r="2271">
          <cell r="B2271">
            <v>1280</v>
          </cell>
        </row>
        <row r="2303">
          <cell r="B2303">
            <v>1957</v>
          </cell>
        </row>
        <row r="2331">
          <cell r="B2331">
            <v>410</v>
          </cell>
        </row>
        <row r="2356">
          <cell r="B2356">
            <v>279</v>
          </cell>
        </row>
        <row r="2385">
          <cell r="B2385">
            <v>284</v>
          </cell>
        </row>
        <row r="2413">
          <cell r="B2413">
            <v>306</v>
          </cell>
        </row>
        <row r="2440">
          <cell r="B2440">
            <v>339</v>
          </cell>
        </row>
        <row r="2594">
          <cell r="B2594">
            <v>701</v>
          </cell>
        </row>
        <row r="2621">
          <cell r="B2621">
            <v>890</v>
          </cell>
        </row>
        <row r="2650">
          <cell r="B2650">
            <v>510</v>
          </cell>
        </row>
        <row r="2680">
          <cell r="B2680">
            <v>753</v>
          </cell>
        </row>
        <row r="2710">
          <cell r="B2710">
            <v>460</v>
          </cell>
        </row>
        <row r="2770">
          <cell r="B2770">
            <v>1307</v>
          </cell>
        </row>
        <row r="2802">
          <cell r="B2802">
            <v>490</v>
          </cell>
        </row>
        <row r="2830">
          <cell r="B2830">
            <v>267</v>
          </cell>
        </row>
        <row r="2858">
          <cell r="B2858">
            <v>1230</v>
          </cell>
        </row>
        <row r="2889">
          <cell r="B2889">
            <v>499</v>
          </cell>
        </row>
        <row r="2920">
          <cell r="B2920">
            <v>495</v>
          </cell>
        </row>
        <row r="2949">
          <cell r="B2949">
            <v>436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8"/>
  <sheetViews>
    <sheetView tabSelected="1" topLeftCell="A254" zoomScale="85" zoomScaleNormal="85" workbookViewId="0">
      <selection activeCell="K275" sqref="K275"/>
    </sheetView>
  </sheetViews>
  <sheetFormatPr baseColWidth="10" defaultColWidth="39.140625" defaultRowHeight="15" x14ac:dyDescent="0.25"/>
  <cols>
    <col min="1" max="1" width="39" style="2" bestFit="1" customWidth="1"/>
    <col min="2" max="2" width="10.5703125" style="2" bestFit="1" customWidth="1"/>
    <col min="3" max="3" width="20.42578125" style="2" bestFit="1" customWidth="1"/>
    <col min="4" max="4" width="15" style="2" bestFit="1" customWidth="1"/>
    <col min="5" max="5" width="20.42578125" style="2" bestFit="1" customWidth="1"/>
    <col min="6" max="6" width="23.140625" style="2" bestFit="1" customWidth="1"/>
    <col min="7" max="7" width="23.5703125" style="2" bestFit="1" customWidth="1"/>
    <col min="8" max="8" width="19.85546875" style="2" bestFit="1" customWidth="1"/>
    <col min="9" max="9" width="23.85546875" style="2" bestFit="1" customWidth="1"/>
    <col min="10" max="16384" width="39.140625" style="2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8.75" x14ac:dyDescent="0.3">
      <c r="A7" s="35" t="s">
        <v>9</v>
      </c>
      <c r="B7" s="35"/>
      <c r="C7" s="35"/>
      <c r="D7" s="35"/>
      <c r="E7" s="35"/>
      <c r="F7" s="35"/>
      <c r="G7" s="35"/>
      <c r="H7" s="35"/>
      <c r="I7" s="35"/>
      <c r="J7" s="3"/>
    </row>
    <row r="8" spans="1:10" ht="18.75" x14ac:dyDescent="0.3">
      <c r="A8" s="35" t="s">
        <v>10</v>
      </c>
      <c r="B8" s="35"/>
      <c r="C8" s="35"/>
      <c r="D8" s="35"/>
      <c r="E8" s="35"/>
      <c r="F8" s="35"/>
      <c r="G8" s="35"/>
      <c r="H8" s="35"/>
      <c r="I8" s="35"/>
      <c r="J8" s="3"/>
    </row>
    <row r="9" spans="1:10" ht="19.5" thickBot="1" x14ac:dyDescent="0.35">
      <c r="A9" s="35" t="s">
        <v>167</v>
      </c>
      <c r="B9" s="35"/>
      <c r="C9" s="35"/>
      <c r="D9" s="35"/>
      <c r="E9" s="35"/>
      <c r="F9" s="35"/>
      <c r="G9" s="35"/>
      <c r="H9" s="35"/>
      <c r="I9" s="35"/>
      <c r="J9" s="3"/>
    </row>
    <row r="10" spans="1:10" ht="18.75" customHeight="1" thickTop="1" thickBot="1" x14ac:dyDescent="0.3">
      <c r="A10" s="33" t="s">
        <v>11</v>
      </c>
      <c r="B10" s="33"/>
      <c r="C10" s="33"/>
      <c r="D10" s="33"/>
      <c r="E10" s="33"/>
      <c r="F10" s="33"/>
      <c r="G10" s="33"/>
      <c r="H10" s="33"/>
      <c r="I10" s="33"/>
      <c r="J10" s="4"/>
    </row>
    <row r="11" spans="1:10" ht="20.25" thickTop="1" thickBot="1" x14ac:dyDescent="0.35">
      <c r="A11" s="34" t="s">
        <v>12</v>
      </c>
      <c r="B11" s="34" t="s">
        <v>13</v>
      </c>
      <c r="C11" s="34"/>
      <c r="D11" s="34"/>
      <c r="E11" s="34"/>
      <c r="F11" s="34"/>
      <c r="G11" s="34"/>
      <c r="H11" s="34"/>
      <c r="I11" s="34"/>
      <c r="J11" s="5"/>
    </row>
    <row r="12" spans="1:10" ht="20.25" thickTop="1" thickBot="1" x14ac:dyDescent="0.35">
      <c r="A12" s="34"/>
      <c r="B12" s="6" t="s">
        <v>0</v>
      </c>
      <c r="C12" s="6" t="s">
        <v>15</v>
      </c>
      <c r="D12" s="6" t="s">
        <v>16</v>
      </c>
      <c r="E12" s="6" t="s">
        <v>7</v>
      </c>
      <c r="F12" s="6" t="s">
        <v>17</v>
      </c>
      <c r="G12" s="6" t="s">
        <v>18</v>
      </c>
      <c r="H12" s="6" t="s">
        <v>19</v>
      </c>
      <c r="I12" s="6" t="s">
        <v>20</v>
      </c>
      <c r="J12" s="5"/>
    </row>
    <row r="13" spans="1:10" ht="20.25" thickTop="1" thickBot="1" x14ac:dyDescent="0.35">
      <c r="A13" s="7" t="s">
        <v>21</v>
      </c>
      <c r="B13" s="9">
        <f>'BARAHONA '!B22+'BARAHONA '!B35+'BARAHONA '!B49+'BARAHONA '!B62+'BARAHONA '!B76</f>
        <v>4562</v>
      </c>
      <c r="C13" s="9">
        <f>'BARAHONA '!C14+'BARAHONA '!C27+'BARAHONA '!C41+'BARAHONA '!C54+'BARAHONA '!C68</f>
        <v>0</v>
      </c>
      <c r="D13" s="9">
        <f>'BARAHONA '!D14+'BARAHONA '!D27+'BARAHONA '!D41+'BARAHONA '!D54+'BARAHONA '!D68</f>
        <v>0</v>
      </c>
      <c r="E13" s="9">
        <f>'BARAHONA '!E14+'BARAHONA '!E27+'BARAHONA '!E41+'BARAHONA '!E54+'BARAHONA '!E68</f>
        <v>0</v>
      </c>
      <c r="F13" s="9">
        <f>'BARAHONA '!F14+'BARAHONA '!F27+'BARAHONA '!F41+'BARAHONA '!F54+'BARAHONA '!F68</f>
        <v>0</v>
      </c>
      <c r="G13" s="9">
        <f>'BARAHONA '!G14+'BARAHONA '!G27+'BARAHONA '!G41+'BARAHONA '!G54+'BARAHONA '!G68</f>
        <v>0</v>
      </c>
      <c r="H13" s="9">
        <f>'BARAHONA '!H14+'BARAHONA '!H27+'BARAHONA '!H41+'BARAHONA '!H54+'BARAHONA '!H68</f>
        <v>0</v>
      </c>
      <c r="I13" s="9">
        <f>'BARAHONA '!I14+'BARAHONA '!I27+'BARAHONA '!I41+'BARAHONA '!I54+'BARAHONA '!I68</f>
        <v>0</v>
      </c>
      <c r="J13" s="5"/>
    </row>
    <row r="14" spans="1:10" ht="20.25" thickTop="1" thickBot="1" x14ac:dyDescent="0.35">
      <c r="A14" s="10" t="s">
        <v>1</v>
      </c>
      <c r="B14" s="8"/>
      <c r="C14" s="9">
        <f>'BARAHONA '!C15+'BARAHONA '!C28+'BARAHONA '!C42+'BARAHONA '!C55+'BARAHONA '!C69</f>
        <v>0</v>
      </c>
      <c r="D14" s="9">
        <f>'BARAHONA '!D15+'BARAHONA '!D28+'BARAHONA '!D42+'BARAHONA '!D55+'BARAHONA '!D69</f>
        <v>0</v>
      </c>
      <c r="E14" s="9">
        <f>'BARAHONA '!E15+'BARAHONA '!E28+'BARAHONA '!E42+'BARAHONA '!E55+'BARAHONA '!E69</f>
        <v>0</v>
      </c>
      <c r="F14" s="9">
        <f>'BARAHONA '!F15+'BARAHONA '!F28+'BARAHONA '!F42+'BARAHONA '!F55+'BARAHONA '!F69</f>
        <v>0</v>
      </c>
      <c r="G14" s="9">
        <f>'BARAHONA '!G15+'BARAHONA '!G28+'BARAHONA '!G42+'BARAHONA '!G55+'BARAHONA '!G69</f>
        <v>0</v>
      </c>
      <c r="H14" s="9">
        <f>'BARAHONA '!H15+'BARAHONA '!H28+'BARAHONA '!H42+'BARAHONA '!H55+'BARAHONA '!H69</f>
        <v>0</v>
      </c>
      <c r="I14" s="9">
        <f>'BARAHONA '!I15+'BARAHONA '!I28+'BARAHONA '!I42+'BARAHONA '!I55+'BARAHONA '!I69</f>
        <v>0</v>
      </c>
      <c r="J14" s="5"/>
    </row>
    <row r="15" spans="1:10" ht="20.25" thickTop="1" thickBot="1" x14ac:dyDescent="0.35">
      <c r="A15" s="11" t="s">
        <v>22</v>
      </c>
      <c r="B15" s="8"/>
      <c r="C15" s="9">
        <f>'BARAHONA '!C16+'BARAHONA '!C29+'BARAHONA '!C43+'BARAHONA '!C56+'BARAHONA '!C70</f>
        <v>5660</v>
      </c>
      <c r="D15" s="9">
        <f>'BARAHONA '!D16+'BARAHONA '!D29+'BARAHONA '!D43+'BARAHONA '!D56+'BARAHONA '!D70</f>
        <v>5660</v>
      </c>
      <c r="E15" s="9">
        <f>'BARAHONA '!E16+'BARAHONA '!E29+'BARAHONA '!E43+'BARAHONA '!E56+'BARAHONA '!E70</f>
        <v>5660</v>
      </c>
      <c r="F15" s="9">
        <f>'BARAHONA '!F16+'BARAHONA '!F29+'BARAHONA '!F43+'BARAHONA '!F56+'BARAHONA '!F70</f>
        <v>5660</v>
      </c>
      <c r="G15" s="9">
        <f>'BARAHONA '!G16+'BARAHONA '!G29+'BARAHONA '!G43+'BARAHONA '!G56+'BARAHONA '!G70</f>
        <v>5660</v>
      </c>
      <c r="H15" s="9">
        <f>'BARAHONA '!H16+'BARAHONA '!H29+'BARAHONA '!H43+'BARAHONA '!H56+'BARAHONA '!H70</f>
        <v>5660</v>
      </c>
      <c r="I15" s="9">
        <f>'BARAHONA '!I16+'BARAHONA '!I29+'BARAHONA '!I43+'BARAHONA '!I56+'BARAHONA '!I70</f>
        <v>5660</v>
      </c>
      <c r="J15" s="5">
        <f>SUM(C15:I15)</f>
        <v>39620</v>
      </c>
    </row>
    <row r="16" spans="1:10" ht="20.25" thickTop="1" thickBot="1" x14ac:dyDescent="0.35">
      <c r="A16" s="11" t="s">
        <v>2</v>
      </c>
      <c r="B16" s="8"/>
      <c r="C16" s="9">
        <f>'BARAHONA '!C17+'BARAHONA '!C30+'BARAHONA '!C44+'BARAHONA '!C57+'BARAHONA '!C71</f>
        <v>5718</v>
      </c>
      <c r="D16" s="9">
        <f>'BARAHONA '!D17+'BARAHONA '!D30+'BARAHONA '!D44+'BARAHONA '!D57+'BARAHONA '!D71</f>
        <v>5718</v>
      </c>
      <c r="E16" s="9">
        <f>'BARAHONA '!E17+'BARAHONA '!E30+'BARAHONA '!E44+'BARAHONA '!E57+'BARAHONA '!E71</f>
        <v>5718</v>
      </c>
      <c r="F16" s="9">
        <f>'BARAHONA '!F17+'BARAHONA '!F30+'BARAHONA '!F44+'BARAHONA '!F57+'BARAHONA '!F71</f>
        <v>5718</v>
      </c>
      <c r="G16" s="9">
        <f>'BARAHONA '!G17+'BARAHONA '!G30+'BARAHONA '!G44+'BARAHONA '!G57+'BARAHONA '!G71</f>
        <v>5718</v>
      </c>
      <c r="H16" s="9">
        <f>'BARAHONA '!H17+'BARAHONA '!H30+'BARAHONA '!H44+'BARAHONA '!H57+'BARAHONA '!H71</f>
        <v>5718</v>
      </c>
      <c r="I16" s="9">
        <f>'BARAHONA '!I17+'BARAHONA '!I30+'BARAHONA '!I44+'BARAHONA '!I57+'BARAHONA '!I71</f>
        <v>5718</v>
      </c>
      <c r="J16" s="5">
        <f>SUM(C16:I16)</f>
        <v>40026</v>
      </c>
    </row>
    <row r="17" spans="1:10" ht="20.25" thickTop="1" thickBot="1" x14ac:dyDescent="0.35">
      <c r="A17" s="11" t="s">
        <v>3</v>
      </c>
      <c r="B17" s="8"/>
      <c r="C17" s="9">
        <f>'BARAHONA '!C18+'BARAHONA '!C31+'BARAHONA '!C45+'BARAHONA '!C58+'BARAHONA '!C72</f>
        <v>6524</v>
      </c>
      <c r="D17" s="9">
        <f>'BARAHONA '!D18+'BARAHONA '!D31+'BARAHONA '!D45+'BARAHONA '!D58+'BARAHONA '!D72</f>
        <v>6524</v>
      </c>
      <c r="E17" s="9">
        <f>'BARAHONA '!E18+'BARAHONA '!E31+'BARAHONA '!E45+'BARAHONA '!E58+'BARAHONA '!E72</f>
        <v>6524</v>
      </c>
      <c r="F17" s="9">
        <f>'BARAHONA '!F18+'BARAHONA '!F31+'BARAHONA '!F45+'BARAHONA '!F58+'BARAHONA '!F72</f>
        <v>6524</v>
      </c>
      <c r="G17" s="9">
        <f>'BARAHONA '!G18+'BARAHONA '!G31+'BARAHONA '!G45+'BARAHONA '!G58+'BARAHONA '!G72</f>
        <v>6524</v>
      </c>
      <c r="H17" s="9">
        <f>'BARAHONA '!H18+'BARAHONA '!H31+'BARAHONA '!H45+'BARAHONA '!H58+'BARAHONA '!H72</f>
        <v>6524</v>
      </c>
      <c r="I17" s="9">
        <f>'BARAHONA '!I18+'BARAHONA '!I31+'BARAHONA '!I45+'BARAHONA '!I58+'BARAHONA '!I72</f>
        <v>6524</v>
      </c>
      <c r="J17" s="5">
        <f>SUM(C17:I17)</f>
        <v>45668</v>
      </c>
    </row>
    <row r="18" spans="1:10" ht="20.25" thickTop="1" thickBot="1" x14ac:dyDescent="0.35">
      <c r="A18" s="11" t="s">
        <v>23</v>
      </c>
      <c r="B18" s="8"/>
      <c r="C18" s="9">
        <f>'BARAHONA '!C19+'BARAHONA '!C32+'BARAHONA '!C46+'BARAHONA '!C59+'BARAHONA '!C73</f>
        <v>1159</v>
      </c>
      <c r="D18" s="9">
        <f>'BARAHONA '!D19+'BARAHONA '!D32+'BARAHONA '!D46+'BARAHONA '!D59+'BARAHONA '!D73</f>
        <v>1159</v>
      </c>
      <c r="E18" s="9">
        <f>'BARAHONA '!E19+'BARAHONA '!E32+'BARAHONA '!E46+'BARAHONA '!E59+'BARAHONA '!E73</f>
        <v>1159</v>
      </c>
      <c r="F18" s="9">
        <f>'BARAHONA '!F19+'BARAHONA '!F32+'BARAHONA '!F46+'BARAHONA '!F59+'BARAHONA '!F73</f>
        <v>1159</v>
      </c>
      <c r="G18" s="9">
        <f>'BARAHONA '!G19+'BARAHONA '!G32+'BARAHONA '!G46+'BARAHONA '!G59+'BARAHONA '!G73</f>
        <v>0</v>
      </c>
      <c r="H18" s="9">
        <f>'BARAHONA '!H19+'BARAHONA '!H32+'BARAHONA '!H46+'BARAHONA '!H59+'BARAHONA '!H73</f>
        <v>0</v>
      </c>
      <c r="I18" s="9">
        <f>'BARAHONA '!I19+'BARAHONA '!I32+'BARAHONA '!I46+'BARAHONA '!I59+'BARAHONA '!I73</f>
        <v>0</v>
      </c>
      <c r="J18" s="5"/>
    </row>
    <row r="19" spans="1:10" ht="20.25" thickTop="1" thickBot="1" x14ac:dyDescent="0.35">
      <c r="A19" s="11" t="s">
        <v>24</v>
      </c>
      <c r="B19" s="8"/>
      <c r="C19" s="9">
        <f>'BARAHONA '!C20+'BARAHONA '!C33+'BARAHONA '!C47+'BARAHONA '!C60+'BARAHONA '!C74</f>
        <v>1049</v>
      </c>
      <c r="D19" s="9">
        <f>'BARAHONA '!D20+'BARAHONA '!D33+'BARAHONA '!D47+'BARAHONA '!D60+'BARAHONA '!D74</f>
        <v>1049</v>
      </c>
      <c r="E19" s="9">
        <f>'BARAHONA '!E20+'BARAHONA '!E33+'BARAHONA '!E47+'BARAHONA '!E60+'BARAHONA '!E74</f>
        <v>1049</v>
      </c>
      <c r="F19" s="9">
        <f>'BARAHONA '!F20+'BARAHONA '!F33+'BARAHONA '!F47+'BARAHONA '!F60+'BARAHONA '!F74</f>
        <v>1049</v>
      </c>
      <c r="G19" s="9">
        <f>'BARAHONA '!G20+'BARAHONA '!G33+'BARAHONA '!G47+'BARAHONA '!G60+'BARAHONA '!G74</f>
        <v>0</v>
      </c>
      <c r="H19" s="9">
        <f>'BARAHONA '!H20+'BARAHONA '!H33+'BARAHONA '!H47+'BARAHONA '!H60+'BARAHONA '!H74</f>
        <v>0</v>
      </c>
      <c r="I19" s="9">
        <f>'BARAHONA '!I20+'BARAHONA '!I33+'BARAHONA '!I47+'BARAHONA '!I60+'BARAHONA '!I74</f>
        <v>0</v>
      </c>
      <c r="J19" s="5"/>
    </row>
    <row r="20" spans="1:10" ht="20.25" thickTop="1" thickBot="1" x14ac:dyDescent="0.35">
      <c r="A20" s="11" t="s">
        <v>4</v>
      </c>
      <c r="B20" s="8"/>
      <c r="C20" s="9">
        <f>'BARAHONA '!C21+'BARAHONA '!C34+'BARAHONA '!C48+'BARAHONA '!C61+'BARAHONA '!C75</f>
        <v>914</v>
      </c>
      <c r="D20" s="9">
        <f>'BARAHONA '!D21+'BARAHONA '!D34+'BARAHONA '!D48+'BARAHONA '!D61+'BARAHONA '!D75</f>
        <v>914</v>
      </c>
      <c r="E20" s="9">
        <f>'BARAHONA '!E21+'BARAHONA '!E34+'BARAHONA '!E48+'BARAHONA '!E61+'BARAHONA '!E75</f>
        <v>914</v>
      </c>
      <c r="F20" s="9">
        <f>'BARAHONA '!F21+'BARAHONA '!F34+'BARAHONA '!F48+'BARAHONA '!F61+'BARAHONA '!F75</f>
        <v>914</v>
      </c>
      <c r="G20" s="9">
        <f>'BARAHONA '!G21+'BARAHONA '!G34+'BARAHONA '!G48+'BARAHONA '!G61+'BARAHONA '!G75</f>
        <v>0</v>
      </c>
      <c r="H20" s="9">
        <f>'BARAHONA '!H21+'BARAHONA '!H34+'BARAHONA '!H48+'BARAHONA '!H61+'BARAHONA '!H75</f>
        <v>0</v>
      </c>
      <c r="I20" s="9">
        <f>'BARAHONA '!I21+'BARAHONA '!I34+'BARAHONA '!I48+'BARAHONA '!I61+'BARAHONA '!I75</f>
        <v>0</v>
      </c>
      <c r="J20" s="5"/>
    </row>
    <row r="21" spans="1:10" ht="20.25" thickTop="1" thickBot="1" x14ac:dyDescent="0.35">
      <c r="A21" s="7" t="s">
        <v>25</v>
      </c>
      <c r="B21" s="14">
        <f>SUM(B13:B20)</f>
        <v>4562</v>
      </c>
      <c r="C21" s="14">
        <f t="shared" ref="C21:I21" si="0">SUM(C15:C20)</f>
        <v>21024</v>
      </c>
      <c r="D21" s="14">
        <f t="shared" si="0"/>
        <v>21024</v>
      </c>
      <c r="E21" s="14">
        <f t="shared" si="0"/>
        <v>21024</v>
      </c>
      <c r="F21" s="14">
        <f t="shared" si="0"/>
        <v>21024</v>
      </c>
      <c r="G21" s="14">
        <f t="shared" si="0"/>
        <v>17902</v>
      </c>
      <c r="H21" s="14">
        <f t="shared" si="0"/>
        <v>17902</v>
      </c>
      <c r="I21" s="14">
        <f t="shared" si="0"/>
        <v>17902</v>
      </c>
      <c r="J21" s="5"/>
    </row>
    <row r="22" spans="1:10" ht="17.25" thickTop="1" thickBot="1" x14ac:dyDescent="0.3">
      <c r="A22" s="13"/>
      <c r="B22" s="13"/>
      <c r="C22" s="13"/>
      <c r="D22" s="13"/>
      <c r="E22" s="13"/>
      <c r="F22" s="13"/>
      <c r="G22" s="13"/>
      <c r="H22" s="13"/>
      <c r="I22" s="16">
        <f>SUM(B21:I21)</f>
        <v>142364</v>
      </c>
    </row>
    <row r="23" spans="1:10" ht="20.25" thickTop="1" thickBot="1" x14ac:dyDescent="0.3">
      <c r="A23" s="33" t="s">
        <v>11</v>
      </c>
      <c r="B23" s="33"/>
      <c r="C23" s="33"/>
      <c r="D23" s="33"/>
      <c r="E23" s="33"/>
      <c r="F23" s="33"/>
      <c r="G23" s="33"/>
      <c r="H23" s="33"/>
      <c r="I23" s="33"/>
    </row>
    <row r="24" spans="1:10" ht="20.25" thickTop="1" thickBot="1" x14ac:dyDescent="0.3">
      <c r="A24" s="34" t="s">
        <v>12</v>
      </c>
      <c r="B24" s="34" t="s">
        <v>32</v>
      </c>
      <c r="C24" s="34"/>
      <c r="D24" s="34"/>
      <c r="E24" s="34"/>
      <c r="F24" s="34"/>
      <c r="G24" s="34"/>
      <c r="H24" s="34"/>
      <c r="I24" s="34"/>
    </row>
    <row r="25" spans="1:10" ht="20.25" thickTop="1" thickBot="1" x14ac:dyDescent="0.3">
      <c r="A25" s="34"/>
      <c r="B25" s="6" t="s">
        <v>0</v>
      </c>
      <c r="C25" s="6" t="s">
        <v>15</v>
      </c>
      <c r="D25" s="6" t="s">
        <v>16</v>
      </c>
      <c r="E25" s="6" t="s">
        <v>7</v>
      </c>
      <c r="F25" s="6" t="s">
        <v>17</v>
      </c>
      <c r="G25" s="6" t="s">
        <v>18</v>
      </c>
      <c r="H25" s="6" t="s">
        <v>19</v>
      </c>
      <c r="I25" s="6" t="s">
        <v>20</v>
      </c>
    </row>
    <row r="26" spans="1:10" ht="20.25" thickTop="1" thickBot="1" x14ac:dyDescent="0.3">
      <c r="A26" s="7" t="s">
        <v>21</v>
      </c>
      <c r="B26" s="9">
        <f>' SAN JUAN'!B22+' SAN JUAN'!B35+' SAN JUAN'!B49+' SAN JUAN'!B62+' SAN JUAN'!B76+' SAN JUAN'!B89+' SAN JUAN'!B103</f>
        <v>3593</v>
      </c>
      <c r="C26" s="9">
        <f>' SAN JUAN'!C14+' SAN JUAN'!C27+' SAN JUAN'!C41+' SAN JUAN'!C54+' SAN JUAN'!C68+' SAN JUAN'!C81+' SAN JUAN'!C95</f>
        <v>0</v>
      </c>
      <c r="D26" s="9">
        <f>' SAN JUAN'!D14+' SAN JUAN'!D27+' SAN JUAN'!D41+' SAN JUAN'!D54+' SAN JUAN'!D68+' SAN JUAN'!D81+' SAN JUAN'!D95</f>
        <v>0</v>
      </c>
      <c r="E26" s="9">
        <f>' SAN JUAN'!E14+' SAN JUAN'!E27+' SAN JUAN'!E41+' SAN JUAN'!E54+' SAN JUAN'!E68+' SAN JUAN'!E81+' SAN JUAN'!E95</f>
        <v>0</v>
      </c>
      <c r="F26" s="9">
        <f>' SAN JUAN'!F14+' SAN JUAN'!F27+' SAN JUAN'!F41+' SAN JUAN'!F54+' SAN JUAN'!F68+' SAN JUAN'!F81+' SAN JUAN'!F95</f>
        <v>0</v>
      </c>
      <c r="G26" s="9">
        <f>' SAN JUAN'!G14+' SAN JUAN'!G27+' SAN JUAN'!G41+' SAN JUAN'!G54+' SAN JUAN'!G68+' SAN JUAN'!G81+' SAN JUAN'!G95</f>
        <v>0</v>
      </c>
      <c r="H26" s="9">
        <f>' SAN JUAN'!H14+' SAN JUAN'!H27+' SAN JUAN'!H41+' SAN JUAN'!H54+' SAN JUAN'!H68+' SAN JUAN'!H81+' SAN JUAN'!H95</f>
        <v>0</v>
      </c>
      <c r="I26" s="9">
        <f>' SAN JUAN'!I14+' SAN JUAN'!I27+' SAN JUAN'!I41+' SAN JUAN'!I54+' SAN JUAN'!I68+' SAN JUAN'!I81+' SAN JUAN'!I95</f>
        <v>0</v>
      </c>
    </row>
    <row r="27" spans="1:10" ht="20.25" thickTop="1" thickBot="1" x14ac:dyDescent="0.3">
      <c r="A27" s="10" t="s">
        <v>1</v>
      </c>
      <c r="B27" s="8"/>
      <c r="C27" s="9"/>
      <c r="D27" s="9">
        <f>' SAN JUAN'!D15+' SAN JUAN'!D28+' SAN JUAN'!D42+' SAN JUAN'!D55+' SAN JUAN'!D69+' SAN JUAN'!D82+' SAN JUAN'!D96</f>
        <v>0</v>
      </c>
      <c r="E27" s="9">
        <f>' SAN JUAN'!E15+' SAN JUAN'!E28+' SAN JUAN'!E42+' SAN JUAN'!E55+' SAN JUAN'!E69+' SAN JUAN'!E82+' SAN JUAN'!E96</f>
        <v>0</v>
      </c>
      <c r="F27" s="9">
        <f>' SAN JUAN'!F15+' SAN JUAN'!F28+' SAN JUAN'!F42+' SAN JUAN'!F55+' SAN JUAN'!F69+' SAN JUAN'!F82+' SAN JUAN'!F96</f>
        <v>0</v>
      </c>
      <c r="G27" s="9">
        <f>' SAN JUAN'!G15+' SAN JUAN'!G28+' SAN JUAN'!G42+' SAN JUAN'!G55+' SAN JUAN'!G69+' SAN JUAN'!G82+' SAN JUAN'!G96</f>
        <v>0</v>
      </c>
      <c r="H27" s="9">
        <f>' SAN JUAN'!H15+' SAN JUAN'!H28+' SAN JUAN'!H42+' SAN JUAN'!H55+' SAN JUAN'!H69+' SAN JUAN'!H82+' SAN JUAN'!H96</f>
        <v>0</v>
      </c>
      <c r="I27" s="9">
        <f>' SAN JUAN'!I15+' SAN JUAN'!I28+' SAN JUAN'!I42+' SAN JUAN'!I55+' SAN JUAN'!I69+' SAN JUAN'!I82+' SAN JUAN'!I96</f>
        <v>0</v>
      </c>
    </row>
    <row r="28" spans="1:10" ht="20.25" thickTop="1" thickBot="1" x14ac:dyDescent="0.3">
      <c r="A28" s="11" t="s">
        <v>22</v>
      </c>
      <c r="B28" s="8"/>
      <c r="C28" s="9">
        <f>' SAN JUAN'!C16+' SAN JUAN'!C29+' SAN JUAN'!C42+' SAN JUAN'!C56+' SAN JUAN'!C70+' SAN JUAN'!C83+' SAN JUAN'!C97+' SAN JUAN'!C43</f>
        <v>6288</v>
      </c>
      <c r="D28" s="9">
        <f>' SAN JUAN'!D16+' SAN JUAN'!D29+' SAN JUAN'!D43+' SAN JUAN'!D56+' SAN JUAN'!D70+' SAN JUAN'!D83+' SAN JUAN'!D97</f>
        <v>6288</v>
      </c>
      <c r="E28" s="9">
        <f>' SAN JUAN'!E16+' SAN JUAN'!E29+' SAN JUAN'!E43+' SAN JUAN'!E56+' SAN JUAN'!E70+' SAN JUAN'!E83+' SAN JUAN'!E97</f>
        <v>6288</v>
      </c>
      <c r="F28" s="9">
        <f>' SAN JUAN'!F16+' SAN JUAN'!F29+' SAN JUAN'!F43+' SAN JUAN'!F56+' SAN JUAN'!F70+' SAN JUAN'!F83+' SAN JUAN'!F97</f>
        <v>6288</v>
      </c>
      <c r="G28" s="9">
        <f>' SAN JUAN'!G16+' SAN JUAN'!G29+' SAN JUAN'!G43+' SAN JUAN'!G56+' SAN JUAN'!G70+' SAN JUAN'!G83+' SAN JUAN'!G97</f>
        <v>6288</v>
      </c>
      <c r="H28" s="9">
        <f>' SAN JUAN'!H16+' SAN JUAN'!H29+' SAN JUAN'!H43+' SAN JUAN'!H56+' SAN JUAN'!H70+' SAN JUAN'!H83+' SAN JUAN'!H97</f>
        <v>6288</v>
      </c>
      <c r="I28" s="9">
        <f>' SAN JUAN'!I16+' SAN JUAN'!I29+' SAN JUAN'!I43+' SAN JUAN'!I56+' SAN JUAN'!I70+' SAN JUAN'!I83+' SAN JUAN'!I97</f>
        <v>6288</v>
      </c>
      <c r="J28" s="2">
        <f>SUM(C28:I28)</f>
        <v>44016</v>
      </c>
    </row>
    <row r="29" spans="1:10" ht="20.25" thickTop="1" thickBot="1" x14ac:dyDescent="0.3">
      <c r="A29" s="11" t="s">
        <v>2</v>
      </c>
      <c r="B29" s="8"/>
      <c r="C29" s="9">
        <f>' SAN JUAN'!C17+' SAN JUAN'!C30+' SAN JUAN'!C44+' SAN JUAN'!C57+' SAN JUAN'!C71+' SAN JUAN'!C84+' SAN JUAN'!C98</f>
        <v>6201</v>
      </c>
      <c r="D29" s="9">
        <f>' SAN JUAN'!D17+' SAN JUAN'!D30+' SAN JUAN'!D44+' SAN JUAN'!D57+' SAN JUAN'!D71+' SAN JUAN'!D84+' SAN JUAN'!D98</f>
        <v>6201</v>
      </c>
      <c r="E29" s="9">
        <f>' SAN JUAN'!E17+' SAN JUAN'!E30+' SAN JUAN'!E44+' SAN JUAN'!E57+' SAN JUAN'!E71+' SAN JUAN'!E84+' SAN JUAN'!E98</f>
        <v>6201</v>
      </c>
      <c r="F29" s="9">
        <f>' SAN JUAN'!F17+' SAN JUAN'!F30+' SAN JUAN'!F44+' SAN JUAN'!F57+' SAN JUAN'!F71+' SAN JUAN'!F84+' SAN JUAN'!F98</f>
        <v>6201</v>
      </c>
      <c r="G29" s="9">
        <f>' SAN JUAN'!G17+' SAN JUAN'!G30+' SAN JUAN'!G44+' SAN JUAN'!G57+' SAN JUAN'!G71+' SAN JUAN'!G84+' SAN JUAN'!G98</f>
        <v>6201</v>
      </c>
      <c r="H29" s="9">
        <f>' SAN JUAN'!H17+' SAN JUAN'!H30+' SAN JUAN'!H44+' SAN JUAN'!H57+' SAN JUAN'!H71+' SAN JUAN'!H84+' SAN JUAN'!H98</f>
        <v>6201</v>
      </c>
      <c r="I29" s="9">
        <f>' SAN JUAN'!I17+' SAN JUAN'!I30+' SAN JUAN'!I44+' SAN JUAN'!I57+' SAN JUAN'!I71+' SAN JUAN'!I84+' SAN JUAN'!I98</f>
        <v>6201</v>
      </c>
      <c r="J29" s="2">
        <f>SUM(C29:I29)</f>
        <v>43407</v>
      </c>
    </row>
    <row r="30" spans="1:10" ht="20.25" thickTop="1" thickBot="1" x14ac:dyDescent="0.3">
      <c r="A30" s="11" t="s">
        <v>3</v>
      </c>
      <c r="B30" s="8"/>
      <c r="C30" s="9">
        <f>' SAN JUAN'!C18+' SAN JUAN'!C31+' SAN JUAN'!C45+' SAN JUAN'!C58+' SAN JUAN'!C72+' SAN JUAN'!C85+' SAN JUAN'!C99</f>
        <v>6823</v>
      </c>
      <c r="D30" s="9">
        <f>' SAN JUAN'!D18+' SAN JUAN'!D31+' SAN JUAN'!D45+' SAN JUAN'!D58+' SAN JUAN'!D72+' SAN JUAN'!D85+' SAN JUAN'!D99</f>
        <v>6823</v>
      </c>
      <c r="E30" s="9">
        <f>' SAN JUAN'!E18+' SAN JUAN'!E31+' SAN JUAN'!E45+' SAN JUAN'!E58+' SAN JUAN'!E72+' SAN JUAN'!E85+' SAN JUAN'!E99</f>
        <v>6823</v>
      </c>
      <c r="F30" s="9">
        <f>' SAN JUAN'!F18+' SAN JUAN'!F31+' SAN JUAN'!F45+' SAN JUAN'!F58+' SAN JUAN'!F72+' SAN JUAN'!F85+' SAN JUAN'!F99</f>
        <v>6823</v>
      </c>
      <c r="G30" s="9">
        <f>' SAN JUAN'!G18+' SAN JUAN'!G31+' SAN JUAN'!G45+' SAN JUAN'!G58+' SAN JUAN'!G72+' SAN JUAN'!G85+' SAN JUAN'!G99</f>
        <v>6823</v>
      </c>
      <c r="H30" s="9">
        <f>' SAN JUAN'!H18+' SAN JUAN'!H31+' SAN JUAN'!H45+' SAN JUAN'!H58+' SAN JUAN'!H72+' SAN JUAN'!H85+' SAN JUAN'!H99</f>
        <v>6823</v>
      </c>
      <c r="I30" s="9">
        <f>' SAN JUAN'!I18+' SAN JUAN'!I31+' SAN JUAN'!I45+' SAN JUAN'!I58+' SAN JUAN'!I72+' SAN JUAN'!I85+' SAN JUAN'!I99</f>
        <v>6823</v>
      </c>
      <c r="J30" s="2">
        <f>SUM(C30:I30)</f>
        <v>47761</v>
      </c>
    </row>
    <row r="31" spans="1:10" ht="20.25" thickTop="1" thickBot="1" x14ac:dyDescent="0.3">
      <c r="A31" s="11" t="s">
        <v>23</v>
      </c>
      <c r="B31" s="8"/>
      <c r="C31" s="9">
        <f>' SAN JUAN'!C19+' SAN JUAN'!C32+' SAN JUAN'!C46+' SAN JUAN'!C59+' SAN JUAN'!C73+' SAN JUAN'!C86+' SAN JUAN'!C100</f>
        <v>1386</v>
      </c>
      <c r="D31" s="9">
        <f>' SAN JUAN'!D19+' SAN JUAN'!D32+' SAN JUAN'!D46+' SAN JUAN'!D59+' SAN JUAN'!D73+' SAN JUAN'!D86+' SAN JUAN'!D100</f>
        <v>1386</v>
      </c>
      <c r="E31" s="9">
        <f>' SAN JUAN'!E19+' SAN JUAN'!E32+' SAN JUAN'!E46+' SAN JUAN'!E59+' SAN JUAN'!E73+' SAN JUAN'!E86+' SAN JUAN'!E100</f>
        <v>1386</v>
      </c>
      <c r="F31" s="9">
        <f>' SAN JUAN'!F19+' SAN JUAN'!F32+' SAN JUAN'!F46+' SAN JUAN'!F59+' SAN JUAN'!F73+' SAN JUAN'!F86+' SAN JUAN'!F100</f>
        <v>1386</v>
      </c>
      <c r="G31" s="9">
        <f>' SAN JUAN'!G19+' SAN JUAN'!G32+' SAN JUAN'!G46+' SAN JUAN'!G59+' SAN JUAN'!G73+' SAN JUAN'!G86+' SAN JUAN'!G100</f>
        <v>0</v>
      </c>
      <c r="H31" s="9">
        <f>' SAN JUAN'!H19+' SAN JUAN'!H32+' SAN JUAN'!H46+' SAN JUAN'!H59+' SAN JUAN'!H73+' SAN JUAN'!H86+' SAN JUAN'!H100</f>
        <v>0</v>
      </c>
      <c r="I31" s="9">
        <f>' SAN JUAN'!I19+' SAN JUAN'!I32+' SAN JUAN'!I46+' SAN JUAN'!I59+' SAN JUAN'!I73+' SAN JUAN'!I86+' SAN JUAN'!I100</f>
        <v>0</v>
      </c>
    </row>
    <row r="32" spans="1:10" ht="20.25" thickTop="1" thickBot="1" x14ac:dyDescent="0.3">
      <c r="A32" s="11" t="s">
        <v>24</v>
      </c>
      <c r="B32" s="8"/>
      <c r="C32" s="9">
        <f>' SAN JUAN'!C20+' SAN JUAN'!C33+' SAN JUAN'!C47+' SAN JUAN'!C60+' SAN JUAN'!C74+' SAN JUAN'!C87+' SAN JUAN'!C101</f>
        <v>1305</v>
      </c>
      <c r="D32" s="9">
        <f>' SAN JUAN'!D20+' SAN JUAN'!D33+' SAN JUAN'!D47+' SAN JUAN'!D60+' SAN JUAN'!D74+' SAN JUAN'!D87+' SAN JUAN'!D101</f>
        <v>1305</v>
      </c>
      <c r="E32" s="9">
        <f>' SAN JUAN'!E20+' SAN JUAN'!E33+' SAN JUAN'!E47+' SAN JUAN'!E60+' SAN JUAN'!E74+' SAN JUAN'!E87+' SAN JUAN'!E101</f>
        <v>1305</v>
      </c>
      <c r="F32" s="9">
        <f>' SAN JUAN'!F20+' SAN JUAN'!F33+' SAN JUAN'!F47+' SAN JUAN'!F60+' SAN JUAN'!F74+' SAN JUAN'!F87+' SAN JUAN'!F101</f>
        <v>1305</v>
      </c>
      <c r="G32" s="9">
        <f>' SAN JUAN'!G20+' SAN JUAN'!G33+' SAN JUAN'!G47+' SAN JUAN'!G60+' SAN JUAN'!G74+' SAN JUAN'!G87+' SAN JUAN'!G101</f>
        <v>0</v>
      </c>
      <c r="H32" s="9">
        <f>' SAN JUAN'!H20+' SAN JUAN'!H33+' SAN JUAN'!H47+' SAN JUAN'!H60+' SAN JUAN'!H74+' SAN JUAN'!H87+' SAN JUAN'!H101</f>
        <v>0</v>
      </c>
      <c r="I32" s="9">
        <f>' SAN JUAN'!I20+' SAN JUAN'!I33+' SAN JUAN'!I47+' SAN JUAN'!I60+' SAN JUAN'!I74+' SAN JUAN'!I87+' SAN JUAN'!I101</f>
        <v>0</v>
      </c>
    </row>
    <row r="33" spans="1:10" ht="20.25" thickTop="1" thickBot="1" x14ac:dyDescent="0.3">
      <c r="A33" s="11" t="s">
        <v>4</v>
      </c>
      <c r="B33" s="8"/>
      <c r="C33" s="9">
        <f>' SAN JUAN'!C21+' SAN JUAN'!C34+' SAN JUAN'!C48+' SAN JUAN'!C61+' SAN JUAN'!C75+' SAN JUAN'!C88+' SAN JUAN'!C102</f>
        <v>1248</v>
      </c>
      <c r="D33" s="9">
        <f>' SAN JUAN'!D21+' SAN JUAN'!D34+' SAN JUAN'!D48+' SAN JUAN'!D61+' SAN JUAN'!D75+' SAN JUAN'!D88+' SAN JUAN'!D102</f>
        <v>1248</v>
      </c>
      <c r="E33" s="9">
        <f>' SAN JUAN'!E21+' SAN JUAN'!E34+' SAN JUAN'!E48+' SAN JUAN'!E61+' SAN JUAN'!E75+' SAN JUAN'!E88+' SAN JUAN'!E102</f>
        <v>1248</v>
      </c>
      <c r="F33" s="9">
        <f>' SAN JUAN'!F21+' SAN JUAN'!F34+' SAN JUAN'!F48+' SAN JUAN'!F61+' SAN JUAN'!F75+' SAN JUAN'!F88+' SAN JUAN'!F102</f>
        <v>1248</v>
      </c>
      <c r="G33" s="9">
        <f>' SAN JUAN'!G21+' SAN JUAN'!G34+' SAN JUAN'!G48+' SAN JUAN'!G61+' SAN JUAN'!G75+' SAN JUAN'!G88+' SAN JUAN'!G102</f>
        <v>0</v>
      </c>
      <c r="H33" s="9">
        <f>' SAN JUAN'!H21+' SAN JUAN'!H34+' SAN JUAN'!H48+' SAN JUAN'!H61+' SAN JUAN'!H75+' SAN JUAN'!H88+' SAN JUAN'!H102</f>
        <v>0</v>
      </c>
      <c r="I33" s="9">
        <f>' SAN JUAN'!I21+' SAN JUAN'!I34+' SAN JUAN'!I48+' SAN JUAN'!I61+' SAN JUAN'!I75+' SAN JUAN'!I88+' SAN JUAN'!I102</f>
        <v>0</v>
      </c>
    </row>
    <row r="34" spans="1:10" ht="20.25" thickTop="1" thickBot="1" x14ac:dyDescent="0.3">
      <c r="A34" s="7" t="s">
        <v>25</v>
      </c>
      <c r="B34" s="14">
        <f>SUM(B26:B33)</f>
        <v>3593</v>
      </c>
      <c r="C34" s="14">
        <f t="shared" ref="C34:I34" si="1">SUM(C28:C33)</f>
        <v>23251</v>
      </c>
      <c r="D34" s="14">
        <f t="shared" si="1"/>
        <v>23251</v>
      </c>
      <c r="E34" s="14">
        <f t="shared" si="1"/>
        <v>23251</v>
      </c>
      <c r="F34" s="14">
        <f t="shared" si="1"/>
        <v>23251</v>
      </c>
      <c r="G34" s="14">
        <f t="shared" si="1"/>
        <v>19312</v>
      </c>
      <c r="H34" s="14">
        <f t="shared" si="1"/>
        <v>19312</v>
      </c>
      <c r="I34" s="14">
        <f t="shared" si="1"/>
        <v>19312</v>
      </c>
    </row>
    <row r="35" spans="1:10" ht="17.25" thickTop="1" thickBot="1" x14ac:dyDescent="0.3">
      <c r="A35" s="13"/>
      <c r="B35" s="13"/>
      <c r="C35" s="13"/>
      <c r="D35" s="13"/>
      <c r="E35" s="13"/>
      <c r="F35" s="13"/>
      <c r="G35" s="13"/>
      <c r="H35" s="13"/>
      <c r="I35" s="16">
        <f>SUM(B34:I34)</f>
        <v>154533</v>
      </c>
    </row>
    <row r="36" spans="1:10" ht="15.75" thickBot="1" x14ac:dyDescent="0.3"/>
    <row r="37" spans="1:10" ht="20.25" thickTop="1" thickBot="1" x14ac:dyDescent="0.3">
      <c r="A37" s="33" t="s">
        <v>11</v>
      </c>
      <c r="B37" s="33"/>
      <c r="C37" s="33"/>
      <c r="D37" s="33"/>
      <c r="E37" s="33"/>
      <c r="F37" s="33"/>
      <c r="G37" s="33"/>
      <c r="H37" s="33"/>
      <c r="I37" s="33"/>
    </row>
    <row r="38" spans="1:10" ht="20.25" thickTop="1" thickBot="1" x14ac:dyDescent="0.3">
      <c r="A38" s="34" t="s">
        <v>12</v>
      </c>
      <c r="B38" s="34" t="s">
        <v>49</v>
      </c>
      <c r="C38" s="34"/>
      <c r="D38" s="34"/>
      <c r="E38" s="34"/>
      <c r="F38" s="34"/>
      <c r="G38" s="34"/>
      <c r="H38" s="34"/>
      <c r="I38" s="34"/>
    </row>
    <row r="39" spans="1:10" ht="20.25" thickTop="1" thickBot="1" x14ac:dyDescent="0.3">
      <c r="A39" s="34"/>
      <c r="B39" s="6" t="s">
        <v>0</v>
      </c>
      <c r="C39" s="6" t="s">
        <v>15</v>
      </c>
      <c r="D39" s="6" t="s">
        <v>16</v>
      </c>
      <c r="E39" s="6" t="s">
        <v>7</v>
      </c>
      <c r="F39" s="6" t="s">
        <v>17</v>
      </c>
      <c r="G39" s="6" t="s">
        <v>18</v>
      </c>
      <c r="H39" s="6" t="s">
        <v>19</v>
      </c>
      <c r="I39" s="6" t="s">
        <v>20</v>
      </c>
    </row>
    <row r="40" spans="1:10" ht="20.25" thickTop="1" thickBot="1" x14ac:dyDescent="0.3">
      <c r="A40" s="7" t="s">
        <v>21</v>
      </c>
      <c r="B40" s="9">
        <f>AZUA!B76+AZUA!B62+AZUA!B49+AZUA!B35+AZUA!B22</f>
        <v>0</v>
      </c>
      <c r="C40" s="9">
        <f>AZUA!C14+AZUA!C27+AZUA!C41+AZUA!C54+AZUA!C68</f>
        <v>0</v>
      </c>
      <c r="D40" s="9">
        <f>AZUA!D14+AZUA!D27+AZUA!D41+AZUA!D54+AZUA!D68</f>
        <v>0</v>
      </c>
      <c r="E40" s="9">
        <f>AZUA!E14+AZUA!E27+AZUA!E41+AZUA!E54+AZUA!E68</f>
        <v>0</v>
      </c>
      <c r="F40" s="9">
        <f>AZUA!F14+AZUA!F27+AZUA!F41+AZUA!F54+AZUA!F68</f>
        <v>0</v>
      </c>
      <c r="G40" s="9">
        <f>AZUA!G14+AZUA!G27+AZUA!G41+AZUA!G54+AZUA!G68</f>
        <v>0</v>
      </c>
      <c r="H40" s="9">
        <f>AZUA!H14+AZUA!H27+AZUA!H41+AZUA!H54+AZUA!H68</f>
        <v>0</v>
      </c>
      <c r="I40" s="9">
        <f>AZUA!I14+AZUA!I27+AZUA!I41+AZUA!I54+AZUA!I68</f>
        <v>0</v>
      </c>
    </row>
    <row r="41" spans="1:10" ht="20.25" thickTop="1" thickBot="1" x14ac:dyDescent="0.3">
      <c r="A41" s="10" t="s">
        <v>1</v>
      </c>
      <c r="B41" s="8"/>
      <c r="C41" s="9">
        <f>AZUA!C15+AZUA!C28+AZUA!C42+AZUA!C55+AZUA!C69</f>
        <v>0</v>
      </c>
      <c r="D41" s="9">
        <f>AZUA!D15+AZUA!D28+AZUA!D42+AZUA!D55+AZUA!D69</f>
        <v>0</v>
      </c>
      <c r="E41" s="9">
        <f>AZUA!E15+AZUA!E28+AZUA!E42+AZUA!E55+AZUA!E69</f>
        <v>0</v>
      </c>
      <c r="F41" s="9">
        <f>AZUA!F15+AZUA!F28+AZUA!F42+AZUA!F55+AZUA!F69</f>
        <v>0</v>
      </c>
      <c r="G41" s="9">
        <f>AZUA!G15+AZUA!G28+AZUA!G42+AZUA!G55+AZUA!G69</f>
        <v>0</v>
      </c>
      <c r="H41" s="9">
        <f>AZUA!H15+AZUA!H28+AZUA!H42+AZUA!H55+AZUA!H69</f>
        <v>0</v>
      </c>
      <c r="I41" s="9">
        <f>AZUA!I15+AZUA!I28+AZUA!I42+AZUA!I55+AZUA!I69</f>
        <v>0</v>
      </c>
    </row>
    <row r="42" spans="1:10" ht="20.25" thickTop="1" thickBot="1" x14ac:dyDescent="0.3">
      <c r="A42" s="11" t="s">
        <v>22</v>
      </c>
      <c r="B42" s="8"/>
      <c r="C42" s="9">
        <f>AZUA!C16+AZUA!C29+AZUA!C43+AZUA!C56+AZUA!C70</f>
        <v>8209</v>
      </c>
      <c r="D42" s="9">
        <f>AZUA!D16+AZUA!D29+AZUA!D43+AZUA!D56+AZUA!D70</f>
        <v>8209</v>
      </c>
      <c r="E42" s="9">
        <f>AZUA!E16+AZUA!E29+AZUA!E43+AZUA!E56+AZUA!E70</f>
        <v>8209</v>
      </c>
      <c r="F42" s="9">
        <f>AZUA!F16+AZUA!F29+AZUA!F43+AZUA!F56+AZUA!F70</f>
        <v>8209</v>
      </c>
      <c r="G42" s="9">
        <f>AZUA!G16+AZUA!G29+AZUA!G43+AZUA!G56+AZUA!G70</f>
        <v>8209</v>
      </c>
      <c r="H42" s="9">
        <f>AZUA!H16+AZUA!H29+AZUA!H43+AZUA!H56+AZUA!H70</f>
        <v>8209</v>
      </c>
      <c r="I42" s="9">
        <f>AZUA!I16+AZUA!I29+AZUA!I43+AZUA!I56+AZUA!I70</f>
        <v>8209</v>
      </c>
      <c r="J42" s="2">
        <f>SUM(C42:I42)</f>
        <v>57463</v>
      </c>
    </row>
    <row r="43" spans="1:10" ht="20.25" thickTop="1" thickBot="1" x14ac:dyDescent="0.3">
      <c r="A43" s="11" t="s">
        <v>2</v>
      </c>
      <c r="B43" s="8"/>
      <c r="C43" s="9">
        <f>AZUA!C17+AZUA!C30+AZUA!C44+AZUA!C57+AZUA!C71</f>
        <v>8476</v>
      </c>
      <c r="D43" s="9">
        <f>AZUA!D17+AZUA!D30+AZUA!D44+AZUA!D57+AZUA!D71</f>
        <v>8476</v>
      </c>
      <c r="E43" s="9">
        <f>AZUA!E17+AZUA!E30+AZUA!E44+AZUA!E57+AZUA!E71</f>
        <v>8476</v>
      </c>
      <c r="F43" s="9">
        <f>AZUA!F17+AZUA!F30+AZUA!F44+AZUA!F57+AZUA!F71</f>
        <v>8476</v>
      </c>
      <c r="G43" s="9">
        <f>AZUA!G17+AZUA!G30+AZUA!G44+AZUA!G57+AZUA!G71</f>
        <v>8476</v>
      </c>
      <c r="H43" s="9">
        <f>AZUA!H17+AZUA!H30+AZUA!H44+AZUA!H57+AZUA!H71</f>
        <v>8476</v>
      </c>
      <c r="I43" s="9">
        <f>AZUA!I17+AZUA!I30+AZUA!I44+AZUA!I57+AZUA!I71</f>
        <v>8476</v>
      </c>
      <c r="J43" s="2">
        <f>SUM(C43:I43)</f>
        <v>59332</v>
      </c>
    </row>
    <row r="44" spans="1:10" ht="20.25" thickTop="1" thickBot="1" x14ac:dyDescent="0.3">
      <c r="A44" s="11" t="s">
        <v>3</v>
      </c>
      <c r="B44" s="8"/>
      <c r="C44" s="9">
        <f>AZUA!C18+AZUA!C31+AZUA!C45+AZUA!C58+AZUA!C72</f>
        <v>9898</v>
      </c>
      <c r="D44" s="9">
        <f>AZUA!D18+AZUA!D31+AZUA!D45+AZUA!D58+AZUA!D72</f>
        <v>9898</v>
      </c>
      <c r="E44" s="9">
        <f>AZUA!E18+AZUA!E31+AZUA!E45+AZUA!E58+AZUA!E72</f>
        <v>9898</v>
      </c>
      <c r="F44" s="9">
        <f>AZUA!F18+AZUA!F31+AZUA!F45+AZUA!F58+AZUA!F72</f>
        <v>9898</v>
      </c>
      <c r="G44" s="9">
        <f>AZUA!G18+AZUA!G31+AZUA!G45+AZUA!G58+AZUA!G72</f>
        <v>9898</v>
      </c>
      <c r="H44" s="9">
        <f>AZUA!H18+AZUA!H31+AZUA!H45+AZUA!H58+AZUA!H72</f>
        <v>9898</v>
      </c>
      <c r="I44" s="9">
        <f>AZUA!I18+AZUA!I31+AZUA!I45+AZUA!I58+AZUA!I72</f>
        <v>9898</v>
      </c>
      <c r="J44" s="2">
        <f>SUM(C44:I44)</f>
        <v>69286</v>
      </c>
    </row>
    <row r="45" spans="1:10" ht="20.25" thickTop="1" thickBot="1" x14ac:dyDescent="0.3">
      <c r="A45" s="11" t="s">
        <v>23</v>
      </c>
      <c r="B45" s="8"/>
      <c r="C45" s="9">
        <f>AZUA!C19+AZUA!C32+AZUA!C46+AZUA!C59+AZUA!C73</f>
        <v>1919</v>
      </c>
      <c r="D45" s="9">
        <f>AZUA!D19+AZUA!D32+AZUA!D46+AZUA!D59+AZUA!D73</f>
        <v>1919</v>
      </c>
      <c r="E45" s="9">
        <f>AZUA!E19+AZUA!E32+AZUA!E46+AZUA!E59+AZUA!E73</f>
        <v>1919</v>
      </c>
      <c r="F45" s="9">
        <f>AZUA!F19+AZUA!F32+AZUA!F46+AZUA!F59+AZUA!F73</f>
        <v>1919</v>
      </c>
      <c r="G45" s="9">
        <f>AZUA!G19+AZUA!G32+AZUA!G46+AZUA!G59+AZUA!G73</f>
        <v>0</v>
      </c>
      <c r="H45" s="9">
        <f>AZUA!H19+AZUA!H32+AZUA!H46+AZUA!H59+AZUA!H73</f>
        <v>0</v>
      </c>
      <c r="I45" s="9"/>
    </row>
    <row r="46" spans="1:10" ht="20.25" thickTop="1" thickBot="1" x14ac:dyDescent="0.3">
      <c r="A46" s="11" t="s">
        <v>24</v>
      </c>
      <c r="B46" s="8"/>
      <c r="C46" s="9">
        <f>AZUA!C20+AZUA!C33+AZUA!C47+AZUA!C60+AZUA!C74</f>
        <v>1818</v>
      </c>
      <c r="D46" s="9">
        <f>AZUA!D20+AZUA!D33+AZUA!D47+AZUA!D60+AZUA!D74</f>
        <v>1818</v>
      </c>
      <c r="E46" s="9">
        <f>AZUA!E20+AZUA!E33+AZUA!E47+AZUA!E60+AZUA!E74</f>
        <v>1818</v>
      </c>
      <c r="F46" s="9">
        <f>AZUA!F20+AZUA!F33+AZUA!F47+AZUA!F60+AZUA!F74</f>
        <v>1818</v>
      </c>
      <c r="G46" s="9">
        <f>AZUA!G20+AZUA!G33+AZUA!G47+AZUA!G60+AZUA!G74</f>
        <v>0</v>
      </c>
      <c r="H46" s="9">
        <f>AZUA!H20+AZUA!H33+AZUA!H47+AZUA!H60+AZUA!H74</f>
        <v>0</v>
      </c>
      <c r="I46" s="9">
        <f>AZUA!I20+AZUA!I33+AZUA!I47+AZUA!I60+AZUA!I74</f>
        <v>0</v>
      </c>
    </row>
    <row r="47" spans="1:10" ht="20.25" thickTop="1" thickBot="1" x14ac:dyDescent="0.3">
      <c r="A47" s="11" t="s">
        <v>4</v>
      </c>
      <c r="B47" s="8"/>
      <c r="C47" s="9">
        <f>AZUA!C21+AZUA!C34+AZUA!C48+AZUA!C61+AZUA!C75</f>
        <v>1737</v>
      </c>
      <c r="D47" s="9">
        <f>AZUA!D21+AZUA!D34+AZUA!D48+AZUA!D61+AZUA!D75</f>
        <v>1377</v>
      </c>
      <c r="E47" s="9">
        <f>AZUA!E21+AZUA!E34+AZUA!E48+AZUA!E61+AZUA!E75</f>
        <v>1737</v>
      </c>
      <c r="F47" s="9">
        <f>AZUA!F21+AZUA!F34+AZUA!F48+AZUA!F61+AZUA!F75</f>
        <v>1737</v>
      </c>
      <c r="G47" s="9">
        <f>AZUA!G21+AZUA!G34+AZUA!G48+AZUA!G61+AZUA!G75</f>
        <v>0</v>
      </c>
      <c r="H47" s="9">
        <f>AZUA!H21+AZUA!H34+AZUA!H48+AZUA!H61+AZUA!H75</f>
        <v>0</v>
      </c>
      <c r="I47" s="9">
        <f>AZUA!I21+AZUA!I34+AZUA!I48+AZUA!I61+AZUA!I75</f>
        <v>0</v>
      </c>
    </row>
    <row r="48" spans="1:10" ht="20.25" thickTop="1" thickBot="1" x14ac:dyDescent="0.3">
      <c r="A48" s="7" t="s">
        <v>25</v>
      </c>
      <c r="B48" s="14">
        <f>SUM(B40:B47)</f>
        <v>0</v>
      </c>
      <c r="C48" s="14">
        <f t="shared" ref="C48:I48" si="2">SUM(C42:C47)</f>
        <v>32057</v>
      </c>
      <c r="D48" s="14">
        <f t="shared" si="2"/>
        <v>31697</v>
      </c>
      <c r="E48" s="14">
        <f t="shared" si="2"/>
        <v>32057</v>
      </c>
      <c r="F48" s="14">
        <f t="shared" si="2"/>
        <v>32057</v>
      </c>
      <c r="G48" s="14">
        <f t="shared" si="2"/>
        <v>26583</v>
      </c>
      <c r="H48" s="14">
        <f t="shared" si="2"/>
        <v>26583</v>
      </c>
      <c r="I48" s="14">
        <f t="shared" si="2"/>
        <v>26583</v>
      </c>
    </row>
    <row r="49" spans="1:10" ht="17.25" thickTop="1" thickBot="1" x14ac:dyDescent="0.3">
      <c r="A49" s="13"/>
      <c r="B49" s="13"/>
      <c r="C49" s="13"/>
      <c r="D49" s="13"/>
      <c r="E49" s="13"/>
      <c r="F49" s="13"/>
      <c r="G49" s="13"/>
      <c r="H49" s="13"/>
      <c r="I49" s="16">
        <f>SUM(B48:I48)</f>
        <v>207617</v>
      </c>
    </row>
    <row r="50" spans="1:10" ht="20.25" thickTop="1" thickBot="1" x14ac:dyDescent="0.3">
      <c r="A50" s="33" t="s">
        <v>11</v>
      </c>
      <c r="B50" s="33"/>
      <c r="C50" s="33"/>
      <c r="D50" s="33"/>
      <c r="E50" s="33"/>
      <c r="F50" s="33"/>
      <c r="G50" s="33"/>
      <c r="H50" s="33"/>
      <c r="I50" s="33"/>
    </row>
    <row r="51" spans="1:10" ht="20.25" thickTop="1" thickBot="1" x14ac:dyDescent="0.3">
      <c r="A51" s="34" t="s">
        <v>12</v>
      </c>
      <c r="B51" s="34" t="s">
        <v>157</v>
      </c>
      <c r="C51" s="34"/>
      <c r="D51" s="34"/>
      <c r="E51" s="34"/>
      <c r="F51" s="34"/>
      <c r="G51" s="34"/>
      <c r="H51" s="34"/>
      <c r="I51" s="34"/>
    </row>
    <row r="52" spans="1:10" ht="20.25" thickTop="1" thickBot="1" x14ac:dyDescent="0.3">
      <c r="A52" s="34"/>
      <c r="B52" s="6" t="s">
        <v>0</v>
      </c>
      <c r="C52" s="6" t="s">
        <v>15</v>
      </c>
      <c r="D52" s="6" t="s">
        <v>16</v>
      </c>
      <c r="E52" s="6" t="s">
        <v>7</v>
      </c>
      <c r="F52" s="6" t="s">
        <v>17</v>
      </c>
      <c r="G52" s="6" t="s">
        <v>18</v>
      </c>
      <c r="H52" s="6" t="s">
        <v>19</v>
      </c>
      <c r="I52" s="6" t="s">
        <v>20</v>
      </c>
    </row>
    <row r="53" spans="1:10" ht="20.25" thickTop="1" thickBot="1" x14ac:dyDescent="0.3">
      <c r="A53" s="7" t="s">
        <v>21</v>
      </c>
      <c r="B53" s="8">
        <f>'SAN CRISTOBAL'!B22+'SAN CRISTOBAL'!B35+'SAN CRISTOBAL'!B49+'SAN CRISTOBAL'!B62+'SAN CRISTOBAL'!B76+'SAN CRISTOBAL'!B89+'SAN CRISTOBAL'!B103</f>
        <v>0</v>
      </c>
      <c r="C53" s="9">
        <f>'SAN CRISTOBAL'!C14+'SAN CRISTOBAL'!C27+'SAN CRISTOBAL'!C41+'SAN CRISTOBAL'!C54+'SAN CRISTOBAL'!C68+'SAN CRISTOBAL'!C81+'SAN CRISTOBAL'!C95</f>
        <v>0</v>
      </c>
      <c r="D53" s="9">
        <f>'SAN CRISTOBAL'!D14+'SAN CRISTOBAL'!D27+'SAN CRISTOBAL'!D41+'SAN CRISTOBAL'!D54+'SAN CRISTOBAL'!D68+'SAN CRISTOBAL'!D81+'SAN CRISTOBAL'!D95</f>
        <v>0</v>
      </c>
      <c r="E53" s="9">
        <f>'SAN CRISTOBAL'!E14+'SAN CRISTOBAL'!E27+'SAN CRISTOBAL'!E41+'SAN CRISTOBAL'!E54+'SAN CRISTOBAL'!E68+'SAN CRISTOBAL'!E81+'SAN CRISTOBAL'!E95</f>
        <v>0</v>
      </c>
      <c r="F53" s="9">
        <f>'SAN CRISTOBAL'!F14+'SAN CRISTOBAL'!F27+'SAN CRISTOBAL'!F41+'SAN CRISTOBAL'!F54+'SAN CRISTOBAL'!F68+'SAN CRISTOBAL'!F81+'SAN CRISTOBAL'!F95</f>
        <v>0</v>
      </c>
      <c r="G53" s="9">
        <f>'SAN CRISTOBAL'!G14+'SAN CRISTOBAL'!G27+'SAN CRISTOBAL'!G41+'SAN CRISTOBAL'!G54+'SAN CRISTOBAL'!G68+'SAN CRISTOBAL'!G81+'SAN CRISTOBAL'!G95</f>
        <v>0</v>
      </c>
      <c r="H53" s="9">
        <f>'SAN CRISTOBAL'!H14+'SAN CRISTOBAL'!H27+'SAN CRISTOBAL'!H41+'SAN CRISTOBAL'!H54+'SAN CRISTOBAL'!H68+'SAN CRISTOBAL'!H81+'SAN CRISTOBAL'!H95</f>
        <v>0</v>
      </c>
      <c r="I53" s="9">
        <f>'SAN CRISTOBAL'!I14+'SAN CRISTOBAL'!I27+'SAN CRISTOBAL'!I41+'SAN CRISTOBAL'!I54+'SAN CRISTOBAL'!I68+'SAN CRISTOBAL'!I81+'SAN CRISTOBAL'!I95</f>
        <v>0</v>
      </c>
    </row>
    <row r="54" spans="1:10" ht="20.25" thickTop="1" thickBot="1" x14ac:dyDescent="0.3">
      <c r="A54" s="10" t="s">
        <v>1</v>
      </c>
      <c r="B54" s="8"/>
      <c r="C54" s="9">
        <f>'SAN CRISTOBAL'!C15+'SAN CRISTOBAL'!C28+'SAN CRISTOBAL'!C42+'SAN CRISTOBAL'!C55+'SAN CRISTOBAL'!C69+'SAN CRISTOBAL'!C82+'SAN CRISTOBAL'!C96</f>
        <v>0</v>
      </c>
      <c r="D54" s="9">
        <f>'SAN CRISTOBAL'!D15+'SAN CRISTOBAL'!D28+'SAN CRISTOBAL'!D42+'SAN CRISTOBAL'!D55+'SAN CRISTOBAL'!D69+'SAN CRISTOBAL'!D82+'SAN CRISTOBAL'!D96</f>
        <v>0</v>
      </c>
      <c r="E54" s="9">
        <f>'SAN CRISTOBAL'!E15+'SAN CRISTOBAL'!E28+'SAN CRISTOBAL'!E42+'SAN CRISTOBAL'!E55+'SAN CRISTOBAL'!E69+'SAN CRISTOBAL'!E82+'SAN CRISTOBAL'!E96</f>
        <v>0</v>
      </c>
      <c r="F54" s="9">
        <f>'SAN CRISTOBAL'!F15+'SAN CRISTOBAL'!F28+'SAN CRISTOBAL'!F42+'SAN CRISTOBAL'!F55+'SAN CRISTOBAL'!F69+'SAN CRISTOBAL'!F82+'SAN CRISTOBAL'!F96</f>
        <v>0</v>
      </c>
      <c r="G54" s="9">
        <f>'SAN CRISTOBAL'!G15+'SAN CRISTOBAL'!G28+'SAN CRISTOBAL'!G42+'SAN CRISTOBAL'!G55+'SAN CRISTOBAL'!G69+'SAN CRISTOBAL'!G82+'SAN CRISTOBAL'!G96</f>
        <v>0</v>
      </c>
      <c r="H54" s="9">
        <f>'SAN CRISTOBAL'!H15+'SAN CRISTOBAL'!H28+'SAN CRISTOBAL'!H42+'SAN CRISTOBAL'!H55+'SAN CRISTOBAL'!H69+'SAN CRISTOBAL'!H82+'SAN CRISTOBAL'!H96</f>
        <v>0</v>
      </c>
      <c r="I54" s="9">
        <f>'SAN CRISTOBAL'!I15+'SAN CRISTOBAL'!I28+'SAN CRISTOBAL'!I42+'SAN CRISTOBAL'!I55+'SAN CRISTOBAL'!I69+'SAN CRISTOBAL'!I82+'SAN CRISTOBAL'!I96</f>
        <v>0</v>
      </c>
    </row>
    <row r="55" spans="1:10" ht="20.25" thickTop="1" thickBot="1" x14ac:dyDescent="0.3">
      <c r="A55" s="11" t="s">
        <v>22</v>
      </c>
      <c r="B55" s="8"/>
      <c r="C55" s="9">
        <f>'SAN CRISTOBAL'!C16+'SAN CRISTOBAL'!C29+'SAN CRISTOBAL'!C43+'SAN CRISTOBAL'!C56+'SAN CRISTOBAL'!C70+'SAN CRISTOBAL'!C83+'SAN CRISTOBAL'!C97</f>
        <v>0</v>
      </c>
      <c r="D55" s="9">
        <f>'SAN CRISTOBAL'!D16+'SAN CRISTOBAL'!D29+'SAN CRISTOBAL'!D43+'SAN CRISTOBAL'!D56+'SAN CRISTOBAL'!D70+'SAN CRISTOBAL'!D83+'SAN CRISTOBAL'!D97</f>
        <v>9741</v>
      </c>
      <c r="E55" s="9">
        <f>'SAN CRISTOBAL'!E16+'SAN CRISTOBAL'!E29+'SAN CRISTOBAL'!E43+'SAN CRISTOBAL'!E56+'SAN CRISTOBAL'!E70+'SAN CRISTOBAL'!E83+'SAN CRISTOBAL'!E97</f>
        <v>9741</v>
      </c>
      <c r="F55" s="9">
        <f>'SAN CRISTOBAL'!F16+'SAN CRISTOBAL'!F29+'SAN CRISTOBAL'!F43+'SAN CRISTOBAL'!F56+'SAN CRISTOBAL'!F70+'SAN CRISTOBAL'!F83+'SAN CRISTOBAL'!F97</f>
        <v>9636</v>
      </c>
      <c r="G55" s="9">
        <f>'SAN CRISTOBAL'!G16+'SAN CRISTOBAL'!G29+'SAN CRISTOBAL'!G43+'SAN CRISTOBAL'!G56+'SAN CRISTOBAL'!G70+'SAN CRISTOBAL'!G83+'SAN CRISTOBAL'!G97</f>
        <v>7942</v>
      </c>
      <c r="H55" s="9">
        <f>'SAN CRISTOBAL'!H16+'SAN CRISTOBAL'!H29+'SAN CRISTOBAL'!H43+'SAN CRISTOBAL'!H56+'SAN CRISTOBAL'!H70+'SAN CRISTOBAL'!H83+'SAN CRISTOBAL'!H97</f>
        <v>7942</v>
      </c>
      <c r="I55" s="9">
        <f>'SAN CRISTOBAL'!I16+'SAN CRISTOBAL'!I29+'SAN CRISTOBAL'!I43+'SAN CRISTOBAL'!I56+'SAN CRISTOBAL'!I70+'SAN CRISTOBAL'!I83+'SAN CRISTOBAL'!I97</f>
        <v>9741</v>
      </c>
      <c r="J55" s="2">
        <f>SUM(C55:I55)</f>
        <v>54743</v>
      </c>
    </row>
    <row r="56" spans="1:10" ht="20.25" thickTop="1" thickBot="1" x14ac:dyDescent="0.3">
      <c r="A56" s="11" t="s">
        <v>2</v>
      </c>
      <c r="B56" s="8"/>
      <c r="C56" s="9">
        <f>'SAN CRISTOBAL'!C17+'SAN CRISTOBAL'!C30+'SAN CRISTOBAL'!C44+'SAN CRISTOBAL'!C57+'SAN CRISTOBAL'!C71+'SAN CRISTOBAL'!C84+'SAN CRISTOBAL'!C98</f>
        <v>2452</v>
      </c>
      <c r="D56" s="9">
        <f>'SAN CRISTOBAL'!D17+'SAN CRISTOBAL'!D30+'SAN CRISTOBAL'!D44+'SAN CRISTOBAL'!D57+'SAN CRISTOBAL'!D71+'SAN CRISTOBAL'!D84+'SAN CRISTOBAL'!D98</f>
        <v>10033</v>
      </c>
      <c r="E56" s="9">
        <f>'SAN CRISTOBAL'!E17+'SAN CRISTOBAL'!E30+'SAN CRISTOBAL'!E44+'SAN CRISTOBAL'!E57+'SAN CRISTOBAL'!E71+'SAN CRISTOBAL'!E84+'SAN CRISTOBAL'!E98</f>
        <v>10033</v>
      </c>
      <c r="F56" s="9">
        <f>'SAN CRISTOBAL'!F17+'SAN CRISTOBAL'!F30+'SAN CRISTOBAL'!F44+'SAN CRISTOBAL'!F57+'SAN CRISTOBAL'!F71+'SAN CRISTOBAL'!F84+'SAN CRISTOBAL'!F98</f>
        <v>9947</v>
      </c>
      <c r="G56" s="9">
        <f>'SAN CRISTOBAL'!G17+'SAN CRISTOBAL'!G30+'SAN CRISTOBAL'!G44+'SAN CRISTOBAL'!G57+'SAN CRISTOBAL'!G71+'SAN CRISTOBAL'!G84+'SAN CRISTOBAL'!G98</f>
        <v>8213</v>
      </c>
      <c r="H56" s="9">
        <f>'SAN CRISTOBAL'!H17+'SAN CRISTOBAL'!H30+'SAN CRISTOBAL'!H44+'SAN CRISTOBAL'!H57+'SAN CRISTOBAL'!H71+'SAN CRISTOBAL'!H84+'SAN CRISTOBAL'!H98</f>
        <v>8213</v>
      </c>
      <c r="I56" s="9">
        <f>'SAN CRISTOBAL'!I17+'SAN CRISTOBAL'!I30+'SAN CRISTOBAL'!I44+'SAN CRISTOBAL'!I57+'SAN CRISTOBAL'!I71+'SAN CRISTOBAL'!I84+'SAN CRISTOBAL'!I98</f>
        <v>10033</v>
      </c>
      <c r="J56" s="2">
        <f>SUM(C56:I56)</f>
        <v>58924</v>
      </c>
    </row>
    <row r="57" spans="1:10" ht="20.25" thickTop="1" thickBot="1" x14ac:dyDescent="0.3">
      <c r="A57" s="11" t="s">
        <v>3</v>
      </c>
      <c r="B57" s="8"/>
      <c r="C57" s="9">
        <f>'SAN CRISTOBAL'!C18+'SAN CRISTOBAL'!C31+'SAN CRISTOBAL'!C45+'SAN CRISTOBAL'!C58+'SAN CRISTOBAL'!C72+'SAN CRISTOBAL'!C85+'SAN CRISTOBAL'!C99</f>
        <v>7524</v>
      </c>
      <c r="D57" s="9">
        <f>'SAN CRISTOBAL'!D18+'SAN CRISTOBAL'!D31+'SAN CRISTOBAL'!D45+'SAN CRISTOBAL'!D58+'SAN CRISTOBAL'!D72+'SAN CRISTOBAL'!D85+'SAN CRISTOBAL'!D99</f>
        <v>5753</v>
      </c>
      <c r="E57" s="9">
        <f>'SAN CRISTOBAL'!E18+'SAN CRISTOBAL'!E31+'SAN CRISTOBAL'!E45+'SAN CRISTOBAL'!E58+'SAN CRISTOBAL'!E72+'SAN CRISTOBAL'!E85+'SAN CRISTOBAL'!E99</f>
        <v>5524</v>
      </c>
      <c r="F57" s="9">
        <f>'SAN CRISTOBAL'!F18+'SAN CRISTOBAL'!F31+'SAN CRISTOBAL'!F45+'SAN CRISTOBAL'!F58+'SAN CRISTOBAL'!F72+'SAN CRISTOBAL'!F85+'SAN CRISTOBAL'!F99</f>
        <v>5224</v>
      </c>
      <c r="G57" s="9">
        <f>'SAN CRISTOBAL'!G18+'SAN CRISTOBAL'!G31+'SAN CRISTOBAL'!G45+'SAN CRISTOBAL'!G58+'SAN CRISTOBAL'!G72+'SAN CRISTOBAL'!G85+'SAN CRISTOBAL'!G99</f>
        <v>4343</v>
      </c>
      <c r="H57" s="9">
        <f>'SAN CRISTOBAL'!H18+'SAN CRISTOBAL'!H31+'SAN CRISTOBAL'!H45+'SAN CRISTOBAL'!H58+'SAN CRISTOBAL'!H72+'SAN CRISTOBAL'!H85+'SAN CRISTOBAL'!H99</f>
        <v>6533</v>
      </c>
      <c r="I57" s="9">
        <f>'SAN CRISTOBAL'!I18+'SAN CRISTOBAL'!I31+'SAN CRISTOBAL'!I45+'SAN CRISTOBAL'!I58+'SAN CRISTOBAL'!I72+'SAN CRISTOBAL'!I85+'SAN CRISTOBAL'!I99</f>
        <v>5522</v>
      </c>
      <c r="J57" s="2">
        <f>SUM(C57:I57)</f>
        <v>40423</v>
      </c>
    </row>
    <row r="58" spans="1:10" ht="20.25" thickTop="1" thickBot="1" x14ac:dyDescent="0.3">
      <c r="A58" s="11" t="s">
        <v>23</v>
      </c>
      <c r="B58" s="8"/>
      <c r="C58" s="9">
        <f>'SAN CRISTOBAL'!C19+'SAN CRISTOBAL'!C32+'SAN CRISTOBAL'!C46+'SAN CRISTOBAL'!C59+'SAN CRISTOBAL'!C73+'SAN CRISTOBAL'!C86+'SAN CRISTOBAL'!C100</f>
        <v>2254</v>
      </c>
      <c r="D58" s="9">
        <f>'SAN CRISTOBAL'!D19+'SAN CRISTOBAL'!D32+'SAN CRISTOBAL'!D46+'SAN CRISTOBAL'!D59+'SAN CRISTOBAL'!D73+'SAN CRISTOBAL'!D86+'SAN CRISTOBAL'!D100</f>
        <v>2254</v>
      </c>
      <c r="E58" s="9">
        <f>'SAN CRISTOBAL'!E19+'SAN CRISTOBAL'!E32+'SAN CRISTOBAL'!E46+'SAN CRISTOBAL'!E59+'SAN CRISTOBAL'!E73+'SAN CRISTOBAL'!E86+'SAN CRISTOBAL'!E100</f>
        <v>2254</v>
      </c>
      <c r="F58" s="9">
        <f>'SAN CRISTOBAL'!F19+'SAN CRISTOBAL'!F32+'SAN CRISTOBAL'!F46+'SAN CRISTOBAL'!F59+'SAN CRISTOBAL'!F73+'SAN CRISTOBAL'!F86+'SAN CRISTOBAL'!F100</f>
        <v>2254</v>
      </c>
      <c r="G58" s="9">
        <f>'SAN CRISTOBAL'!G19+'SAN CRISTOBAL'!G32+'SAN CRISTOBAL'!G46+'SAN CRISTOBAL'!G59+'SAN CRISTOBAL'!G73+'SAN CRISTOBAL'!G86+'SAN CRISTOBAL'!G100</f>
        <v>0</v>
      </c>
      <c r="H58" s="9">
        <f>'SAN CRISTOBAL'!H19+'SAN CRISTOBAL'!H32+'SAN CRISTOBAL'!H46+'SAN CRISTOBAL'!H59+'SAN CRISTOBAL'!H73+'SAN CRISTOBAL'!H86+'SAN CRISTOBAL'!H100</f>
        <v>0</v>
      </c>
      <c r="I58" s="9">
        <f>'SAN CRISTOBAL'!I19+'SAN CRISTOBAL'!I32+'SAN CRISTOBAL'!I46+'SAN CRISTOBAL'!I59+'SAN CRISTOBAL'!I73+'SAN CRISTOBAL'!I86+'SAN CRISTOBAL'!I100</f>
        <v>0</v>
      </c>
    </row>
    <row r="59" spans="1:10" ht="20.25" thickTop="1" thickBot="1" x14ac:dyDescent="0.3">
      <c r="A59" s="11" t="s">
        <v>24</v>
      </c>
      <c r="B59" s="8"/>
      <c r="C59" s="9">
        <f>'SAN CRISTOBAL'!C20+'SAN CRISTOBAL'!C33+'SAN CRISTOBAL'!C47+'SAN CRISTOBAL'!C60+'SAN CRISTOBAL'!C74+'SAN CRISTOBAL'!C87+'SAN CRISTOBAL'!C101</f>
        <v>2252</v>
      </c>
      <c r="D59" s="9">
        <f>'SAN CRISTOBAL'!D20+'SAN CRISTOBAL'!D33+'SAN CRISTOBAL'!D47+'SAN CRISTOBAL'!D60+'SAN CRISTOBAL'!D74+'SAN CRISTOBAL'!D87+'SAN CRISTOBAL'!D101</f>
        <v>2252</v>
      </c>
      <c r="E59" s="9">
        <f>'SAN CRISTOBAL'!E20+'SAN CRISTOBAL'!E33+'SAN CRISTOBAL'!E47+'SAN CRISTOBAL'!E60+'SAN CRISTOBAL'!E74+'SAN CRISTOBAL'!E87+'SAN CRISTOBAL'!E101</f>
        <v>2252</v>
      </c>
      <c r="F59" s="9">
        <f>'SAN CRISTOBAL'!F20+'SAN CRISTOBAL'!F33+'SAN CRISTOBAL'!F47+'SAN CRISTOBAL'!F60+'SAN CRISTOBAL'!F74+'SAN CRISTOBAL'!F87+'SAN CRISTOBAL'!F101</f>
        <v>2252</v>
      </c>
      <c r="G59" s="9">
        <f>'SAN CRISTOBAL'!G20+'SAN CRISTOBAL'!G33+'SAN CRISTOBAL'!G47+'SAN CRISTOBAL'!G60+'SAN CRISTOBAL'!G74+'SAN CRISTOBAL'!G87+'SAN CRISTOBAL'!G101</f>
        <v>0</v>
      </c>
      <c r="H59" s="9">
        <f>'SAN CRISTOBAL'!H20+'SAN CRISTOBAL'!H33+'SAN CRISTOBAL'!H47+'SAN CRISTOBAL'!H60+'SAN CRISTOBAL'!H74+'SAN CRISTOBAL'!H87+'SAN CRISTOBAL'!H101</f>
        <v>0</v>
      </c>
      <c r="I59" s="9">
        <f>'SAN CRISTOBAL'!I20+'SAN CRISTOBAL'!I33+'SAN CRISTOBAL'!I47+'SAN CRISTOBAL'!I60+'SAN CRISTOBAL'!I74+'SAN CRISTOBAL'!I87+'SAN CRISTOBAL'!I101</f>
        <v>0</v>
      </c>
    </row>
    <row r="60" spans="1:10" ht="20.25" thickTop="1" thickBot="1" x14ac:dyDescent="0.3">
      <c r="A60" s="11" t="s">
        <v>4</v>
      </c>
      <c r="B60" s="8"/>
      <c r="C60" s="9">
        <f>'SAN CRISTOBAL'!C21+'SAN CRISTOBAL'!C34+'SAN CRISTOBAL'!C48+'SAN CRISTOBAL'!C61+'SAN CRISTOBAL'!C75+'SAN CRISTOBAL'!C88+'SAN CRISTOBAL'!C102</f>
        <v>2184</v>
      </c>
      <c r="D60" s="9">
        <f>'SAN CRISTOBAL'!D21+'SAN CRISTOBAL'!D34+'SAN CRISTOBAL'!D48+'SAN CRISTOBAL'!D61+'SAN CRISTOBAL'!D75+'SAN CRISTOBAL'!D88+'SAN CRISTOBAL'!D102</f>
        <v>2184</v>
      </c>
      <c r="E60" s="9">
        <f>'SAN CRISTOBAL'!E21+'SAN CRISTOBAL'!E34+'SAN CRISTOBAL'!E48+'SAN CRISTOBAL'!E61+'SAN CRISTOBAL'!E75+'SAN CRISTOBAL'!E88+'SAN CRISTOBAL'!E102</f>
        <v>2184</v>
      </c>
      <c r="F60" s="9">
        <f>'SAN CRISTOBAL'!F21+'SAN CRISTOBAL'!F34+'SAN CRISTOBAL'!F48+'SAN CRISTOBAL'!F61+'SAN CRISTOBAL'!F75+'SAN CRISTOBAL'!F88+'SAN CRISTOBAL'!F102</f>
        <v>2184</v>
      </c>
      <c r="G60" s="9">
        <f>'SAN CRISTOBAL'!G21+'SAN CRISTOBAL'!G34+'SAN CRISTOBAL'!G48+'SAN CRISTOBAL'!G61+'SAN CRISTOBAL'!G75+'SAN CRISTOBAL'!G88+'SAN CRISTOBAL'!G102</f>
        <v>0</v>
      </c>
      <c r="H60" s="9">
        <f>'SAN CRISTOBAL'!H21+'SAN CRISTOBAL'!H34+'SAN CRISTOBAL'!H48+'SAN CRISTOBAL'!H61+'SAN CRISTOBAL'!H75+'SAN CRISTOBAL'!H88+'SAN CRISTOBAL'!H102</f>
        <v>0</v>
      </c>
      <c r="I60" s="9">
        <f>'SAN CRISTOBAL'!I21+'SAN CRISTOBAL'!I34+'SAN CRISTOBAL'!I48+'SAN CRISTOBAL'!I61+'SAN CRISTOBAL'!I75+'SAN CRISTOBAL'!I88+'SAN CRISTOBAL'!I102</f>
        <v>0</v>
      </c>
    </row>
    <row r="61" spans="1:10" ht="20.25" thickTop="1" thickBot="1" x14ac:dyDescent="0.3">
      <c r="A61" s="7" t="s">
        <v>25</v>
      </c>
      <c r="B61" s="14">
        <f>SUM(B53:B60)</f>
        <v>0</v>
      </c>
      <c r="C61" s="14">
        <f t="shared" ref="C61:I61" si="3">SUM(C55:C60)</f>
        <v>16666</v>
      </c>
      <c r="D61" s="14">
        <f t="shared" si="3"/>
        <v>32217</v>
      </c>
      <c r="E61" s="14">
        <f t="shared" si="3"/>
        <v>31988</v>
      </c>
      <c r="F61" s="14">
        <f t="shared" si="3"/>
        <v>31497</v>
      </c>
      <c r="G61" s="14">
        <f t="shared" si="3"/>
        <v>20498</v>
      </c>
      <c r="H61" s="14">
        <f t="shared" si="3"/>
        <v>22688</v>
      </c>
      <c r="I61" s="14">
        <f t="shared" si="3"/>
        <v>25296</v>
      </c>
    </row>
    <row r="62" spans="1:10" ht="17.25" thickTop="1" thickBot="1" x14ac:dyDescent="0.3">
      <c r="A62" s="13"/>
      <c r="B62" s="13"/>
      <c r="C62" s="13"/>
      <c r="D62" s="13"/>
      <c r="E62" s="13"/>
      <c r="F62" s="13"/>
      <c r="G62" s="13"/>
      <c r="H62" s="13"/>
      <c r="I62" s="16">
        <f>SUM(B61:I61)</f>
        <v>180850</v>
      </c>
    </row>
    <row r="63" spans="1:10" ht="15.75" thickBot="1" x14ac:dyDescent="0.3"/>
    <row r="64" spans="1:10" ht="20.25" thickTop="1" thickBot="1" x14ac:dyDescent="0.3">
      <c r="A64" s="33" t="s">
        <v>11</v>
      </c>
      <c r="B64" s="33"/>
      <c r="C64" s="33"/>
      <c r="D64" s="33"/>
      <c r="E64" s="33"/>
      <c r="F64" s="33"/>
      <c r="G64" s="33"/>
      <c r="H64" s="33"/>
      <c r="I64" s="33"/>
    </row>
    <row r="65" spans="1:10" ht="20.25" thickTop="1" thickBot="1" x14ac:dyDescent="0.3">
      <c r="A65" s="34" t="s">
        <v>12</v>
      </c>
      <c r="B65" s="34" t="s">
        <v>50</v>
      </c>
      <c r="C65" s="34"/>
      <c r="D65" s="34"/>
      <c r="E65" s="34"/>
      <c r="F65" s="34"/>
      <c r="G65" s="34"/>
      <c r="H65" s="34"/>
      <c r="I65" s="34"/>
    </row>
    <row r="66" spans="1:10" ht="20.25" thickTop="1" thickBot="1" x14ac:dyDescent="0.3">
      <c r="A66" s="34"/>
      <c r="B66" s="6" t="s">
        <v>0</v>
      </c>
      <c r="C66" s="6" t="s">
        <v>15</v>
      </c>
      <c r="D66" s="6" t="s">
        <v>16</v>
      </c>
      <c r="E66" s="6" t="s">
        <v>7</v>
      </c>
      <c r="F66" s="6" t="s">
        <v>17</v>
      </c>
      <c r="G66" s="6" t="s">
        <v>18</v>
      </c>
      <c r="H66" s="6" t="s">
        <v>19</v>
      </c>
      <c r="I66" s="6" t="s">
        <v>20</v>
      </c>
    </row>
    <row r="67" spans="1:10" ht="20.25" thickTop="1" thickBot="1" x14ac:dyDescent="0.3">
      <c r="A67" s="7" t="s">
        <v>21</v>
      </c>
      <c r="B67" s="9">
        <f>'SAN PEDRO'!B22+'SAN PEDRO'!B35+'SAN PEDRO'!B49+'SAN PEDRO'!B62+'SAN PEDRO'!B76+'SAN PEDRO'!B89+'SAN PEDRO'!B103+'SAN PEDRO'!B116+'SAN PEDRO'!B129+'SAN PEDRO'!B142+'SAN PEDRO'!B156</f>
        <v>0</v>
      </c>
      <c r="C67" s="9">
        <f>'SAN PEDRO'!C14+'SAN PEDRO'!C27+'SAN PEDRO'!C41+'SAN PEDRO'!C54+'SAN PEDRO'!C68+'SAN PEDRO'!C81+'SAN PEDRO'!C95+'SAN PEDRO'!C108+'SAN PEDRO'!C121+'SAN PEDRO'!C134+'SAN PEDRO'!C148</f>
        <v>0</v>
      </c>
      <c r="D67" s="9">
        <f>'SAN PEDRO'!D14+'SAN PEDRO'!D27+'SAN PEDRO'!D41+'SAN PEDRO'!D54+'SAN PEDRO'!D68+'SAN PEDRO'!D81+'SAN PEDRO'!D95+'SAN PEDRO'!D108+'SAN PEDRO'!D121+'SAN PEDRO'!D134+'SAN PEDRO'!D148</f>
        <v>0</v>
      </c>
      <c r="E67" s="9">
        <f>'SAN PEDRO'!E14+'SAN PEDRO'!E27+'SAN PEDRO'!E41+'SAN PEDRO'!E54+'SAN PEDRO'!E68+'SAN PEDRO'!E81+'SAN PEDRO'!E95+'SAN PEDRO'!E108+'SAN PEDRO'!E121+'SAN PEDRO'!E134+'SAN PEDRO'!E148</f>
        <v>0</v>
      </c>
      <c r="F67" s="9">
        <f>'SAN PEDRO'!F14+'SAN PEDRO'!F27+'SAN PEDRO'!F41+'SAN PEDRO'!F54+'SAN PEDRO'!F68+'SAN PEDRO'!F81+'SAN PEDRO'!F95+'SAN PEDRO'!F108+'SAN PEDRO'!F121+'SAN PEDRO'!F134+'SAN PEDRO'!F148</f>
        <v>0</v>
      </c>
      <c r="G67" s="9">
        <f>'SAN PEDRO'!G14+'SAN PEDRO'!G27+'SAN PEDRO'!G41+'SAN PEDRO'!G54+'SAN PEDRO'!G68+'SAN PEDRO'!G81+'SAN PEDRO'!G95+'SAN PEDRO'!G108+'SAN PEDRO'!G121+'SAN PEDRO'!G134+'SAN PEDRO'!G148</f>
        <v>0</v>
      </c>
      <c r="H67" s="9">
        <f>'SAN PEDRO'!H14+'SAN PEDRO'!H27+'SAN PEDRO'!H41+'SAN PEDRO'!H54+'SAN PEDRO'!H68+'SAN PEDRO'!H81+'SAN PEDRO'!H95+'SAN PEDRO'!H108+'SAN PEDRO'!H121+'SAN PEDRO'!H134+'SAN PEDRO'!H148</f>
        <v>0</v>
      </c>
      <c r="I67" s="9">
        <f>'SAN PEDRO'!I14+'SAN PEDRO'!I27+'SAN PEDRO'!I41+'SAN PEDRO'!I54+'SAN PEDRO'!I68+'SAN PEDRO'!I81+'SAN PEDRO'!I95+'SAN PEDRO'!I108+'SAN PEDRO'!I121+'SAN PEDRO'!I134+'SAN PEDRO'!I148</f>
        <v>0</v>
      </c>
    </row>
    <row r="68" spans="1:10" ht="20.25" thickTop="1" thickBot="1" x14ac:dyDescent="0.3">
      <c r="A68" s="10" t="s">
        <v>1</v>
      </c>
      <c r="B68" s="8"/>
      <c r="C68" s="9">
        <f>'SAN PEDRO'!C15+'SAN PEDRO'!C28+'SAN PEDRO'!C42+'SAN PEDRO'!C55+'SAN PEDRO'!C69+'SAN PEDRO'!C82+'SAN PEDRO'!C96+'SAN PEDRO'!C109+'SAN PEDRO'!C122+'SAN PEDRO'!C135+'SAN PEDRO'!C149</f>
        <v>0</v>
      </c>
      <c r="D68" s="9">
        <f>'SAN PEDRO'!D15+'SAN PEDRO'!D28+'SAN PEDRO'!D42+'SAN PEDRO'!D55+'SAN PEDRO'!D69+'SAN PEDRO'!D82+'SAN PEDRO'!D96+'SAN PEDRO'!D109+'SAN PEDRO'!D122+'SAN PEDRO'!D135+'SAN PEDRO'!D149</f>
        <v>0</v>
      </c>
      <c r="E68" s="9">
        <f>'SAN PEDRO'!E15+'SAN PEDRO'!E28+'SAN PEDRO'!E42+'SAN PEDRO'!E55+'SAN PEDRO'!E69+'SAN PEDRO'!E82+'SAN PEDRO'!E96+'SAN PEDRO'!E109+'SAN PEDRO'!E122+'SAN PEDRO'!E135+'SAN PEDRO'!E149</f>
        <v>0</v>
      </c>
      <c r="F68" s="9">
        <f>'SAN PEDRO'!F15+'SAN PEDRO'!F28+'SAN PEDRO'!F42+'SAN PEDRO'!F55+'SAN PEDRO'!F69+'SAN PEDRO'!F82+'SAN PEDRO'!F96+'SAN PEDRO'!F109+'SAN PEDRO'!F122+'SAN PEDRO'!F135+'SAN PEDRO'!F149</f>
        <v>0</v>
      </c>
      <c r="G68" s="9">
        <f>'SAN PEDRO'!G15+'SAN PEDRO'!G28+'SAN PEDRO'!G42+'SAN PEDRO'!G55+'SAN PEDRO'!G69+'SAN PEDRO'!G82+'SAN PEDRO'!G96+'SAN PEDRO'!G109+'SAN PEDRO'!G122+'SAN PEDRO'!G135+'SAN PEDRO'!G149</f>
        <v>0</v>
      </c>
      <c r="H68" s="9">
        <f>'SAN PEDRO'!H15+'SAN PEDRO'!H28+'SAN PEDRO'!H42+'SAN PEDRO'!H55+'SAN PEDRO'!H69+'SAN PEDRO'!H82+'SAN PEDRO'!H96+'SAN PEDRO'!H109+'SAN PEDRO'!H122+'SAN PEDRO'!H135+'SAN PEDRO'!H149</f>
        <v>0</v>
      </c>
      <c r="I68" s="9">
        <f>'SAN PEDRO'!I15+'SAN PEDRO'!I28+'SAN PEDRO'!I42+'SAN PEDRO'!I55+'SAN PEDRO'!I69+'SAN PEDRO'!I82+'SAN PEDRO'!I96+'SAN PEDRO'!I109+'SAN PEDRO'!I122+'SAN PEDRO'!I135+'SAN PEDRO'!I149</f>
        <v>0</v>
      </c>
    </row>
    <row r="69" spans="1:10" ht="20.25" thickTop="1" thickBot="1" x14ac:dyDescent="0.3">
      <c r="A69" s="11" t="s">
        <v>22</v>
      </c>
      <c r="B69" s="8"/>
      <c r="C69" s="9">
        <f>'SAN PEDRO'!C16+'SAN PEDRO'!C29+'SAN PEDRO'!C43+'SAN PEDRO'!C56+'SAN PEDRO'!C70+'SAN PEDRO'!C83+'SAN PEDRO'!C97+'SAN PEDRO'!C110+'SAN PEDRO'!C123+'SAN PEDRO'!C136+'SAN PEDRO'!C150</f>
        <v>0</v>
      </c>
      <c r="D69" s="9">
        <f>'SAN PEDRO'!D16+'SAN PEDRO'!D29+'SAN PEDRO'!D43+'SAN PEDRO'!D56+'SAN PEDRO'!D70+'SAN PEDRO'!D83+'SAN PEDRO'!D97+'SAN PEDRO'!D110+'SAN PEDRO'!D123+'SAN PEDRO'!D136+'SAN PEDRO'!D150</f>
        <v>0</v>
      </c>
      <c r="E69" s="9">
        <f>'SAN PEDRO'!E16+'SAN PEDRO'!E29+'SAN PEDRO'!E43+'SAN PEDRO'!E56+'SAN PEDRO'!E70+'SAN PEDRO'!E83+'SAN PEDRO'!E97+'SAN PEDRO'!E110+'SAN PEDRO'!E123+'SAN PEDRO'!E136+'SAN PEDRO'!E150</f>
        <v>0</v>
      </c>
      <c r="F69" s="9">
        <f>'SAN PEDRO'!F16+'SAN PEDRO'!F29+'SAN PEDRO'!F43+'SAN PEDRO'!F56+'SAN PEDRO'!F70+'SAN PEDRO'!F83+'SAN PEDRO'!F97+'SAN PEDRO'!F110+'SAN PEDRO'!F123+'SAN PEDRO'!F136+'SAN PEDRO'!F150</f>
        <v>0</v>
      </c>
      <c r="G69" s="9">
        <f>'SAN PEDRO'!G16+'SAN PEDRO'!G29+'SAN PEDRO'!G43+'SAN PEDRO'!G56+'SAN PEDRO'!G70+'SAN PEDRO'!G83+'SAN PEDRO'!G97+'SAN PEDRO'!G110+'SAN PEDRO'!G123+'SAN PEDRO'!G136+'SAN PEDRO'!G150</f>
        <v>0</v>
      </c>
      <c r="H69" s="9">
        <f>'SAN PEDRO'!H16+'SAN PEDRO'!H29+'SAN PEDRO'!H43+'SAN PEDRO'!H56+'SAN PEDRO'!H70+'SAN PEDRO'!H83+'SAN PEDRO'!H97+'SAN PEDRO'!H110+'SAN PEDRO'!H123+'SAN PEDRO'!H136+'SAN PEDRO'!H150</f>
        <v>0</v>
      </c>
      <c r="I69" s="9">
        <f>'SAN PEDRO'!I16+'SAN PEDRO'!I29+'SAN PEDRO'!I43+'SAN PEDRO'!I56+'SAN PEDRO'!I70+'SAN PEDRO'!I83+'SAN PEDRO'!I97+'SAN PEDRO'!I110+'SAN PEDRO'!I123+'SAN PEDRO'!I136+'SAN PEDRO'!I150</f>
        <v>0</v>
      </c>
      <c r="J69" s="2">
        <f>SUM(C69:I69)</f>
        <v>0</v>
      </c>
    </row>
    <row r="70" spans="1:10" ht="20.25" thickTop="1" thickBot="1" x14ac:dyDescent="0.3">
      <c r="A70" s="11" t="s">
        <v>2</v>
      </c>
      <c r="B70" s="8"/>
      <c r="C70" s="9">
        <f>'SAN PEDRO'!C17+'SAN PEDRO'!C30+'SAN PEDRO'!C44+'SAN PEDRO'!C57+'SAN PEDRO'!C71+'SAN PEDRO'!C84+'SAN PEDRO'!C98+'SAN PEDRO'!C111+'SAN PEDRO'!C124+'SAN PEDRO'!C137+'SAN PEDRO'!C151</f>
        <v>0</v>
      </c>
      <c r="D70" s="9">
        <f>'SAN PEDRO'!D17+'SAN PEDRO'!D30+'SAN PEDRO'!D44+'SAN PEDRO'!D57+'SAN PEDRO'!D71+'SAN PEDRO'!D84+'SAN PEDRO'!D98+'SAN PEDRO'!D111+'SAN PEDRO'!D124+'SAN PEDRO'!D137+'SAN PEDRO'!D151</f>
        <v>0</v>
      </c>
      <c r="E70" s="9">
        <f>'SAN PEDRO'!E17+'SAN PEDRO'!E30+'SAN PEDRO'!E44+'SAN PEDRO'!E57+'SAN PEDRO'!E71+'SAN PEDRO'!E84+'SAN PEDRO'!E98+'SAN PEDRO'!E111+'SAN PEDRO'!E124+'SAN PEDRO'!E137+'SAN PEDRO'!E151</f>
        <v>0</v>
      </c>
      <c r="F70" s="9">
        <f>'SAN PEDRO'!F17+'SAN PEDRO'!F30+'SAN PEDRO'!F44+'SAN PEDRO'!F57+'SAN PEDRO'!F71+'SAN PEDRO'!F84+'SAN PEDRO'!F98+'SAN PEDRO'!F111+'SAN PEDRO'!F124+'SAN PEDRO'!F137+'SAN PEDRO'!F151</f>
        <v>0</v>
      </c>
      <c r="G70" s="9">
        <f>'SAN PEDRO'!G17+'SAN PEDRO'!G30+'SAN PEDRO'!G44+'SAN PEDRO'!G57+'SAN PEDRO'!G71+'SAN PEDRO'!G84+'SAN PEDRO'!G98+'SAN PEDRO'!G111+'SAN PEDRO'!G124+'SAN PEDRO'!G137+'SAN PEDRO'!G151</f>
        <v>0</v>
      </c>
      <c r="H70" s="9">
        <f>'SAN PEDRO'!H17+'SAN PEDRO'!H30+'SAN PEDRO'!H44+'SAN PEDRO'!H57+'SAN PEDRO'!H71+'SAN PEDRO'!H84+'SAN PEDRO'!H98+'SAN PEDRO'!H111+'SAN PEDRO'!H124+'SAN PEDRO'!H137+'SAN PEDRO'!H151</f>
        <v>0</v>
      </c>
      <c r="I70" s="9">
        <f>'SAN PEDRO'!I17+'SAN PEDRO'!I30+'SAN PEDRO'!I44+'SAN PEDRO'!I57+'SAN PEDRO'!I71+'SAN PEDRO'!I84+'SAN PEDRO'!I98+'SAN PEDRO'!I111+'SAN PEDRO'!I124+'SAN PEDRO'!I137+'SAN PEDRO'!I151</f>
        <v>0</v>
      </c>
      <c r="J70" s="2">
        <f>SUM(C70:I70)</f>
        <v>0</v>
      </c>
    </row>
    <row r="71" spans="1:10" ht="20.25" thickTop="1" thickBot="1" x14ac:dyDescent="0.3">
      <c r="A71" s="11" t="s">
        <v>3</v>
      </c>
      <c r="B71" s="8"/>
      <c r="C71" s="9">
        <f>'SAN PEDRO'!C18+'SAN PEDRO'!C31+'SAN PEDRO'!C45+'SAN PEDRO'!C58+'SAN PEDRO'!C72+'SAN PEDRO'!C85+'SAN PEDRO'!C99+'SAN PEDRO'!C112+'SAN PEDRO'!C125+'SAN PEDRO'!C138+'SAN PEDRO'!C152</f>
        <v>0</v>
      </c>
      <c r="D71" s="9">
        <f>'SAN PEDRO'!D18+'SAN PEDRO'!D31+'SAN PEDRO'!D45+'SAN PEDRO'!D58+'SAN PEDRO'!D72+'SAN PEDRO'!D85+'SAN PEDRO'!D99+'SAN PEDRO'!D112+'SAN PEDRO'!D125+'SAN PEDRO'!D138+'SAN PEDRO'!D152</f>
        <v>0</v>
      </c>
      <c r="E71" s="9">
        <f>'SAN PEDRO'!E18+'SAN PEDRO'!E31+'SAN PEDRO'!E45+'SAN PEDRO'!E58+'SAN PEDRO'!E72+'SAN PEDRO'!E85+'SAN PEDRO'!E99+'SAN PEDRO'!E112+'SAN PEDRO'!E125+'SAN PEDRO'!E138+'SAN PEDRO'!E152</f>
        <v>0</v>
      </c>
      <c r="F71" s="9">
        <f>'SAN PEDRO'!F18+'SAN PEDRO'!F31+'SAN PEDRO'!F45+'SAN PEDRO'!F58+'SAN PEDRO'!F72+'SAN PEDRO'!F85+'SAN PEDRO'!F99+'SAN PEDRO'!F112+'SAN PEDRO'!F125+'SAN PEDRO'!F138+'SAN PEDRO'!F152</f>
        <v>0</v>
      </c>
      <c r="G71" s="9">
        <f>'SAN PEDRO'!G18+'SAN PEDRO'!G31+'SAN PEDRO'!G45+'SAN PEDRO'!G58+'SAN PEDRO'!G72+'SAN PEDRO'!G85+'SAN PEDRO'!G99+'SAN PEDRO'!G112+'SAN PEDRO'!G125+'SAN PEDRO'!G138+'SAN PEDRO'!G152</f>
        <v>0</v>
      </c>
      <c r="H71" s="9">
        <f>'SAN PEDRO'!H18+'SAN PEDRO'!H31+'SAN PEDRO'!H45+'SAN PEDRO'!H58+'SAN PEDRO'!H72+'SAN PEDRO'!H85+'SAN PEDRO'!H99+'SAN PEDRO'!H112+'SAN PEDRO'!H125+'SAN PEDRO'!H138+'SAN PEDRO'!H152</f>
        <v>0</v>
      </c>
      <c r="I71" s="9">
        <f>'SAN PEDRO'!I18+'SAN PEDRO'!I31+'SAN PEDRO'!I45+'SAN PEDRO'!I58+'SAN PEDRO'!I72+'SAN PEDRO'!I85+'SAN PEDRO'!I99+'SAN PEDRO'!I112+'SAN PEDRO'!I125+'SAN PEDRO'!I138+'SAN PEDRO'!I152</f>
        <v>0</v>
      </c>
      <c r="J71" s="2">
        <f>SUM(C71:I71)</f>
        <v>0</v>
      </c>
    </row>
    <row r="72" spans="1:10" ht="20.25" thickTop="1" thickBot="1" x14ac:dyDescent="0.3">
      <c r="A72" s="11" t="s">
        <v>23</v>
      </c>
      <c r="B72" s="8"/>
      <c r="C72" s="9">
        <f>'SAN PEDRO'!C19+'SAN PEDRO'!C32+'SAN PEDRO'!C46+'SAN PEDRO'!C59+'SAN PEDRO'!C73+'SAN PEDRO'!C86+'SAN PEDRO'!C100+'SAN PEDRO'!C113+'SAN PEDRO'!C126+'SAN PEDRO'!C139+'SAN PEDRO'!C153</f>
        <v>2072</v>
      </c>
      <c r="D72" s="9">
        <f>'SAN PEDRO'!D19+'SAN PEDRO'!D32+'SAN PEDRO'!D46+'SAN PEDRO'!D59+'SAN PEDRO'!D73+'SAN PEDRO'!D86+'SAN PEDRO'!D100+'SAN PEDRO'!D113+'SAN PEDRO'!D126+'SAN PEDRO'!D139+'SAN PEDRO'!D153</f>
        <v>2072</v>
      </c>
      <c r="E72" s="9">
        <f>'SAN PEDRO'!E19+'SAN PEDRO'!E32+'SAN PEDRO'!E46+'SAN PEDRO'!E59+'SAN PEDRO'!E73+'SAN PEDRO'!E86+'SAN PEDRO'!E100+'SAN PEDRO'!E113+'SAN PEDRO'!E126+'SAN PEDRO'!E139+'SAN PEDRO'!E153</f>
        <v>2072</v>
      </c>
      <c r="F72" s="9">
        <f>'SAN PEDRO'!F19+'SAN PEDRO'!F32+'SAN PEDRO'!F46+'SAN PEDRO'!F59+'SAN PEDRO'!F73+'SAN PEDRO'!F86+'SAN PEDRO'!F100+'SAN PEDRO'!F113+'SAN PEDRO'!F126+'SAN PEDRO'!F139+'SAN PEDRO'!F153</f>
        <v>2072</v>
      </c>
      <c r="G72" s="9">
        <f>'SAN PEDRO'!G19+'SAN PEDRO'!G32+'SAN PEDRO'!G46+'SAN PEDRO'!G59+'SAN PEDRO'!G73+'SAN PEDRO'!G86+'SAN PEDRO'!G100+'SAN PEDRO'!G113+'SAN PEDRO'!G126+'SAN PEDRO'!G139+'SAN PEDRO'!G153</f>
        <v>0</v>
      </c>
      <c r="H72" s="9">
        <f>'SAN PEDRO'!H19+'SAN PEDRO'!H32+'SAN PEDRO'!H46+'SAN PEDRO'!H59+'SAN PEDRO'!H73+'SAN PEDRO'!H86+'SAN PEDRO'!H100+'SAN PEDRO'!H113+'SAN PEDRO'!H126+'SAN PEDRO'!H139+'SAN PEDRO'!H153</f>
        <v>0</v>
      </c>
      <c r="I72" s="9">
        <f>'SAN PEDRO'!I19+'SAN PEDRO'!I32+'SAN PEDRO'!I46+'SAN PEDRO'!I59+'SAN PEDRO'!I73+'SAN PEDRO'!I86+'SAN PEDRO'!I100+'SAN PEDRO'!I113+'SAN PEDRO'!I126+'SAN PEDRO'!I139+'SAN PEDRO'!I153</f>
        <v>0</v>
      </c>
    </row>
    <row r="73" spans="1:10" ht="20.25" thickTop="1" thickBot="1" x14ac:dyDescent="0.3">
      <c r="A73" s="11" t="s">
        <v>24</v>
      </c>
      <c r="B73" s="8"/>
      <c r="C73" s="9">
        <f>'SAN PEDRO'!C20+'SAN PEDRO'!C33+'SAN PEDRO'!C47+'SAN PEDRO'!C60+'SAN PEDRO'!C74+'SAN PEDRO'!C87+'SAN PEDRO'!C101+'SAN PEDRO'!C114+'SAN PEDRO'!C127+'SAN PEDRO'!C140+'SAN PEDRO'!C154</f>
        <v>2073</v>
      </c>
      <c r="D73" s="9">
        <f>'SAN PEDRO'!D20+'SAN PEDRO'!D33+'SAN PEDRO'!D47+'SAN PEDRO'!D60+'SAN PEDRO'!D74+'SAN PEDRO'!D87+'SAN PEDRO'!D101+'SAN PEDRO'!D114+'SAN PEDRO'!D127+'SAN PEDRO'!D140+'SAN PEDRO'!D154</f>
        <v>2073</v>
      </c>
      <c r="E73" s="9">
        <f>'SAN PEDRO'!E20+'SAN PEDRO'!E33+'SAN PEDRO'!E47+'SAN PEDRO'!E60+'SAN PEDRO'!E74+'SAN PEDRO'!E87+'SAN PEDRO'!E101+'SAN PEDRO'!E114+'SAN PEDRO'!E127+'SAN PEDRO'!E140+'SAN PEDRO'!E154</f>
        <v>2073</v>
      </c>
      <c r="F73" s="9">
        <f>'SAN PEDRO'!F20+'SAN PEDRO'!F33+'SAN PEDRO'!F47+'SAN PEDRO'!F60+'SAN PEDRO'!F74+'SAN PEDRO'!F87+'SAN PEDRO'!F101+'SAN PEDRO'!F114+'SAN PEDRO'!F127+'SAN PEDRO'!F140+'SAN PEDRO'!F154</f>
        <v>2073</v>
      </c>
      <c r="G73" s="9">
        <f>'SAN PEDRO'!G20+'SAN PEDRO'!G33+'SAN PEDRO'!G47+'SAN PEDRO'!G60+'SAN PEDRO'!G74+'SAN PEDRO'!G87+'SAN PEDRO'!G101+'SAN PEDRO'!G114+'SAN PEDRO'!G127+'SAN PEDRO'!G140+'SAN PEDRO'!G154</f>
        <v>0</v>
      </c>
      <c r="H73" s="9">
        <f>'SAN PEDRO'!H20+'SAN PEDRO'!H33+'SAN PEDRO'!H47+'SAN PEDRO'!H60+'SAN PEDRO'!H74+'SAN PEDRO'!H87+'SAN PEDRO'!H101+'SAN PEDRO'!H114+'SAN PEDRO'!H127+'SAN PEDRO'!H140+'SAN PEDRO'!H154</f>
        <v>0</v>
      </c>
      <c r="I73" s="9">
        <f>'SAN PEDRO'!I20+'SAN PEDRO'!I33+'SAN PEDRO'!I47+'SAN PEDRO'!I60+'SAN PEDRO'!I74+'SAN PEDRO'!I87+'SAN PEDRO'!I101+'SAN PEDRO'!I114+'SAN PEDRO'!I127+'SAN PEDRO'!I140+'SAN PEDRO'!I154</f>
        <v>0</v>
      </c>
    </row>
    <row r="74" spans="1:10" ht="20.25" thickTop="1" thickBot="1" x14ac:dyDescent="0.3">
      <c r="A74" s="11" t="s">
        <v>4</v>
      </c>
      <c r="B74" s="8"/>
      <c r="C74" s="9">
        <f>'SAN PEDRO'!C21+'SAN PEDRO'!C34+'SAN PEDRO'!C48+'SAN PEDRO'!C61+'SAN PEDRO'!C75+'SAN PEDRO'!C88+'SAN PEDRO'!C102+'SAN PEDRO'!C115+'SAN PEDRO'!C128+'SAN PEDRO'!C141+'SAN PEDRO'!C155</f>
        <v>1972</v>
      </c>
      <c r="D74" s="9">
        <f>'SAN PEDRO'!D21+'SAN PEDRO'!D34+'SAN PEDRO'!D48+'SAN PEDRO'!D61+'SAN PEDRO'!D75+'SAN PEDRO'!D88+'SAN PEDRO'!D102+'SAN PEDRO'!D115+'SAN PEDRO'!D128+'SAN PEDRO'!D141+'SAN PEDRO'!D155</f>
        <v>1972</v>
      </c>
      <c r="E74" s="9">
        <f>'SAN PEDRO'!E21+'SAN PEDRO'!E34+'SAN PEDRO'!E48+'SAN PEDRO'!E61+'SAN PEDRO'!E75+'SAN PEDRO'!E88+'SAN PEDRO'!E102+'SAN PEDRO'!E115+'SAN PEDRO'!E128+'SAN PEDRO'!E141+'SAN PEDRO'!E155</f>
        <v>1972</v>
      </c>
      <c r="F74" s="9">
        <f>'SAN PEDRO'!F21+'SAN PEDRO'!F34+'SAN PEDRO'!F48+'SAN PEDRO'!F61+'SAN PEDRO'!F75+'SAN PEDRO'!F88+'SAN PEDRO'!F102+'SAN PEDRO'!F115+'SAN PEDRO'!F128+'SAN PEDRO'!F141+'SAN PEDRO'!F155</f>
        <v>1972</v>
      </c>
      <c r="G74" s="9">
        <f>'SAN PEDRO'!G21+'SAN PEDRO'!G34+'SAN PEDRO'!G48+'SAN PEDRO'!G61+'SAN PEDRO'!G75+'SAN PEDRO'!G88+'SAN PEDRO'!G102+'SAN PEDRO'!G115+'SAN PEDRO'!G128+'SAN PEDRO'!G141+'SAN PEDRO'!G155</f>
        <v>0</v>
      </c>
      <c r="H74" s="9">
        <f>'SAN PEDRO'!H21+'SAN PEDRO'!H34+'SAN PEDRO'!H48+'SAN PEDRO'!H61+'SAN PEDRO'!H75+'SAN PEDRO'!H88+'SAN PEDRO'!H102+'SAN PEDRO'!H115+'SAN PEDRO'!H128+'SAN PEDRO'!H141+'SAN PEDRO'!H155</f>
        <v>0</v>
      </c>
      <c r="I74" s="9">
        <f>'SAN PEDRO'!I21+'SAN PEDRO'!I34+'SAN PEDRO'!I48+'SAN PEDRO'!I61+'SAN PEDRO'!I75+'SAN PEDRO'!I88+'SAN PEDRO'!I102+'SAN PEDRO'!I115+'SAN PEDRO'!I128+'SAN PEDRO'!I141+'SAN PEDRO'!I155</f>
        <v>0</v>
      </c>
    </row>
    <row r="75" spans="1:10" ht="20.25" thickTop="1" thickBot="1" x14ac:dyDescent="0.3">
      <c r="A75" s="7" t="s">
        <v>25</v>
      </c>
      <c r="B75" s="14">
        <f>SUM(B67:B74)</f>
        <v>0</v>
      </c>
      <c r="C75" s="14">
        <f t="shared" ref="C75:I75" si="4">SUM(C69:C74)</f>
        <v>6117</v>
      </c>
      <c r="D75" s="14">
        <f t="shared" si="4"/>
        <v>6117</v>
      </c>
      <c r="E75" s="14">
        <f t="shared" si="4"/>
        <v>6117</v>
      </c>
      <c r="F75" s="14">
        <f t="shared" si="4"/>
        <v>6117</v>
      </c>
      <c r="G75" s="14">
        <f t="shared" si="4"/>
        <v>0</v>
      </c>
      <c r="H75" s="14">
        <f t="shared" si="4"/>
        <v>0</v>
      </c>
      <c r="I75" s="14">
        <f t="shared" si="4"/>
        <v>0</v>
      </c>
    </row>
    <row r="76" spans="1:10" ht="17.25" thickTop="1" thickBot="1" x14ac:dyDescent="0.3">
      <c r="A76" s="13"/>
      <c r="B76" s="13"/>
      <c r="C76" s="13"/>
      <c r="D76" s="13"/>
      <c r="E76" s="13"/>
      <c r="F76" s="13"/>
      <c r="G76" s="13"/>
      <c r="H76" s="13"/>
      <c r="I76" s="16">
        <f>SUM(B75:I75)</f>
        <v>24468</v>
      </c>
    </row>
    <row r="77" spans="1:10" ht="20.25" thickTop="1" thickBot="1" x14ac:dyDescent="0.3">
      <c r="A77" s="33" t="s">
        <v>11</v>
      </c>
      <c r="B77" s="33"/>
      <c r="C77" s="33"/>
      <c r="D77" s="33"/>
      <c r="E77" s="33"/>
      <c r="F77" s="33"/>
      <c r="G77" s="33"/>
      <c r="H77" s="33"/>
      <c r="I77" s="33"/>
    </row>
    <row r="78" spans="1:10" ht="20.25" thickTop="1" thickBot="1" x14ac:dyDescent="0.3">
      <c r="A78" s="34" t="s">
        <v>12</v>
      </c>
      <c r="B78" s="34" t="s">
        <v>62</v>
      </c>
      <c r="C78" s="34"/>
      <c r="D78" s="34"/>
      <c r="E78" s="34"/>
      <c r="F78" s="34"/>
      <c r="G78" s="34"/>
      <c r="H78" s="34"/>
      <c r="I78" s="34"/>
    </row>
    <row r="79" spans="1:10" ht="20.25" thickTop="1" thickBot="1" x14ac:dyDescent="0.3">
      <c r="A79" s="34"/>
      <c r="B79" s="6" t="s">
        <v>0</v>
      </c>
      <c r="C79" s="6" t="s">
        <v>15</v>
      </c>
      <c r="D79" s="6" t="s">
        <v>16</v>
      </c>
      <c r="E79" s="6" t="s">
        <v>7</v>
      </c>
      <c r="F79" s="6" t="s">
        <v>17</v>
      </c>
      <c r="G79" s="6" t="s">
        <v>18</v>
      </c>
      <c r="H79" s="6" t="s">
        <v>19</v>
      </c>
      <c r="I79" s="6" t="s">
        <v>20</v>
      </c>
    </row>
    <row r="80" spans="1:10" ht="20.25" thickTop="1" thickBot="1" x14ac:dyDescent="0.3">
      <c r="A80" s="7" t="s">
        <v>21</v>
      </c>
      <c r="B80" s="8">
        <f>'LA VEGA'!B22+'LA VEGA'!B35+'LA VEGA'!B49+'LA VEGA'!B62+'LA VEGA'!B76+'LA VEGA'!B89+'LA VEGA'!B103+'LA VEGA'!B116+'LA VEGA'!B130+'LA VEGA'!B143</f>
        <v>0</v>
      </c>
      <c r="C80" s="9">
        <f>'LA VEGA'!C14+'LA VEGA'!C27+'LA VEGA'!C41+'LA VEGA'!C54+'LA VEGA'!C68+'LA VEGA'!C81+'LA VEGA'!C95+'LA VEGA'!C108+'LA VEGA'!C122+'LA VEGA'!C135</f>
        <v>0</v>
      </c>
      <c r="D80" s="9">
        <f>'LA VEGA'!D14+'LA VEGA'!D27+'LA VEGA'!D41+'LA VEGA'!D54+'LA VEGA'!D68+'LA VEGA'!D81+'LA VEGA'!D95+'LA VEGA'!D108+'LA VEGA'!D122+'LA VEGA'!D135</f>
        <v>0</v>
      </c>
      <c r="E80" s="9">
        <f>'LA VEGA'!E14+'LA VEGA'!E27+'LA VEGA'!E41+'LA VEGA'!E54+'LA VEGA'!E68+'LA VEGA'!E81+'LA VEGA'!E95+'LA VEGA'!E108+'LA VEGA'!E122+'LA VEGA'!E135</f>
        <v>0</v>
      </c>
      <c r="F80" s="9">
        <f>'LA VEGA'!F14+'LA VEGA'!F27+'LA VEGA'!F41+'LA VEGA'!F54+'LA VEGA'!F68+'LA VEGA'!F81+'LA VEGA'!F95+'LA VEGA'!F108+'LA VEGA'!F122+'LA VEGA'!F135</f>
        <v>0</v>
      </c>
      <c r="G80" s="9">
        <f>'LA VEGA'!G14+'LA VEGA'!G27+'LA VEGA'!G41+'LA VEGA'!G54+'LA VEGA'!G68+'LA VEGA'!G81+'LA VEGA'!G95+'LA VEGA'!G108+'LA VEGA'!G122+'LA VEGA'!G135</f>
        <v>0</v>
      </c>
      <c r="H80" s="9">
        <f>'LA VEGA'!H14+'LA VEGA'!H27+'LA VEGA'!H41+'LA VEGA'!H54+'LA VEGA'!H68+'LA VEGA'!H81+'LA VEGA'!H95+'LA VEGA'!H108+'LA VEGA'!H122+'LA VEGA'!H135</f>
        <v>0</v>
      </c>
      <c r="I80" s="9">
        <f>'LA VEGA'!I14+'LA VEGA'!I27+'LA VEGA'!I41+'LA VEGA'!I54+'LA VEGA'!I68+'LA VEGA'!I81+'LA VEGA'!I95+'LA VEGA'!I108+'LA VEGA'!I122+'LA VEGA'!I135</f>
        <v>0</v>
      </c>
    </row>
    <row r="81" spans="1:10" ht="20.25" thickTop="1" thickBot="1" x14ac:dyDescent="0.3">
      <c r="A81" s="10" t="s">
        <v>1</v>
      </c>
      <c r="B81" s="8"/>
      <c r="C81" s="9">
        <f>'LA VEGA'!C15+'LA VEGA'!C28+'LA VEGA'!C42+'LA VEGA'!C55+'LA VEGA'!C69+'LA VEGA'!C82+'LA VEGA'!C96+'LA VEGA'!C109+'LA VEGA'!C123+'LA VEGA'!C136</f>
        <v>0</v>
      </c>
      <c r="D81" s="9">
        <f>'LA VEGA'!D15+'LA VEGA'!D28+'LA VEGA'!D42+'LA VEGA'!D55+'LA VEGA'!D69+'LA VEGA'!D82+'LA VEGA'!D96+'LA VEGA'!D109+'LA VEGA'!D123+'LA VEGA'!D136</f>
        <v>0</v>
      </c>
      <c r="E81" s="9">
        <f>'LA VEGA'!E15+'LA VEGA'!E28+'LA VEGA'!E42+'LA VEGA'!E55+'LA VEGA'!E69+'LA VEGA'!E82+'LA VEGA'!E96+'LA VEGA'!E109+'LA VEGA'!E123+'LA VEGA'!E136</f>
        <v>0</v>
      </c>
      <c r="F81" s="9">
        <f>'LA VEGA'!F15+'LA VEGA'!F28+'LA VEGA'!F42+'LA VEGA'!F55+'LA VEGA'!F69+'LA VEGA'!F82+'LA VEGA'!F96+'LA VEGA'!F109+'LA VEGA'!F123+'LA VEGA'!F136</f>
        <v>0</v>
      </c>
      <c r="G81" s="9">
        <f>'LA VEGA'!G15+'LA VEGA'!G28+'LA VEGA'!G42+'LA VEGA'!G55+'LA VEGA'!G69+'LA VEGA'!G82+'LA VEGA'!G96+'LA VEGA'!G109+'LA VEGA'!G123+'LA VEGA'!G136</f>
        <v>0</v>
      </c>
      <c r="H81" s="9">
        <f>'LA VEGA'!H15+'LA VEGA'!H28+'LA VEGA'!H42+'LA VEGA'!H55+'LA VEGA'!H69+'LA VEGA'!H82+'LA VEGA'!H96+'LA VEGA'!H109+'LA VEGA'!H123+'LA VEGA'!H136</f>
        <v>0</v>
      </c>
      <c r="I81" s="9">
        <f>'LA VEGA'!I15+'LA VEGA'!I28+'LA VEGA'!I42+'LA VEGA'!I55+'LA VEGA'!I69+'LA VEGA'!I82+'LA VEGA'!I96+'LA VEGA'!I109+'LA VEGA'!I123+'LA VEGA'!I136</f>
        <v>0</v>
      </c>
    </row>
    <row r="82" spans="1:10" ht="20.25" thickTop="1" thickBot="1" x14ac:dyDescent="0.3">
      <c r="A82" s="11" t="s">
        <v>22</v>
      </c>
      <c r="B82" s="8"/>
      <c r="C82" s="9">
        <f>'LA VEGA'!C16+'LA VEGA'!C29+'LA VEGA'!C43+'LA VEGA'!C56+'LA VEGA'!C70+'LA VEGA'!C83+'LA VEGA'!C97+'LA VEGA'!C110+'LA VEGA'!C124+'LA VEGA'!C137</f>
        <v>0</v>
      </c>
      <c r="D82" s="9">
        <f>'LA VEGA'!D16+'LA VEGA'!D29+'LA VEGA'!D43+'LA VEGA'!D56+'LA VEGA'!D70+'LA VEGA'!D83+'LA VEGA'!D97+'LA VEGA'!D110+'LA VEGA'!D124+'LA VEGA'!D137</f>
        <v>0</v>
      </c>
      <c r="E82" s="9">
        <f>'LA VEGA'!E16+'LA VEGA'!E29+'LA VEGA'!E43+'LA VEGA'!E56+'LA VEGA'!E70+'LA VEGA'!E83+'LA VEGA'!E97+'LA VEGA'!E110+'LA VEGA'!E124+'LA VEGA'!E137</f>
        <v>0</v>
      </c>
      <c r="F82" s="9">
        <f>'LA VEGA'!F16+'LA VEGA'!F29+'LA VEGA'!F43+'LA VEGA'!F56+'LA VEGA'!F70+'LA VEGA'!F83+'LA VEGA'!F97+'LA VEGA'!F110+'LA VEGA'!F124+'LA VEGA'!F137</f>
        <v>0</v>
      </c>
      <c r="G82" s="9">
        <f>'LA VEGA'!G16+'LA VEGA'!G29+'LA VEGA'!G43+'LA VEGA'!G56+'LA VEGA'!G70+'LA VEGA'!G83+'LA VEGA'!G97+'LA VEGA'!G110+'LA VEGA'!G124+'LA VEGA'!G137</f>
        <v>0</v>
      </c>
      <c r="H82" s="9">
        <f>'LA VEGA'!H16+'LA VEGA'!H29+'LA VEGA'!H43+'LA VEGA'!H56+'LA VEGA'!H70+'LA VEGA'!H83+'LA VEGA'!H97+'LA VEGA'!H110+'LA VEGA'!H124+'LA VEGA'!H137</f>
        <v>0</v>
      </c>
      <c r="I82" s="9">
        <f>'LA VEGA'!I16+'LA VEGA'!I29+'LA VEGA'!I43+'LA VEGA'!I56+'LA VEGA'!I70+'LA VEGA'!I83+'LA VEGA'!I97+'LA VEGA'!I110+'LA VEGA'!I124+'LA VEGA'!I137</f>
        <v>0</v>
      </c>
      <c r="J82" s="2">
        <f>SUM(C82:I82)</f>
        <v>0</v>
      </c>
    </row>
    <row r="83" spans="1:10" ht="20.25" thickTop="1" thickBot="1" x14ac:dyDescent="0.3">
      <c r="A83" s="11" t="s">
        <v>2</v>
      </c>
      <c r="B83" s="8"/>
      <c r="C83" s="9">
        <f>'LA VEGA'!C17+'LA VEGA'!C30+'LA VEGA'!C44+'LA VEGA'!C57+'LA VEGA'!C71+'LA VEGA'!C84+'LA VEGA'!C98+'LA VEGA'!C111+'LA VEGA'!C125+'LA VEGA'!C138</f>
        <v>0</v>
      </c>
      <c r="D83" s="9">
        <f>'LA VEGA'!D17+'LA VEGA'!D30+'LA VEGA'!D44+'LA VEGA'!D57+'LA VEGA'!D71+'LA VEGA'!D84+'LA VEGA'!D98+'LA VEGA'!D111+'LA VEGA'!D125+'LA VEGA'!D138</f>
        <v>0</v>
      </c>
      <c r="E83" s="9">
        <f>'LA VEGA'!E17+'LA VEGA'!E30+'LA VEGA'!E44+'LA VEGA'!E57+'LA VEGA'!E71+'LA VEGA'!E84+'LA VEGA'!E98+'LA VEGA'!E111+'LA VEGA'!E125+'LA VEGA'!E138</f>
        <v>0</v>
      </c>
      <c r="F83" s="9">
        <f>'LA VEGA'!F17+'LA VEGA'!F30+'LA VEGA'!F44+'LA VEGA'!F57+'LA VEGA'!F71+'LA VEGA'!F84+'LA VEGA'!F98+'LA VEGA'!F111+'LA VEGA'!F125+'LA VEGA'!F138</f>
        <v>0</v>
      </c>
      <c r="G83" s="9">
        <f>'LA VEGA'!G17+'LA VEGA'!G30+'LA VEGA'!G44+'LA VEGA'!G57+'LA VEGA'!G71+'LA VEGA'!G84+'LA VEGA'!G98+'LA VEGA'!G111+'LA VEGA'!G125+'LA VEGA'!G138</f>
        <v>0</v>
      </c>
      <c r="H83" s="9">
        <f>'LA VEGA'!H17+'LA VEGA'!H30+'LA VEGA'!H44+'LA VEGA'!H57+'LA VEGA'!H71+'LA VEGA'!H84+'LA VEGA'!H98+'LA VEGA'!H111+'LA VEGA'!H125+'LA VEGA'!H138</f>
        <v>0</v>
      </c>
      <c r="I83" s="9">
        <f>'LA VEGA'!I17+'LA VEGA'!I30+'LA VEGA'!I44+'LA VEGA'!I57+'LA VEGA'!I71+'LA VEGA'!I84+'LA VEGA'!I98+'LA VEGA'!I111+'LA VEGA'!I125+'LA VEGA'!I138</f>
        <v>0</v>
      </c>
      <c r="J83" s="2">
        <f>SUM(C83:I83)</f>
        <v>0</v>
      </c>
    </row>
    <row r="84" spans="1:10" ht="20.25" thickTop="1" thickBot="1" x14ac:dyDescent="0.3">
      <c r="A84" s="11" t="s">
        <v>3</v>
      </c>
      <c r="B84" s="8"/>
      <c r="C84" s="9">
        <f>'LA VEGA'!C18+'LA VEGA'!C31+'LA VEGA'!C45+'LA VEGA'!C58+'LA VEGA'!C72+'LA VEGA'!C85+'LA VEGA'!C99+'LA VEGA'!C112+'LA VEGA'!C126+'LA VEGA'!C139</f>
        <v>0</v>
      </c>
      <c r="D84" s="9">
        <f>'LA VEGA'!D18+'LA VEGA'!D31+'LA VEGA'!D45+'LA VEGA'!D58+'LA VEGA'!D72+'LA VEGA'!D85+'LA VEGA'!D99+'LA VEGA'!D112+'LA VEGA'!D126+'LA VEGA'!D139</f>
        <v>0</v>
      </c>
      <c r="E84" s="9">
        <f>'LA VEGA'!E18+'LA VEGA'!E31+'LA VEGA'!E45+'LA VEGA'!E58+'LA VEGA'!E72+'LA VEGA'!E85+'LA VEGA'!E99+'LA VEGA'!E112+'LA VEGA'!E126+'LA VEGA'!E139</f>
        <v>0</v>
      </c>
      <c r="F84" s="9">
        <f>'LA VEGA'!F18+'LA VEGA'!F31+'LA VEGA'!F45+'LA VEGA'!F58+'LA VEGA'!F72+'LA VEGA'!F85+'LA VEGA'!F99+'LA VEGA'!F112+'LA VEGA'!F126+'LA VEGA'!F139</f>
        <v>0</v>
      </c>
      <c r="G84" s="9">
        <f>'LA VEGA'!G18+'LA VEGA'!G31+'LA VEGA'!G45+'LA VEGA'!G58+'LA VEGA'!G72+'LA VEGA'!G85+'LA VEGA'!G99+'LA VEGA'!G112+'LA VEGA'!G126+'LA VEGA'!G139</f>
        <v>0</v>
      </c>
      <c r="H84" s="9">
        <f>'LA VEGA'!H18+'LA VEGA'!H31+'LA VEGA'!H45+'LA VEGA'!H58+'LA VEGA'!H72+'LA VEGA'!H85+'LA VEGA'!H99+'LA VEGA'!H112+'LA VEGA'!H126+'LA VEGA'!H139</f>
        <v>0</v>
      </c>
      <c r="I84" s="9">
        <f>'LA VEGA'!I18+'LA VEGA'!I31+'LA VEGA'!I45+'LA VEGA'!I58+'LA VEGA'!I72+'LA VEGA'!I85+'LA VEGA'!I99+'LA VEGA'!I112+'LA VEGA'!I126+'LA VEGA'!I139</f>
        <v>0</v>
      </c>
      <c r="J84" s="2">
        <f>SUM(C84:I84)</f>
        <v>0</v>
      </c>
    </row>
    <row r="85" spans="1:10" ht="20.25" thickTop="1" thickBot="1" x14ac:dyDescent="0.3">
      <c r="A85" s="11" t="s">
        <v>23</v>
      </c>
      <c r="B85" s="8"/>
      <c r="C85" s="9">
        <f>'LA VEGA'!C19+'LA VEGA'!C32+'LA VEGA'!C46+'LA VEGA'!C59+'LA VEGA'!C73+'LA VEGA'!C86+'LA VEGA'!C100+'LA VEGA'!C113+'LA VEGA'!C127+'LA VEGA'!C140</f>
        <v>1985.8000000000002</v>
      </c>
      <c r="D85" s="9">
        <f>'LA VEGA'!D19+'LA VEGA'!D32+'LA VEGA'!D46+'LA VEGA'!D59+'LA VEGA'!D73+'LA VEGA'!D86+'LA VEGA'!D100+'LA VEGA'!D113+'LA VEGA'!D127+'LA VEGA'!D140</f>
        <v>1985.8000000000002</v>
      </c>
      <c r="E85" s="9">
        <f>'LA VEGA'!E19+'LA VEGA'!E32+'LA VEGA'!E46+'LA VEGA'!E59+'LA VEGA'!E73+'LA VEGA'!E86+'LA VEGA'!E100+'LA VEGA'!E113+'LA VEGA'!E127+'LA VEGA'!E140</f>
        <v>1985.8000000000002</v>
      </c>
      <c r="F85" s="9">
        <f>'LA VEGA'!F19+'LA VEGA'!F32+'LA VEGA'!F46+'LA VEGA'!F59+'LA VEGA'!F73+'LA VEGA'!F86+'LA VEGA'!F100+'LA VEGA'!F113+'LA VEGA'!F127+'LA VEGA'!F140</f>
        <v>1985.8000000000002</v>
      </c>
      <c r="G85" s="9">
        <f>'LA VEGA'!G19+'LA VEGA'!G32+'LA VEGA'!G46+'LA VEGA'!G59+'LA VEGA'!G73+'LA VEGA'!G86+'LA VEGA'!G100+'LA VEGA'!G113+'LA VEGA'!G127+'LA VEGA'!G140</f>
        <v>0</v>
      </c>
      <c r="H85" s="9">
        <f>'LA VEGA'!H19+'LA VEGA'!H32+'LA VEGA'!H46+'LA VEGA'!H59+'LA VEGA'!H73+'LA VEGA'!H86+'LA VEGA'!H100+'LA VEGA'!H113+'LA VEGA'!H127+'LA VEGA'!H140</f>
        <v>0</v>
      </c>
      <c r="I85" s="9">
        <f>'LA VEGA'!I19+'LA VEGA'!I32+'LA VEGA'!I46+'LA VEGA'!I59+'LA VEGA'!I73+'LA VEGA'!I86+'LA VEGA'!I100+'LA VEGA'!I113+'LA VEGA'!I127+'LA VEGA'!I140</f>
        <v>0</v>
      </c>
    </row>
    <row r="86" spans="1:10" ht="20.25" thickTop="1" thickBot="1" x14ac:dyDescent="0.3">
      <c r="A86" s="11" t="s">
        <v>24</v>
      </c>
      <c r="B86" s="8"/>
      <c r="C86" s="9">
        <f>'LA VEGA'!C20+'LA VEGA'!C33+'LA VEGA'!C47+'LA VEGA'!C60+'LA VEGA'!C74+'LA VEGA'!C87+'LA VEGA'!C101+'LA VEGA'!C114+'LA VEGA'!C128+'LA VEGA'!C141</f>
        <v>1947</v>
      </c>
      <c r="D86" s="9">
        <f>'LA VEGA'!D20+'LA VEGA'!D33+'LA VEGA'!D47+'LA VEGA'!D60+'LA VEGA'!D74+'LA VEGA'!D87+'LA VEGA'!D101+'LA VEGA'!D114+'LA VEGA'!D128+'LA VEGA'!D141</f>
        <v>1947</v>
      </c>
      <c r="E86" s="9">
        <f>'LA VEGA'!E20+'LA VEGA'!E33+'LA VEGA'!E47+'LA VEGA'!E60+'LA VEGA'!E74+'LA VEGA'!E87+'LA VEGA'!E101+'LA VEGA'!E114+'LA VEGA'!E128+'LA VEGA'!E141</f>
        <v>1947</v>
      </c>
      <c r="F86" s="9">
        <f>'LA VEGA'!F20+'LA VEGA'!F33+'LA VEGA'!F47+'LA VEGA'!F60+'LA VEGA'!F74+'LA VEGA'!F87+'LA VEGA'!F101+'LA VEGA'!F114+'LA VEGA'!F128+'LA VEGA'!F141</f>
        <v>1947</v>
      </c>
      <c r="G86" s="9">
        <f>'LA VEGA'!G20+'LA VEGA'!G33+'LA VEGA'!G47+'LA VEGA'!G60+'LA VEGA'!G74+'LA VEGA'!G87+'LA VEGA'!G101+'LA VEGA'!G114+'LA VEGA'!G128+'LA VEGA'!G141</f>
        <v>0</v>
      </c>
      <c r="H86" s="9">
        <f>'LA VEGA'!H20+'LA VEGA'!H33+'LA VEGA'!H47+'LA VEGA'!H60+'LA VEGA'!H74+'LA VEGA'!H87+'LA VEGA'!H101+'LA VEGA'!H114+'LA VEGA'!H128+'LA VEGA'!H141</f>
        <v>0</v>
      </c>
      <c r="I86" s="9">
        <f>'LA VEGA'!I20+'LA VEGA'!I33+'LA VEGA'!I47+'LA VEGA'!I60+'LA VEGA'!I74+'LA VEGA'!I87+'LA VEGA'!I101+'LA VEGA'!I114+'LA VEGA'!I128+'LA VEGA'!I141</f>
        <v>0</v>
      </c>
    </row>
    <row r="87" spans="1:10" ht="20.25" thickTop="1" thickBot="1" x14ac:dyDescent="0.3">
      <c r="A87" s="11" t="s">
        <v>4</v>
      </c>
      <c r="B87" s="8"/>
      <c r="C87" s="9">
        <f>'LA VEGA'!C21+'LA VEGA'!C34+'LA VEGA'!C48+'LA VEGA'!C61+'LA VEGA'!C75+'LA VEGA'!C88+'LA VEGA'!C102+'LA VEGA'!C115+'LA VEGA'!C129+'LA VEGA'!C142</f>
        <v>1975</v>
      </c>
      <c r="D87" s="9">
        <f>'LA VEGA'!D21+'LA VEGA'!D34+'LA VEGA'!D48+'LA VEGA'!D61+'LA VEGA'!D75+'LA VEGA'!D88+'LA VEGA'!D102+'LA VEGA'!D115+'LA VEGA'!D129+'LA VEGA'!D142</f>
        <v>1975</v>
      </c>
      <c r="E87" s="9">
        <f>'LA VEGA'!E21+'LA VEGA'!E34+'LA VEGA'!E48+'LA VEGA'!E61+'LA VEGA'!E75+'LA VEGA'!E88+'LA VEGA'!E102+'LA VEGA'!E115+'LA VEGA'!E129+'LA VEGA'!E142</f>
        <v>1975</v>
      </c>
      <c r="F87" s="9">
        <f>'LA VEGA'!F21+'LA VEGA'!F34+'LA VEGA'!F48+'LA VEGA'!F61+'LA VEGA'!F75+'LA VEGA'!F88+'LA VEGA'!F102+'LA VEGA'!F115+'LA VEGA'!F129+'LA VEGA'!F142</f>
        <v>1975</v>
      </c>
      <c r="G87" s="9">
        <f>'LA VEGA'!G21+'LA VEGA'!G34+'LA VEGA'!G48+'LA VEGA'!G61+'LA VEGA'!G75+'LA VEGA'!G88+'LA VEGA'!G102+'LA VEGA'!G115+'LA VEGA'!G129+'LA VEGA'!G142</f>
        <v>0</v>
      </c>
      <c r="H87" s="9">
        <f>'LA VEGA'!H21+'LA VEGA'!H34+'LA VEGA'!H48+'LA VEGA'!H61+'LA VEGA'!H75+'LA VEGA'!H88+'LA VEGA'!H102+'LA VEGA'!H115+'LA VEGA'!H129+'LA VEGA'!H142</f>
        <v>0</v>
      </c>
      <c r="I87" s="9">
        <f>'LA VEGA'!I21+'LA VEGA'!I34+'LA VEGA'!I48+'LA VEGA'!I61+'LA VEGA'!I75+'LA VEGA'!I88+'LA VEGA'!I102+'LA VEGA'!I115+'LA VEGA'!I129+'LA VEGA'!I142</f>
        <v>0</v>
      </c>
    </row>
    <row r="88" spans="1:10" ht="20.25" thickTop="1" thickBot="1" x14ac:dyDescent="0.3">
      <c r="A88" s="7" t="s">
        <v>25</v>
      </c>
      <c r="B88" s="14">
        <f>SUM(B80:B87)</f>
        <v>0</v>
      </c>
      <c r="C88" s="14">
        <f t="shared" ref="C88:I88" si="5">SUM(C82:C87)</f>
        <v>5907.8</v>
      </c>
      <c r="D88" s="14">
        <f t="shared" si="5"/>
        <v>5907.8</v>
      </c>
      <c r="E88" s="14">
        <f t="shared" si="5"/>
        <v>5907.8</v>
      </c>
      <c r="F88" s="14">
        <f t="shared" si="5"/>
        <v>5907.8</v>
      </c>
      <c r="G88" s="14">
        <f t="shared" si="5"/>
        <v>0</v>
      </c>
      <c r="H88" s="14">
        <f t="shared" si="5"/>
        <v>0</v>
      </c>
      <c r="I88" s="14">
        <f t="shared" si="5"/>
        <v>0</v>
      </c>
    </row>
    <row r="89" spans="1:10" ht="17.25" thickTop="1" thickBot="1" x14ac:dyDescent="0.3">
      <c r="A89" s="13"/>
      <c r="B89" s="13"/>
      <c r="C89" s="13"/>
      <c r="D89" s="13"/>
      <c r="E89" s="13"/>
      <c r="F89" s="13"/>
      <c r="G89" s="13"/>
      <c r="H89" s="13"/>
      <c r="I89" s="16">
        <f>SUM(B88:I88)</f>
        <v>23631.200000000001</v>
      </c>
    </row>
    <row r="90" spans="1:10" ht="15.75" thickBot="1" x14ac:dyDescent="0.3"/>
    <row r="91" spans="1:10" ht="20.25" thickTop="1" thickBot="1" x14ac:dyDescent="0.3">
      <c r="A91" s="33" t="s">
        <v>11</v>
      </c>
      <c r="B91" s="33"/>
      <c r="C91" s="33"/>
      <c r="D91" s="33"/>
      <c r="E91" s="33"/>
      <c r="F91" s="33"/>
      <c r="G91" s="33"/>
      <c r="H91" s="33"/>
      <c r="I91" s="33"/>
    </row>
    <row r="92" spans="1:10" ht="20.25" thickTop="1" thickBot="1" x14ac:dyDescent="0.3">
      <c r="A92" s="34" t="s">
        <v>12</v>
      </c>
      <c r="B92" s="34" t="s">
        <v>73</v>
      </c>
      <c r="C92" s="34"/>
      <c r="D92" s="34"/>
      <c r="E92" s="34"/>
      <c r="F92" s="34"/>
      <c r="G92" s="34"/>
      <c r="H92" s="34"/>
      <c r="I92" s="34"/>
    </row>
    <row r="93" spans="1:10" ht="20.25" thickTop="1" thickBot="1" x14ac:dyDescent="0.3">
      <c r="A93" s="34"/>
      <c r="B93" s="6" t="s">
        <v>0</v>
      </c>
      <c r="C93" s="6" t="s">
        <v>15</v>
      </c>
      <c r="D93" s="6" t="s">
        <v>16</v>
      </c>
      <c r="E93" s="6" t="s">
        <v>7</v>
      </c>
      <c r="F93" s="6" t="s">
        <v>17</v>
      </c>
      <c r="G93" s="6" t="s">
        <v>18</v>
      </c>
      <c r="H93" s="6" t="s">
        <v>19</v>
      </c>
      <c r="I93" s="6" t="s">
        <v>20</v>
      </c>
    </row>
    <row r="94" spans="1:10" ht="20.25" thickTop="1" thickBot="1" x14ac:dyDescent="0.3">
      <c r="A94" s="7" t="s">
        <v>21</v>
      </c>
      <c r="B94" s="8">
        <f>'SAN FRANCISCO'!B103+'SAN FRANCISCO'!B89+'SAN FRANCISCO'!B76+'SAN FRANCISCO'!B62+'SAN FRANCISCO'!B49+'SAN FRANCISCO'!B35+'SAN FRANCISCO'!B22</f>
        <v>0</v>
      </c>
      <c r="C94" s="9">
        <f>'SAN FRANCISCO'!C14+'SAN FRANCISCO'!C27+'SAN FRANCISCO'!C41+'SAN FRANCISCO'!C54+'SAN FRANCISCO'!C68+'SAN FRANCISCO'!C81+'SAN FRANCISCO'!C95</f>
        <v>0</v>
      </c>
      <c r="D94" s="9">
        <f>'SAN FRANCISCO'!D14+'SAN FRANCISCO'!D27+'SAN FRANCISCO'!D41+'SAN FRANCISCO'!D54+'SAN FRANCISCO'!D68+'SAN FRANCISCO'!D81+'SAN FRANCISCO'!D95</f>
        <v>0</v>
      </c>
      <c r="E94" s="9">
        <f>'SAN FRANCISCO'!E14+'SAN FRANCISCO'!E27+'SAN FRANCISCO'!E41+'SAN FRANCISCO'!E54+'SAN FRANCISCO'!E68+'SAN FRANCISCO'!E81+'SAN FRANCISCO'!E95</f>
        <v>0</v>
      </c>
      <c r="F94" s="9">
        <f>'SAN FRANCISCO'!F14+'SAN FRANCISCO'!F27+'SAN FRANCISCO'!F41+'SAN FRANCISCO'!F54+'SAN FRANCISCO'!F68+'SAN FRANCISCO'!F81+'SAN FRANCISCO'!F95</f>
        <v>0</v>
      </c>
      <c r="G94" s="9">
        <f>'SAN FRANCISCO'!G14+'SAN FRANCISCO'!G27+'SAN FRANCISCO'!G41+'SAN FRANCISCO'!G54+'SAN FRANCISCO'!G68+'SAN FRANCISCO'!G81+'SAN FRANCISCO'!G95</f>
        <v>0</v>
      </c>
      <c r="H94" s="9">
        <f>'SAN FRANCISCO'!H14+'SAN FRANCISCO'!H27+'SAN FRANCISCO'!H41+'SAN FRANCISCO'!H54+'SAN FRANCISCO'!H68+'SAN FRANCISCO'!H81+'SAN FRANCISCO'!H95</f>
        <v>0</v>
      </c>
      <c r="I94" s="9">
        <f>'SAN FRANCISCO'!I14+'SAN FRANCISCO'!I27+'SAN FRANCISCO'!I41+'SAN FRANCISCO'!I54+'SAN FRANCISCO'!I68+'SAN FRANCISCO'!I81+'SAN FRANCISCO'!I95</f>
        <v>0</v>
      </c>
    </row>
    <row r="95" spans="1:10" ht="20.25" thickTop="1" thickBot="1" x14ac:dyDescent="0.3">
      <c r="A95" s="10" t="s">
        <v>1</v>
      </c>
      <c r="B95" s="8"/>
      <c r="C95" s="9">
        <f>'SAN FRANCISCO'!C15+'SAN FRANCISCO'!C28+'SAN FRANCISCO'!C42+'SAN FRANCISCO'!C55+'SAN FRANCISCO'!C69+'SAN FRANCISCO'!C82+'SAN FRANCISCO'!C96</f>
        <v>0</v>
      </c>
      <c r="D95" s="9">
        <f>'SAN FRANCISCO'!D15+'SAN FRANCISCO'!D28+'SAN FRANCISCO'!D42+'SAN FRANCISCO'!D55+'SAN FRANCISCO'!D69+'SAN FRANCISCO'!D82+'SAN FRANCISCO'!D96</f>
        <v>0</v>
      </c>
      <c r="E95" s="9">
        <f>'SAN FRANCISCO'!E15+'SAN FRANCISCO'!E28+'SAN FRANCISCO'!E42+'SAN FRANCISCO'!E55+'SAN FRANCISCO'!E69+'SAN FRANCISCO'!E82+'SAN FRANCISCO'!E96</f>
        <v>0</v>
      </c>
      <c r="F95" s="9">
        <f>'SAN FRANCISCO'!F15+'SAN FRANCISCO'!F28+'SAN FRANCISCO'!F42+'SAN FRANCISCO'!F55+'SAN FRANCISCO'!F69+'SAN FRANCISCO'!F82+'SAN FRANCISCO'!F96</f>
        <v>0</v>
      </c>
      <c r="G95" s="9">
        <f>'SAN FRANCISCO'!G15+'SAN FRANCISCO'!G28+'SAN FRANCISCO'!G42+'SAN FRANCISCO'!G55+'SAN FRANCISCO'!G69+'SAN FRANCISCO'!G82+'SAN FRANCISCO'!G96</f>
        <v>0</v>
      </c>
      <c r="H95" s="9">
        <f>'SAN FRANCISCO'!H15+'SAN FRANCISCO'!H28+'SAN FRANCISCO'!H42+'SAN FRANCISCO'!H55+'SAN FRANCISCO'!H69+'SAN FRANCISCO'!H82+'SAN FRANCISCO'!H96</f>
        <v>0</v>
      </c>
      <c r="I95" s="9">
        <f>'SAN FRANCISCO'!I15+'SAN FRANCISCO'!I28+'SAN FRANCISCO'!I42+'SAN FRANCISCO'!I55+'SAN FRANCISCO'!I69+'SAN FRANCISCO'!I82+'SAN FRANCISCO'!I96</f>
        <v>0</v>
      </c>
    </row>
    <row r="96" spans="1:10" ht="20.25" thickTop="1" thickBot="1" x14ac:dyDescent="0.3">
      <c r="A96" s="11" t="s">
        <v>22</v>
      </c>
      <c r="B96" s="8"/>
      <c r="C96" s="9">
        <f>'SAN FRANCISCO'!C16+'SAN FRANCISCO'!C29+'SAN FRANCISCO'!C43+'SAN FRANCISCO'!C56+'SAN FRANCISCO'!C70+'SAN FRANCISCO'!C83+'SAN FRANCISCO'!C97</f>
        <v>0</v>
      </c>
      <c r="D96" s="9">
        <f>'SAN FRANCISCO'!D16+'SAN FRANCISCO'!D29+'SAN FRANCISCO'!D43+'SAN FRANCISCO'!D56+'SAN FRANCISCO'!D70+'SAN FRANCISCO'!D83+'SAN FRANCISCO'!D97</f>
        <v>0</v>
      </c>
      <c r="E96" s="9">
        <f>'SAN FRANCISCO'!E16+'SAN FRANCISCO'!E29+'SAN FRANCISCO'!E43+'SAN FRANCISCO'!E56+'SAN FRANCISCO'!E70+'SAN FRANCISCO'!E83+'SAN FRANCISCO'!E97</f>
        <v>0</v>
      </c>
      <c r="F96" s="9">
        <f>'SAN FRANCISCO'!F16+'SAN FRANCISCO'!F29+'SAN FRANCISCO'!F43+'SAN FRANCISCO'!F56+'SAN FRANCISCO'!F70+'SAN FRANCISCO'!F83+'SAN FRANCISCO'!F97</f>
        <v>0</v>
      </c>
      <c r="G96" s="9">
        <f>'SAN FRANCISCO'!G16+'SAN FRANCISCO'!G29+'SAN FRANCISCO'!G43+'SAN FRANCISCO'!G56+'SAN FRANCISCO'!G70+'SAN FRANCISCO'!G83+'SAN FRANCISCO'!G97</f>
        <v>0</v>
      </c>
      <c r="H96" s="9">
        <f>'SAN FRANCISCO'!H16+'SAN FRANCISCO'!H29+'SAN FRANCISCO'!H43+'SAN FRANCISCO'!H56+'SAN FRANCISCO'!H70+'SAN FRANCISCO'!H83+'SAN FRANCISCO'!H97</f>
        <v>0</v>
      </c>
      <c r="I96" s="9">
        <f>'SAN FRANCISCO'!I16+'SAN FRANCISCO'!I29+'SAN FRANCISCO'!I43+'SAN FRANCISCO'!I56+'SAN FRANCISCO'!I70+'SAN FRANCISCO'!I83+'SAN FRANCISCO'!I97</f>
        <v>0</v>
      </c>
      <c r="J96" s="2">
        <f>SUM(C96:I96)</f>
        <v>0</v>
      </c>
    </row>
    <row r="97" spans="1:10" ht="20.25" thickTop="1" thickBot="1" x14ac:dyDescent="0.3">
      <c r="A97" s="11" t="s">
        <v>2</v>
      </c>
      <c r="B97" s="8"/>
      <c r="C97" s="9">
        <f>'SAN FRANCISCO'!C17+'SAN FRANCISCO'!C30+'SAN FRANCISCO'!C44+'SAN FRANCISCO'!C57+'SAN FRANCISCO'!C71+'SAN FRANCISCO'!C84+'SAN FRANCISCO'!C98</f>
        <v>0</v>
      </c>
      <c r="D97" s="9">
        <f>'SAN FRANCISCO'!D17+'SAN FRANCISCO'!D30+'SAN FRANCISCO'!D44+'SAN FRANCISCO'!D57+'SAN FRANCISCO'!D71+'SAN FRANCISCO'!D84+'SAN FRANCISCO'!D98</f>
        <v>0</v>
      </c>
      <c r="E97" s="9">
        <f>'SAN FRANCISCO'!E17+'SAN FRANCISCO'!E30+'SAN FRANCISCO'!E44+'SAN FRANCISCO'!E57+'SAN FRANCISCO'!E71+'SAN FRANCISCO'!E84+'SAN FRANCISCO'!E98</f>
        <v>0</v>
      </c>
      <c r="F97" s="9">
        <f>'SAN FRANCISCO'!F17+'SAN FRANCISCO'!F30+'SAN FRANCISCO'!F44+'SAN FRANCISCO'!F57+'SAN FRANCISCO'!F71+'SAN FRANCISCO'!F84+'SAN FRANCISCO'!F98</f>
        <v>0</v>
      </c>
      <c r="G97" s="9">
        <f>'SAN FRANCISCO'!G17+'SAN FRANCISCO'!G30+'SAN FRANCISCO'!G44+'SAN FRANCISCO'!G57+'SAN FRANCISCO'!G71+'SAN FRANCISCO'!G84+'SAN FRANCISCO'!G98</f>
        <v>0</v>
      </c>
      <c r="H97" s="9">
        <f>'SAN FRANCISCO'!H17+'SAN FRANCISCO'!H30+'SAN FRANCISCO'!H44+'SAN FRANCISCO'!H57+'SAN FRANCISCO'!H71+'SAN FRANCISCO'!H84+'SAN FRANCISCO'!H98</f>
        <v>0</v>
      </c>
      <c r="I97" s="9">
        <f>'SAN FRANCISCO'!I17+'SAN FRANCISCO'!I30+'SAN FRANCISCO'!I44+'SAN FRANCISCO'!I57+'SAN FRANCISCO'!I71+'SAN FRANCISCO'!I84+'SAN FRANCISCO'!I98</f>
        <v>0</v>
      </c>
      <c r="J97" s="2">
        <f>SUM(C97:I97)</f>
        <v>0</v>
      </c>
    </row>
    <row r="98" spans="1:10" ht="20.25" thickTop="1" thickBot="1" x14ac:dyDescent="0.3">
      <c r="A98" s="11" t="s">
        <v>3</v>
      </c>
      <c r="B98" s="8"/>
      <c r="C98" s="9">
        <f>'SAN FRANCISCO'!C18+'SAN FRANCISCO'!C31+'SAN FRANCISCO'!C45+'SAN FRANCISCO'!C58+'SAN FRANCISCO'!C72+'SAN FRANCISCO'!C85+'SAN FRANCISCO'!C99</f>
        <v>0</v>
      </c>
      <c r="D98" s="9">
        <f>'SAN FRANCISCO'!D18+'SAN FRANCISCO'!D31+'SAN FRANCISCO'!D45+'SAN FRANCISCO'!D58+'SAN FRANCISCO'!D72+'SAN FRANCISCO'!D85+'SAN FRANCISCO'!D99</f>
        <v>0</v>
      </c>
      <c r="E98" s="9">
        <f>'SAN FRANCISCO'!E18+'SAN FRANCISCO'!E31+'SAN FRANCISCO'!E45+'SAN FRANCISCO'!E58+'SAN FRANCISCO'!E72+'SAN FRANCISCO'!E85+'SAN FRANCISCO'!E99</f>
        <v>0</v>
      </c>
      <c r="F98" s="9">
        <f>'SAN FRANCISCO'!F18+'SAN FRANCISCO'!F31+'SAN FRANCISCO'!F45+'SAN FRANCISCO'!F58+'SAN FRANCISCO'!F72+'SAN FRANCISCO'!F85+'SAN FRANCISCO'!F99</f>
        <v>0</v>
      </c>
      <c r="G98" s="9">
        <f>'SAN FRANCISCO'!G18+'SAN FRANCISCO'!G31+'SAN FRANCISCO'!G45+'SAN FRANCISCO'!G58+'SAN FRANCISCO'!G72+'SAN FRANCISCO'!G85+'SAN FRANCISCO'!G99</f>
        <v>0</v>
      </c>
      <c r="H98" s="9">
        <f>'SAN FRANCISCO'!H18+'SAN FRANCISCO'!H31+'SAN FRANCISCO'!H45+'SAN FRANCISCO'!H58+'SAN FRANCISCO'!H72+'SAN FRANCISCO'!H85+'SAN FRANCISCO'!H99</f>
        <v>0</v>
      </c>
      <c r="I98" s="9">
        <f>'SAN FRANCISCO'!I18+'SAN FRANCISCO'!I31+'SAN FRANCISCO'!I45+'SAN FRANCISCO'!I58+'SAN FRANCISCO'!I72+'SAN FRANCISCO'!I85+'SAN FRANCISCO'!I99</f>
        <v>0</v>
      </c>
      <c r="J98" s="2">
        <f>SUM(C98:I98)</f>
        <v>0</v>
      </c>
    </row>
    <row r="99" spans="1:10" ht="20.25" thickTop="1" thickBot="1" x14ac:dyDescent="0.3">
      <c r="A99" s="11" t="s">
        <v>23</v>
      </c>
      <c r="B99" s="8"/>
      <c r="C99" s="9">
        <f>'SAN FRANCISCO'!C19+'SAN FRANCISCO'!C32+'SAN FRANCISCO'!C46+'SAN FRANCISCO'!C59+'SAN FRANCISCO'!C73+'SAN FRANCISCO'!C86+'SAN FRANCISCO'!C100</f>
        <v>1160.8</v>
      </c>
      <c r="D99" s="9">
        <f>'SAN FRANCISCO'!D19+'SAN FRANCISCO'!D32+'SAN FRANCISCO'!D46+'SAN FRANCISCO'!D59+'SAN FRANCISCO'!D73+'SAN FRANCISCO'!D86+'SAN FRANCISCO'!D100</f>
        <v>1160.8</v>
      </c>
      <c r="E99" s="9">
        <f>'SAN FRANCISCO'!E19+'SAN FRANCISCO'!E32+'SAN FRANCISCO'!E46+'SAN FRANCISCO'!E59+'SAN FRANCISCO'!E73+'SAN FRANCISCO'!E86+'SAN FRANCISCO'!E100</f>
        <v>1160.8</v>
      </c>
      <c r="F99" s="9">
        <f>'SAN FRANCISCO'!F19+'SAN FRANCISCO'!F32+'SAN FRANCISCO'!F46+'SAN FRANCISCO'!F59+'SAN FRANCISCO'!F73+'SAN FRANCISCO'!F86+'SAN FRANCISCO'!F100</f>
        <v>1160.8</v>
      </c>
      <c r="G99" s="9">
        <f>'SAN FRANCISCO'!G19+'SAN FRANCISCO'!G32+'SAN FRANCISCO'!G46+'SAN FRANCISCO'!G59+'SAN FRANCISCO'!G73+'SAN FRANCISCO'!G86+'SAN FRANCISCO'!G100</f>
        <v>0</v>
      </c>
      <c r="H99" s="9">
        <f>'SAN FRANCISCO'!H19+'SAN FRANCISCO'!H32+'SAN FRANCISCO'!H46+'SAN FRANCISCO'!H59+'SAN FRANCISCO'!H73+'SAN FRANCISCO'!H86+'SAN FRANCISCO'!H100</f>
        <v>0</v>
      </c>
      <c r="I99" s="9">
        <f>'SAN FRANCISCO'!I19+'SAN FRANCISCO'!I32+'SAN FRANCISCO'!I46+'SAN FRANCISCO'!I59+'SAN FRANCISCO'!I73+'SAN FRANCISCO'!I86+'SAN FRANCISCO'!I100</f>
        <v>0</v>
      </c>
    </row>
    <row r="100" spans="1:10" ht="20.25" thickTop="1" thickBot="1" x14ac:dyDescent="0.3">
      <c r="A100" s="11" t="s">
        <v>24</v>
      </c>
      <c r="B100" s="8"/>
      <c r="C100" s="9">
        <f>'SAN FRANCISCO'!C20+'SAN FRANCISCO'!C33+'SAN FRANCISCO'!C47+'SAN FRANCISCO'!C60+'SAN FRANCISCO'!C74+'SAN FRANCISCO'!C87+'SAN FRANCISCO'!C101</f>
        <v>1149</v>
      </c>
      <c r="D100" s="9">
        <f>'SAN FRANCISCO'!D20+'SAN FRANCISCO'!D33+'SAN FRANCISCO'!D47+'SAN FRANCISCO'!D60+'SAN FRANCISCO'!D74+'SAN FRANCISCO'!D87+'SAN FRANCISCO'!D101</f>
        <v>1149</v>
      </c>
      <c r="E100" s="9">
        <f>'SAN FRANCISCO'!E20+'SAN FRANCISCO'!E33+'SAN FRANCISCO'!E47+'SAN FRANCISCO'!E60+'SAN FRANCISCO'!E74+'SAN FRANCISCO'!E87+'SAN FRANCISCO'!E101</f>
        <v>1149</v>
      </c>
      <c r="F100" s="9">
        <f>'SAN FRANCISCO'!F20+'SAN FRANCISCO'!F33+'SAN FRANCISCO'!F47+'SAN FRANCISCO'!F60+'SAN FRANCISCO'!F74+'SAN FRANCISCO'!F87+'SAN FRANCISCO'!F101</f>
        <v>1149</v>
      </c>
      <c r="G100" s="9">
        <f>'SAN FRANCISCO'!G20+'SAN FRANCISCO'!G33+'SAN FRANCISCO'!G47+'SAN FRANCISCO'!G60+'SAN FRANCISCO'!G74+'SAN FRANCISCO'!G87+'SAN FRANCISCO'!G101</f>
        <v>0</v>
      </c>
      <c r="H100" s="9">
        <f>'SAN FRANCISCO'!H20+'SAN FRANCISCO'!H33+'SAN FRANCISCO'!H47+'SAN FRANCISCO'!H60+'SAN FRANCISCO'!H74+'SAN FRANCISCO'!H87+'SAN FRANCISCO'!H101</f>
        <v>0</v>
      </c>
      <c r="I100" s="9">
        <f>'SAN FRANCISCO'!I20+'SAN FRANCISCO'!I33+'SAN FRANCISCO'!I47+'SAN FRANCISCO'!I60+'SAN FRANCISCO'!I74+'SAN FRANCISCO'!I87+'SAN FRANCISCO'!I101</f>
        <v>0</v>
      </c>
    </row>
    <row r="101" spans="1:10" ht="20.25" thickTop="1" thickBot="1" x14ac:dyDescent="0.3">
      <c r="A101" s="11" t="s">
        <v>4</v>
      </c>
      <c r="B101" s="8"/>
      <c r="C101" s="9">
        <f>'SAN FRANCISCO'!C21+'SAN FRANCISCO'!C34+'SAN FRANCISCO'!C48+'SAN FRANCISCO'!C61+'SAN FRANCISCO'!C75+'SAN FRANCISCO'!C88+'SAN FRANCISCO'!C102</f>
        <v>1080</v>
      </c>
      <c r="D101" s="9">
        <f>'SAN FRANCISCO'!D21+'SAN FRANCISCO'!D34+'SAN FRANCISCO'!D48+'SAN FRANCISCO'!D61+'SAN FRANCISCO'!D75+'SAN FRANCISCO'!D88+'SAN FRANCISCO'!D102</f>
        <v>1080</v>
      </c>
      <c r="E101" s="9">
        <f>'SAN FRANCISCO'!E21+'SAN FRANCISCO'!E34+'SAN FRANCISCO'!E48+'SAN FRANCISCO'!E61+'SAN FRANCISCO'!E75+'SAN FRANCISCO'!E88+'SAN FRANCISCO'!E102</f>
        <v>1080</v>
      </c>
      <c r="F101" s="9">
        <f>'SAN FRANCISCO'!F21+'SAN FRANCISCO'!F34+'SAN FRANCISCO'!F48+'SAN FRANCISCO'!F61+'SAN FRANCISCO'!F75+'SAN FRANCISCO'!F88+'SAN FRANCISCO'!F102</f>
        <v>1080</v>
      </c>
      <c r="G101" s="9">
        <f>'SAN FRANCISCO'!G21+'SAN FRANCISCO'!G34+'SAN FRANCISCO'!G48+'SAN FRANCISCO'!G61+'SAN FRANCISCO'!G75+'SAN FRANCISCO'!G88+'SAN FRANCISCO'!G102</f>
        <v>0</v>
      </c>
      <c r="H101" s="9">
        <f>'SAN FRANCISCO'!H21+'SAN FRANCISCO'!H34+'SAN FRANCISCO'!H48+'SAN FRANCISCO'!H61+'SAN FRANCISCO'!H75+'SAN FRANCISCO'!H88+'SAN FRANCISCO'!H102</f>
        <v>0</v>
      </c>
      <c r="I101" s="9">
        <f>'SAN FRANCISCO'!I21+'SAN FRANCISCO'!I34+'SAN FRANCISCO'!I48+'SAN FRANCISCO'!I61+'SAN FRANCISCO'!I75+'SAN FRANCISCO'!I88+'SAN FRANCISCO'!I102</f>
        <v>0</v>
      </c>
    </row>
    <row r="102" spans="1:10" ht="20.25" thickTop="1" thickBot="1" x14ac:dyDescent="0.3">
      <c r="A102" s="7" t="s">
        <v>25</v>
      </c>
      <c r="B102" s="14">
        <f>SUM(B94:B101)</f>
        <v>0</v>
      </c>
      <c r="C102" s="14">
        <f t="shared" ref="C102:I102" si="6">SUM(C96:C101)</f>
        <v>3389.8</v>
      </c>
      <c r="D102" s="14">
        <f t="shared" si="6"/>
        <v>3389.8</v>
      </c>
      <c r="E102" s="14">
        <f t="shared" si="6"/>
        <v>3389.8</v>
      </c>
      <c r="F102" s="14">
        <f t="shared" si="6"/>
        <v>3389.8</v>
      </c>
      <c r="G102" s="14">
        <f t="shared" si="6"/>
        <v>0</v>
      </c>
      <c r="H102" s="14">
        <f t="shared" si="6"/>
        <v>0</v>
      </c>
      <c r="I102" s="14">
        <f t="shared" si="6"/>
        <v>0</v>
      </c>
    </row>
    <row r="103" spans="1:10" ht="17.25" thickTop="1" thickBot="1" x14ac:dyDescent="0.3">
      <c r="A103" s="13"/>
      <c r="B103" s="13"/>
      <c r="C103" s="13"/>
      <c r="D103" s="13"/>
      <c r="E103" s="13"/>
      <c r="F103" s="13"/>
      <c r="G103" s="13"/>
      <c r="H103" s="13"/>
      <c r="I103" s="16">
        <f>SUM(B102:I102)</f>
        <v>13559.2</v>
      </c>
    </row>
    <row r="104" spans="1:10" ht="20.25" thickTop="1" thickBot="1" x14ac:dyDescent="0.3">
      <c r="A104" s="33" t="s">
        <v>11</v>
      </c>
      <c r="B104" s="33"/>
      <c r="C104" s="33"/>
      <c r="D104" s="33"/>
      <c r="E104" s="33"/>
      <c r="F104" s="33"/>
      <c r="G104" s="33"/>
      <c r="H104" s="33"/>
      <c r="I104" s="33"/>
    </row>
    <row r="105" spans="1:10" ht="20.25" thickTop="1" thickBot="1" x14ac:dyDescent="0.3">
      <c r="A105" s="34" t="s">
        <v>12</v>
      </c>
      <c r="B105" s="34" t="s">
        <v>6</v>
      </c>
      <c r="C105" s="34"/>
      <c r="D105" s="34"/>
      <c r="E105" s="34"/>
      <c r="F105" s="34"/>
      <c r="G105" s="34"/>
      <c r="H105" s="34"/>
      <c r="I105" s="34"/>
    </row>
    <row r="106" spans="1:10" ht="20.25" thickTop="1" thickBot="1" x14ac:dyDescent="0.3">
      <c r="A106" s="34"/>
      <c r="B106" s="6" t="s">
        <v>0</v>
      </c>
      <c r="C106" s="6" t="s">
        <v>15</v>
      </c>
      <c r="D106" s="6" t="s">
        <v>16</v>
      </c>
      <c r="E106" s="6" t="s">
        <v>7</v>
      </c>
      <c r="F106" s="6" t="s">
        <v>17</v>
      </c>
      <c r="G106" s="6" t="s">
        <v>18</v>
      </c>
      <c r="H106" s="6" t="s">
        <v>19</v>
      </c>
      <c r="I106" s="6" t="s">
        <v>20</v>
      </c>
    </row>
    <row r="107" spans="1:10" ht="20.25" thickTop="1" thickBot="1" x14ac:dyDescent="0.3">
      <c r="A107" s="7" t="s">
        <v>21</v>
      </c>
      <c r="B107" s="8">
        <f>SANTIAGO!B142+SANTIAGO!B129+SANTIAGO!B103+SANTIAGO!B89+SANTIAGO!B76+SANTIAGO!B62+SANTIAGO!B49+SANTIAGO!B35+SANTIAGO!B22+SANTIAGO!B116</f>
        <v>0</v>
      </c>
      <c r="C107" s="9">
        <f>SANTIAGO!C14+SANTIAGO!C27+SANTIAGO!C41+SANTIAGO!C54+SANTIAGO!C68+SANTIAGO!C81+SANTIAGO!C95+SANTIAGO!C108+SANTIAGO!C121+SANTIAGO!C134</f>
        <v>0</v>
      </c>
      <c r="D107" s="9">
        <f>SANTIAGO!D14+SANTIAGO!D27+SANTIAGO!D41+SANTIAGO!D54+SANTIAGO!D68+SANTIAGO!D81+SANTIAGO!D95+SANTIAGO!D108+SANTIAGO!D121+SANTIAGO!D134</f>
        <v>0</v>
      </c>
      <c r="E107" s="9">
        <f>SANTIAGO!E14+SANTIAGO!E27+SANTIAGO!E41+SANTIAGO!E54+SANTIAGO!E68+SANTIAGO!E81+SANTIAGO!E95+SANTIAGO!E108+SANTIAGO!E121+SANTIAGO!E134</f>
        <v>0</v>
      </c>
      <c r="F107" s="9">
        <f>SANTIAGO!F14+SANTIAGO!F27+SANTIAGO!F41+SANTIAGO!F54+SANTIAGO!F68+SANTIAGO!F81+SANTIAGO!F95+SANTIAGO!F108+SANTIAGO!F121+SANTIAGO!F134</f>
        <v>0</v>
      </c>
      <c r="G107" s="9">
        <f>SANTIAGO!G14+SANTIAGO!G27+SANTIAGO!G41+SANTIAGO!G54+SANTIAGO!G68+SANTIAGO!G81+SANTIAGO!G95+SANTIAGO!G108+SANTIAGO!G121+SANTIAGO!G134</f>
        <v>0</v>
      </c>
      <c r="H107" s="9">
        <f>SANTIAGO!H14+SANTIAGO!H27+SANTIAGO!H41+SANTIAGO!H54+SANTIAGO!H68+SANTIAGO!H81+SANTIAGO!H95+SANTIAGO!H108+SANTIAGO!H121+SANTIAGO!H134</f>
        <v>0</v>
      </c>
      <c r="I107" s="9">
        <f>SANTIAGO!I14+SANTIAGO!I27+SANTIAGO!I41+SANTIAGO!I54+SANTIAGO!I68+SANTIAGO!I81+SANTIAGO!I95+SANTIAGO!I108+SANTIAGO!I121+SANTIAGO!I134</f>
        <v>0</v>
      </c>
    </row>
    <row r="108" spans="1:10" ht="20.25" thickTop="1" thickBot="1" x14ac:dyDescent="0.3">
      <c r="A108" s="10" t="s">
        <v>1</v>
      </c>
      <c r="B108" s="8"/>
      <c r="C108" s="9">
        <f>SANTIAGO!C15+SANTIAGO!C28+SANTIAGO!C42+SANTIAGO!C55+SANTIAGO!C69+SANTIAGO!C82+SANTIAGO!C96+SANTIAGO!C109+SANTIAGO!C122+SANTIAGO!C135</f>
        <v>0</v>
      </c>
      <c r="D108" s="9">
        <f>SANTIAGO!D15+SANTIAGO!D28+SANTIAGO!D42+SANTIAGO!D55+SANTIAGO!D69+SANTIAGO!D82+SANTIAGO!D96+SANTIAGO!D109+SANTIAGO!D122+SANTIAGO!D135</f>
        <v>0</v>
      </c>
      <c r="E108" s="9">
        <f>SANTIAGO!E15+SANTIAGO!E28+SANTIAGO!E42+SANTIAGO!E55+SANTIAGO!E69+SANTIAGO!E82+SANTIAGO!E96+SANTIAGO!E109+SANTIAGO!E122+SANTIAGO!E135</f>
        <v>0</v>
      </c>
      <c r="F108" s="9">
        <f>SANTIAGO!F15+SANTIAGO!F28+SANTIAGO!F42+SANTIAGO!F55+SANTIAGO!F69+SANTIAGO!F82+SANTIAGO!F96+SANTIAGO!F109+SANTIAGO!F122+SANTIAGO!F135</f>
        <v>0</v>
      </c>
      <c r="G108" s="9">
        <f>SANTIAGO!G15+SANTIAGO!G28+SANTIAGO!G42+SANTIAGO!G55+SANTIAGO!G69+SANTIAGO!G82+SANTIAGO!G96+SANTIAGO!G109+SANTIAGO!G122+SANTIAGO!G135</f>
        <v>0</v>
      </c>
      <c r="H108" s="9">
        <f>SANTIAGO!H15+SANTIAGO!H28+SANTIAGO!H42+SANTIAGO!H55+SANTIAGO!H69+SANTIAGO!H82+SANTIAGO!H96+SANTIAGO!H109+SANTIAGO!H122+SANTIAGO!H135</f>
        <v>0</v>
      </c>
      <c r="I108" s="9">
        <f>SANTIAGO!I15+SANTIAGO!I28+SANTIAGO!I42+SANTIAGO!I55+SANTIAGO!I69+SANTIAGO!I82+SANTIAGO!I96+SANTIAGO!I109+SANTIAGO!I122+SANTIAGO!I135</f>
        <v>0</v>
      </c>
    </row>
    <row r="109" spans="1:10" ht="20.25" thickTop="1" thickBot="1" x14ac:dyDescent="0.3">
      <c r="A109" s="11" t="s">
        <v>22</v>
      </c>
      <c r="B109" s="8"/>
      <c r="C109" s="9">
        <f>SANTIAGO!C16+SANTIAGO!C29+SANTIAGO!C43+SANTIAGO!C56+SANTIAGO!C70+SANTIAGO!C83+SANTIAGO!C97+SANTIAGO!C110+SANTIAGO!C123+SANTIAGO!C136</f>
        <v>0</v>
      </c>
      <c r="D109" s="9">
        <f>SANTIAGO!D16+SANTIAGO!D29+SANTIAGO!D43+SANTIAGO!D56+SANTIAGO!D70+SANTIAGO!D83+SANTIAGO!D97+SANTIAGO!D110+SANTIAGO!D123+SANTIAGO!D136</f>
        <v>0</v>
      </c>
      <c r="E109" s="9">
        <f>SANTIAGO!E16+SANTIAGO!E29+SANTIAGO!E43+SANTIAGO!E56+SANTIAGO!E70+SANTIAGO!E83+SANTIAGO!E97+SANTIAGO!E110+SANTIAGO!E123+SANTIAGO!E136</f>
        <v>0</v>
      </c>
      <c r="F109" s="9">
        <f>SANTIAGO!F16+SANTIAGO!F29+SANTIAGO!F43+SANTIAGO!F56+SANTIAGO!F70+SANTIAGO!F83+SANTIAGO!F97+SANTIAGO!F110+SANTIAGO!F123+SANTIAGO!F136</f>
        <v>0</v>
      </c>
      <c r="G109" s="9">
        <f>SANTIAGO!G16+SANTIAGO!G29+SANTIAGO!G43+SANTIAGO!G56+SANTIAGO!G70+SANTIAGO!G83+SANTIAGO!G97+SANTIAGO!G110+SANTIAGO!G123+SANTIAGO!G136</f>
        <v>0</v>
      </c>
      <c r="H109" s="9">
        <f>SANTIAGO!H16+SANTIAGO!H29+SANTIAGO!H43+SANTIAGO!H56+SANTIAGO!H70+SANTIAGO!H83+SANTIAGO!H97+SANTIAGO!H110+SANTIAGO!H123+SANTIAGO!H136</f>
        <v>0</v>
      </c>
      <c r="I109" s="9">
        <f>SANTIAGO!I16+SANTIAGO!I29+SANTIAGO!I43+SANTIAGO!I56+SANTIAGO!I70+SANTIAGO!I83+SANTIAGO!I97+SANTIAGO!I110+SANTIAGO!I123+SANTIAGO!I136</f>
        <v>0</v>
      </c>
      <c r="J109" s="2">
        <f>SUM(C109:I109)</f>
        <v>0</v>
      </c>
    </row>
    <row r="110" spans="1:10" ht="20.25" thickTop="1" thickBot="1" x14ac:dyDescent="0.3">
      <c r="A110" s="11" t="s">
        <v>2</v>
      </c>
      <c r="B110" s="8"/>
      <c r="C110" s="9">
        <f>SANTIAGO!C17+SANTIAGO!C30+SANTIAGO!C44+SANTIAGO!C57+SANTIAGO!C71+SANTIAGO!C84+SANTIAGO!C98+SANTIAGO!C111+SANTIAGO!C124+SANTIAGO!C137</f>
        <v>0</v>
      </c>
      <c r="D110" s="9">
        <f>SANTIAGO!D17+SANTIAGO!D30+SANTIAGO!D44+SANTIAGO!D57+SANTIAGO!D71+SANTIAGO!D84+SANTIAGO!D98+SANTIAGO!D111+SANTIAGO!D124+SANTIAGO!D137</f>
        <v>0</v>
      </c>
      <c r="E110" s="9">
        <f>SANTIAGO!E17+SANTIAGO!E30+SANTIAGO!E44+SANTIAGO!E57+SANTIAGO!E71+SANTIAGO!E84+SANTIAGO!E98+SANTIAGO!E111+SANTIAGO!E124+SANTIAGO!E137</f>
        <v>0</v>
      </c>
      <c r="F110" s="9">
        <f>SANTIAGO!F17+SANTIAGO!F30+SANTIAGO!F44+SANTIAGO!F57+SANTIAGO!F71+SANTIAGO!F84+SANTIAGO!F98+SANTIAGO!F111+SANTIAGO!F124+SANTIAGO!F137</f>
        <v>0</v>
      </c>
      <c r="G110" s="9">
        <f>SANTIAGO!G17+SANTIAGO!G30+SANTIAGO!G44+SANTIAGO!G57+SANTIAGO!G71+SANTIAGO!G84+SANTIAGO!G98+SANTIAGO!G111+SANTIAGO!G124+SANTIAGO!G137</f>
        <v>0</v>
      </c>
      <c r="H110" s="9">
        <f>SANTIAGO!H17+SANTIAGO!H30+SANTIAGO!H44+SANTIAGO!H57+SANTIAGO!H71+SANTIAGO!H84+SANTIAGO!H98+SANTIAGO!H111+SANTIAGO!H124+SANTIAGO!H137</f>
        <v>0</v>
      </c>
      <c r="I110" s="9">
        <f>SANTIAGO!I17+SANTIAGO!I30+SANTIAGO!I44+SANTIAGO!I57+SANTIAGO!I71+SANTIAGO!I84+SANTIAGO!I98+SANTIAGO!I111+SANTIAGO!I124+SANTIAGO!I137</f>
        <v>0</v>
      </c>
      <c r="J110" s="2">
        <f>SUM(C110:I110)</f>
        <v>0</v>
      </c>
    </row>
    <row r="111" spans="1:10" ht="20.25" thickTop="1" thickBot="1" x14ac:dyDescent="0.3">
      <c r="A111" s="11" t="s">
        <v>3</v>
      </c>
      <c r="B111" s="8"/>
      <c r="C111" s="9">
        <f>SANTIAGO!C18+SANTIAGO!C31+SANTIAGO!C45+SANTIAGO!C58+SANTIAGO!C72+SANTIAGO!C85+SANTIAGO!C99+SANTIAGO!C112+SANTIAGO!C125+SANTIAGO!C138</f>
        <v>0</v>
      </c>
      <c r="D111" s="9">
        <f>SANTIAGO!D18+SANTIAGO!D31+SANTIAGO!D45+SANTIAGO!D58+SANTIAGO!D72+SANTIAGO!D85+SANTIAGO!D99+SANTIAGO!D112+SANTIAGO!D125+SANTIAGO!D138</f>
        <v>0</v>
      </c>
      <c r="E111" s="9">
        <f>SANTIAGO!E18+SANTIAGO!E31+SANTIAGO!E45+SANTIAGO!E58+SANTIAGO!E72+SANTIAGO!E85+SANTIAGO!E99+SANTIAGO!E112+SANTIAGO!E125+SANTIAGO!E138</f>
        <v>0</v>
      </c>
      <c r="F111" s="9">
        <f>SANTIAGO!F18+SANTIAGO!F31+SANTIAGO!F45+SANTIAGO!F58+SANTIAGO!F72+SANTIAGO!F85+SANTIAGO!F99+SANTIAGO!F112+SANTIAGO!F125+SANTIAGO!F138</f>
        <v>0</v>
      </c>
      <c r="G111" s="9">
        <f>SANTIAGO!G18+SANTIAGO!G31+SANTIAGO!G45+SANTIAGO!G58+SANTIAGO!G72+SANTIAGO!G85+SANTIAGO!G99+SANTIAGO!G112+SANTIAGO!G125+SANTIAGO!G138</f>
        <v>0</v>
      </c>
      <c r="H111" s="9">
        <f>SANTIAGO!H18+SANTIAGO!H31+SANTIAGO!H45+SANTIAGO!H58+SANTIAGO!H72+SANTIAGO!H85+SANTIAGO!H99+SANTIAGO!H112+SANTIAGO!H125+SANTIAGO!H138</f>
        <v>0</v>
      </c>
      <c r="I111" s="9">
        <f>SANTIAGO!I18+SANTIAGO!I31+SANTIAGO!I45+SANTIAGO!I58+SANTIAGO!I72+SANTIAGO!I85+SANTIAGO!I99+SANTIAGO!I112+SANTIAGO!I125+SANTIAGO!I138</f>
        <v>0</v>
      </c>
      <c r="J111" s="2">
        <f>SUM(C111:I111)</f>
        <v>0</v>
      </c>
    </row>
    <row r="112" spans="1:10" ht="20.25" thickTop="1" thickBot="1" x14ac:dyDescent="0.3">
      <c r="A112" s="11" t="s">
        <v>23</v>
      </c>
      <c r="B112" s="8"/>
      <c r="C112" s="9">
        <f>SANTIAGO!C19+SANTIAGO!C32+SANTIAGO!C46+SANTIAGO!C59+SANTIAGO!C73+SANTIAGO!C86+SANTIAGO!C100+SANTIAGO!C113+SANTIAGO!C126+SANTIAGO!C139</f>
        <v>2859.2000000000003</v>
      </c>
      <c r="D112" s="9">
        <f>SANTIAGO!D19+SANTIAGO!D32+SANTIAGO!D46+SANTIAGO!D59+SANTIAGO!D73+SANTIAGO!D86+SANTIAGO!D100+SANTIAGO!D113+SANTIAGO!D126+SANTIAGO!D139</f>
        <v>2859.2000000000003</v>
      </c>
      <c r="E112" s="9">
        <f>SANTIAGO!E19+SANTIAGO!E32+SANTIAGO!E46+SANTIAGO!E59+SANTIAGO!E73+SANTIAGO!E86+SANTIAGO!E100+SANTIAGO!E113+SANTIAGO!E126+SANTIAGO!E139</f>
        <v>2859.2000000000003</v>
      </c>
      <c r="F112" s="9">
        <f>SANTIAGO!F19+SANTIAGO!F32+SANTIAGO!F46+SANTIAGO!F59+SANTIAGO!F73+SANTIAGO!F86+SANTIAGO!F100+SANTIAGO!F113+SANTIAGO!F126+SANTIAGO!F139</f>
        <v>2859.2000000000003</v>
      </c>
      <c r="G112" s="9">
        <f>SANTIAGO!G19+SANTIAGO!G32+SANTIAGO!G46+SANTIAGO!G59+SANTIAGO!G73+SANTIAGO!G86+SANTIAGO!G100+SANTIAGO!G113+SANTIAGO!G126+SANTIAGO!G139</f>
        <v>0</v>
      </c>
      <c r="H112" s="9">
        <f>SANTIAGO!H19+SANTIAGO!H32+SANTIAGO!H46+SANTIAGO!H59+SANTIAGO!H73+SANTIAGO!H86+SANTIAGO!H100+SANTIAGO!H113+SANTIAGO!H126+SANTIAGO!H139</f>
        <v>0</v>
      </c>
      <c r="I112" s="9">
        <f>SANTIAGO!I19+SANTIAGO!I32+SANTIAGO!I46+SANTIAGO!I59+SANTIAGO!I73+SANTIAGO!I86+SANTIAGO!I100+SANTIAGO!I113+SANTIAGO!I126+SANTIAGO!I139</f>
        <v>0</v>
      </c>
    </row>
    <row r="113" spans="1:10" ht="20.25" thickTop="1" thickBot="1" x14ac:dyDescent="0.3">
      <c r="A113" s="11" t="s">
        <v>24</v>
      </c>
      <c r="B113" s="8"/>
      <c r="C113" s="9">
        <f>SANTIAGO!C20+SANTIAGO!C33+SANTIAGO!C47+SANTIAGO!C60+SANTIAGO!C74+SANTIAGO!C87+SANTIAGO!C101+SANTIAGO!C114+SANTIAGO!C127+SANTIAGO!C140</f>
        <v>2819</v>
      </c>
      <c r="D113" s="9">
        <f>SANTIAGO!D20+SANTIAGO!D33+SANTIAGO!D47+SANTIAGO!D60+SANTIAGO!D74+SANTIAGO!D87+SANTIAGO!D101+SANTIAGO!D114+SANTIAGO!D127+SANTIAGO!D140</f>
        <v>2819</v>
      </c>
      <c r="E113" s="9">
        <f>SANTIAGO!E20+SANTIAGO!E33+SANTIAGO!E47+SANTIAGO!E60+SANTIAGO!E74+SANTIAGO!E87+SANTIAGO!E101+SANTIAGO!E114+SANTIAGO!E127+SANTIAGO!E140</f>
        <v>2819</v>
      </c>
      <c r="F113" s="9">
        <f>SANTIAGO!F20+SANTIAGO!F33+SANTIAGO!F47+SANTIAGO!F60+SANTIAGO!F74+SANTIAGO!F87+SANTIAGO!F101+SANTIAGO!F114+SANTIAGO!F127+SANTIAGO!F140</f>
        <v>2819</v>
      </c>
      <c r="G113" s="9">
        <f>SANTIAGO!G20+SANTIAGO!G33+SANTIAGO!G47+SANTIAGO!G60+SANTIAGO!G74+SANTIAGO!G87+SANTIAGO!G101+SANTIAGO!G114+SANTIAGO!G127+SANTIAGO!G140</f>
        <v>0</v>
      </c>
      <c r="H113" s="9">
        <f>SANTIAGO!H20+SANTIAGO!H33+SANTIAGO!H47+SANTIAGO!H60+SANTIAGO!H74+SANTIAGO!H87+SANTIAGO!H101+SANTIAGO!H114+SANTIAGO!H127+SANTIAGO!H140</f>
        <v>0</v>
      </c>
      <c r="I113" s="9">
        <f>SANTIAGO!I20+SANTIAGO!I33+SANTIAGO!I47+SANTIAGO!I60+SANTIAGO!I74+SANTIAGO!I87+SANTIAGO!I101+SANTIAGO!I114+SANTIAGO!I127+SANTIAGO!I140</f>
        <v>0</v>
      </c>
    </row>
    <row r="114" spans="1:10" ht="20.25" thickTop="1" thickBot="1" x14ac:dyDescent="0.3">
      <c r="A114" s="11" t="s">
        <v>4</v>
      </c>
      <c r="B114" s="8"/>
      <c r="C114" s="9">
        <f>SANTIAGO!C21+SANTIAGO!C34+SANTIAGO!C48+SANTIAGO!C61+SANTIAGO!C75+SANTIAGO!C88+SANTIAGO!C102+SANTIAGO!C115+SANTIAGO!C128+SANTIAGO!C141</f>
        <v>2761</v>
      </c>
      <c r="D114" s="9">
        <f>SANTIAGO!D21+SANTIAGO!D34+SANTIAGO!D48+SANTIAGO!D61+SANTIAGO!D75+SANTIAGO!D88+SANTIAGO!D102+SANTIAGO!D115+SANTIAGO!D128+SANTIAGO!D141</f>
        <v>2761</v>
      </c>
      <c r="E114" s="9">
        <f>SANTIAGO!E21+SANTIAGO!E34+SANTIAGO!E48+SANTIAGO!E61+SANTIAGO!E75+SANTIAGO!E88+SANTIAGO!E102+SANTIAGO!E115+SANTIAGO!E128+SANTIAGO!E141</f>
        <v>2761</v>
      </c>
      <c r="F114" s="9">
        <f>SANTIAGO!F21+SANTIAGO!F34+SANTIAGO!F48+SANTIAGO!F61+SANTIAGO!F75+SANTIAGO!F88+SANTIAGO!F102+SANTIAGO!F115+SANTIAGO!F128+SANTIAGO!F141</f>
        <v>2761</v>
      </c>
      <c r="G114" s="9">
        <f>SANTIAGO!G21+SANTIAGO!G34+SANTIAGO!G48+SANTIAGO!G61+SANTIAGO!G75+SANTIAGO!G88+SANTIAGO!G102+SANTIAGO!G115+SANTIAGO!G128+SANTIAGO!G141</f>
        <v>0</v>
      </c>
      <c r="H114" s="9">
        <f>SANTIAGO!H21+SANTIAGO!H34+SANTIAGO!H48+SANTIAGO!H61+SANTIAGO!H75+SANTIAGO!H88+SANTIAGO!H102+SANTIAGO!H115+SANTIAGO!H128+SANTIAGO!H141</f>
        <v>0</v>
      </c>
      <c r="I114" s="9">
        <f>SANTIAGO!I21+SANTIAGO!I34+SANTIAGO!I48+SANTIAGO!I61+SANTIAGO!I75+SANTIAGO!I88+SANTIAGO!I102+SANTIAGO!I115+SANTIAGO!I128+SANTIAGO!I141</f>
        <v>0</v>
      </c>
    </row>
    <row r="115" spans="1:10" ht="20.25" thickTop="1" thickBot="1" x14ac:dyDescent="0.3">
      <c r="A115" s="7" t="s">
        <v>25</v>
      </c>
      <c r="B115" s="14">
        <f>SUM(B107:B114)</f>
        <v>0</v>
      </c>
      <c r="C115" s="14">
        <f t="shared" ref="C115:I115" si="7">SUM(C109:C114)</f>
        <v>8439.2000000000007</v>
      </c>
      <c r="D115" s="14">
        <f t="shared" si="7"/>
        <v>8439.2000000000007</v>
      </c>
      <c r="E115" s="14">
        <f t="shared" si="7"/>
        <v>8439.2000000000007</v>
      </c>
      <c r="F115" s="14">
        <f t="shared" si="7"/>
        <v>8439.2000000000007</v>
      </c>
      <c r="G115" s="14">
        <f t="shared" si="7"/>
        <v>0</v>
      </c>
      <c r="H115" s="14">
        <f t="shared" si="7"/>
        <v>0</v>
      </c>
      <c r="I115" s="14">
        <f t="shared" si="7"/>
        <v>0</v>
      </c>
    </row>
    <row r="116" spans="1:10" ht="17.25" thickTop="1" thickBot="1" x14ac:dyDescent="0.3">
      <c r="A116" s="13"/>
      <c r="B116" s="13"/>
      <c r="C116" s="13"/>
      <c r="D116" s="13"/>
      <c r="E116" s="13"/>
      <c r="F116" s="13"/>
      <c r="G116" s="13"/>
      <c r="H116" s="13"/>
      <c r="I116" s="16">
        <f>SUM(B115:I115)</f>
        <v>33756.800000000003</v>
      </c>
    </row>
    <row r="117" spans="1:10" ht="15.75" thickBot="1" x14ac:dyDescent="0.3"/>
    <row r="118" spans="1:10" ht="20.25" thickTop="1" thickBot="1" x14ac:dyDescent="0.3">
      <c r="A118" s="33" t="s">
        <v>11</v>
      </c>
      <c r="B118" s="33"/>
      <c r="C118" s="33"/>
      <c r="D118" s="33"/>
      <c r="E118" s="33"/>
      <c r="F118" s="33"/>
      <c r="G118" s="33"/>
      <c r="H118" s="33"/>
      <c r="I118" s="33"/>
    </row>
    <row r="119" spans="1:10" ht="20.25" thickTop="1" thickBot="1" x14ac:dyDescent="0.3">
      <c r="A119" s="34" t="s">
        <v>12</v>
      </c>
      <c r="B119" s="34" t="s">
        <v>92</v>
      </c>
      <c r="C119" s="34"/>
      <c r="D119" s="34"/>
      <c r="E119" s="34"/>
      <c r="F119" s="34"/>
      <c r="G119" s="34"/>
      <c r="H119" s="34"/>
      <c r="I119" s="34"/>
    </row>
    <row r="120" spans="1:10" ht="20.25" thickTop="1" thickBot="1" x14ac:dyDescent="0.3">
      <c r="A120" s="34"/>
      <c r="B120" s="6" t="s">
        <v>0</v>
      </c>
      <c r="C120" s="6" t="s">
        <v>15</v>
      </c>
      <c r="D120" s="6" t="s">
        <v>16</v>
      </c>
      <c r="E120" s="6" t="s">
        <v>7</v>
      </c>
      <c r="F120" s="6" t="s">
        <v>17</v>
      </c>
      <c r="G120" s="6" t="s">
        <v>18</v>
      </c>
      <c r="H120" s="6" t="s">
        <v>19</v>
      </c>
      <c r="I120" s="6" t="s">
        <v>20</v>
      </c>
    </row>
    <row r="121" spans="1:10" ht="20.25" thickTop="1" thickBot="1" x14ac:dyDescent="0.3">
      <c r="A121" s="7" t="s">
        <v>21</v>
      </c>
      <c r="B121" s="9">
        <f>'MAO VALVERDE'!B89+'MAO VALVERDE'!B76+'MAO VALVERDE'!B62+'MAO VALVERDE'!B49+'MAO VALVERDE'!B35+'MAO VALVERDE'!B22</f>
        <v>0</v>
      </c>
      <c r="C121" s="9">
        <f>'MAO VALVERDE'!C81+'MAO VALVERDE'!C68+'MAO VALVERDE'!C54+'MAO VALVERDE'!C41+'MAO VALVERDE'!C27+'MAO VALVERDE'!C14</f>
        <v>0</v>
      </c>
      <c r="D121" s="9">
        <f>'MAO VALVERDE'!D81+'MAO VALVERDE'!D68+'MAO VALVERDE'!D54+'MAO VALVERDE'!D41+'MAO VALVERDE'!D27+'MAO VALVERDE'!D14</f>
        <v>0</v>
      </c>
      <c r="E121" s="9">
        <f>'MAO VALVERDE'!E81+'MAO VALVERDE'!E68+'MAO VALVERDE'!E54+'MAO VALVERDE'!E41+'MAO VALVERDE'!E27+'MAO VALVERDE'!E14</f>
        <v>0</v>
      </c>
      <c r="F121" s="9">
        <f>'MAO VALVERDE'!F81+'MAO VALVERDE'!F68+'MAO VALVERDE'!F54+'MAO VALVERDE'!F41+'MAO VALVERDE'!F27+'MAO VALVERDE'!F14</f>
        <v>0</v>
      </c>
      <c r="G121" s="9">
        <f>'MAO VALVERDE'!G81+'MAO VALVERDE'!G68+'MAO VALVERDE'!G54+'MAO VALVERDE'!G41+'MAO VALVERDE'!G27+'MAO VALVERDE'!G14</f>
        <v>0</v>
      </c>
      <c r="H121" s="9">
        <f>'MAO VALVERDE'!H81+'MAO VALVERDE'!H68+'MAO VALVERDE'!H54+'MAO VALVERDE'!H41+'MAO VALVERDE'!H27+'MAO VALVERDE'!H14</f>
        <v>0</v>
      </c>
      <c r="I121" s="9">
        <f>'MAO VALVERDE'!I81+'MAO VALVERDE'!I68+'MAO VALVERDE'!I54+'MAO VALVERDE'!I41+'MAO VALVERDE'!I27+'MAO VALVERDE'!I14</f>
        <v>0</v>
      </c>
    </row>
    <row r="122" spans="1:10" ht="20.25" thickTop="1" thickBot="1" x14ac:dyDescent="0.3">
      <c r="A122" s="10" t="s">
        <v>1</v>
      </c>
      <c r="B122" s="8"/>
      <c r="C122" s="9">
        <f>'MAO VALVERDE'!C82+'MAO VALVERDE'!C69+'MAO VALVERDE'!C55+'MAO VALVERDE'!C42+'MAO VALVERDE'!C28+'MAO VALVERDE'!C15</f>
        <v>0</v>
      </c>
      <c r="D122" s="9">
        <f>'MAO VALVERDE'!D82+'MAO VALVERDE'!D69+'MAO VALVERDE'!D55+'MAO VALVERDE'!D42+'MAO VALVERDE'!D28+'MAO VALVERDE'!D15</f>
        <v>0</v>
      </c>
      <c r="E122" s="9">
        <f>'MAO VALVERDE'!E82+'MAO VALVERDE'!E69+'MAO VALVERDE'!E55+'MAO VALVERDE'!E42+'MAO VALVERDE'!E28+'MAO VALVERDE'!E15</f>
        <v>0</v>
      </c>
      <c r="F122" s="9">
        <f>'MAO VALVERDE'!F82+'MAO VALVERDE'!F69+'MAO VALVERDE'!F55+'MAO VALVERDE'!F42+'MAO VALVERDE'!F28+'MAO VALVERDE'!F15</f>
        <v>0</v>
      </c>
      <c r="G122" s="9">
        <f>'MAO VALVERDE'!G82+'MAO VALVERDE'!G69+'MAO VALVERDE'!G55+'MAO VALVERDE'!G42+'MAO VALVERDE'!G28+'MAO VALVERDE'!G15</f>
        <v>0</v>
      </c>
      <c r="H122" s="9">
        <f>'MAO VALVERDE'!H82+'MAO VALVERDE'!H69+'MAO VALVERDE'!H55+'MAO VALVERDE'!H42+'MAO VALVERDE'!H28+'MAO VALVERDE'!H15</f>
        <v>0</v>
      </c>
      <c r="I122" s="9">
        <f>'MAO VALVERDE'!I82+'MAO VALVERDE'!I69+'MAO VALVERDE'!I55+'MAO VALVERDE'!I42+'MAO VALVERDE'!I28+'MAO VALVERDE'!I15</f>
        <v>0</v>
      </c>
    </row>
    <row r="123" spans="1:10" ht="20.25" thickTop="1" thickBot="1" x14ac:dyDescent="0.3">
      <c r="A123" s="11" t="s">
        <v>22</v>
      </c>
      <c r="B123" s="8"/>
      <c r="C123" s="9">
        <f>'MAO VALVERDE'!C83+'MAO VALVERDE'!C70+'MAO VALVERDE'!C56+'MAO VALVERDE'!C43+'MAO VALVERDE'!C29+'MAO VALVERDE'!C16</f>
        <v>0</v>
      </c>
      <c r="D123" s="9">
        <f>'MAO VALVERDE'!D83+'MAO VALVERDE'!D70+'MAO VALVERDE'!D56+'MAO VALVERDE'!D43+'MAO VALVERDE'!D29+'MAO VALVERDE'!D16</f>
        <v>0</v>
      </c>
      <c r="E123" s="9">
        <f>'MAO VALVERDE'!E83+'MAO VALVERDE'!E70+'MAO VALVERDE'!E56+'MAO VALVERDE'!E43+'MAO VALVERDE'!E29+'MAO VALVERDE'!E16</f>
        <v>0</v>
      </c>
      <c r="F123" s="9">
        <f>'MAO VALVERDE'!F83+'MAO VALVERDE'!F70+'MAO VALVERDE'!F56+'MAO VALVERDE'!F43+'MAO VALVERDE'!F29+'MAO VALVERDE'!F16</f>
        <v>0</v>
      </c>
      <c r="G123" s="9">
        <f>'MAO VALVERDE'!G83+'MAO VALVERDE'!G70+'MAO VALVERDE'!G56+'MAO VALVERDE'!G43+'MAO VALVERDE'!G29+'MAO VALVERDE'!G16</f>
        <v>0</v>
      </c>
      <c r="H123" s="9">
        <f>'MAO VALVERDE'!H83+'MAO VALVERDE'!H70+'MAO VALVERDE'!H56+'MAO VALVERDE'!H43+'MAO VALVERDE'!H29+'MAO VALVERDE'!H16</f>
        <v>0</v>
      </c>
      <c r="I123" s="9">
        <f>'MAO VALVERDE'!I83+'MAO VALVERDE'!I70+'MAO VALVERDE'!I56+'MAO VALVERDE'!I43+'MAO VALVERDE'!I29+'MAO VALVERDE'!I16</f>
        <v>0</v>
      </c>
      <c r="J123" s="2">
        <f>SUM(C123:I123)</f>
        <v>0</v>
      </c>
    </row>
    <row r="124" spans="1:10" ht="20.25" thickTop="1" thickBot="1" x14ac:dyDescent="0.3">
      <c r="A124" s="11" t="s">
        <v>2</v>
      </c>
      <c r="B124" s="8"/>
      <c r="C124" s="9">
        <f>'MAO VALVERDE'!C84+'MAO VALVERDE'!C71+'MAO VALVERDE'!C57+'MAO VALVERDE'!C44+'MAO VALVERDE'!C30+'MAO VALVERDE'!C17</f>
        <v>0</v>
      </c>
      <c r="D124" s="9">
        <f>'MAO VALVERDE'!D84+'MAO VALVERDE'!D71+'MAO VALVERDE'!D57+'MAO VALVERDE'!D44+'MAO VALVERDE'!D30+'MAO VALVERDE'!D17</f>
        <v>0</v>
      </c>
      <c r="E124" s="9">
        <f>'MAO VALVERDE'!E84+'MAO VALVERDE'!E71+'MAO VALVERDE'!E57+'MAO VALVERDE'!E44+'MAO VALVERDE'!E30+'MAO VALVERDE'!E17</f>
        <v>0</v>
      </c>
      <c r="F124" s="9">
        <f>'MAO VALVERDE'!F84+'MAO VALVERDE'!F71+'MAO VALVERDE'!F57+'MAO VALVERDE'!F44+'MAO VALVERDE'!F30+'MAO VALVERDE'!F17</f>
        <v>0</v>
      </c>
      <c r="G124" s="9">
        <f>'MAO VALVERDE'!G84+'MAO VALVERDE'!G71+'MAO VALVERDE'!G57+'MAO VALVERDE'!G44+'MAO VALVERDE'!G30+'MAO VALVERDE'!G17</f>
        <v>0</v>
      </c>
      <c r="H124" s="9">
        <f>'MAO VALVERDE'!H84+'MAO VALVERDE'!H71+'MAO VALVERDE'!H57+'MAO VALVERDE'!H44+'MAO VALVERDE'!H30+'MAO VALVERDE'!H17</f>
        <v>0</v>
      </c>
      <c r="I124" s="9">
        <f>'MAO VALVERDE'!I84+'MAO VALVERDE'!I71+'MAO VALVERDE'!I57+'MAO VALVERDE'!I44+'MAO VALVERDE'!I30+'MAO VALVERDE'!I17</f>
        <v>0</v>
      </c>
      <c r="J124" s="2">
        <f>SUM(C124:I124)</f>
        <v>0</v>
      </c>
    </row>
    <row r="125" spans="1:10" ht="20.25" thickTop="1" thickBot="1" x14ac:dyDescent="0.3">
      <c r="A125" s="11" t="s">
        <v>3</v>
      </c>
      <c r="B125" s="8"/>
      <c r="C125" s="9">
        <f>'MAO VALVERDE'!C85+'MAO VALVERDE'!C72+'MAO VALVERDE'!C58+'MAO VALVERDE'!C45+'MAO VALVERDE'!C31+'MAO VALVERDE'!C18</f>
        <v>0</v>
      </c>
      <c r="D125" s="9">
        <f>'MAO VALVERDE'!D85+'MAO VALVERDE'!D72+'MAO VALVERDE'!D58+'MAO VALVERDE'!D45+'MAO VALVERDE'!D31+'MAO VALVERDE'!D18</f>
        <v>0</v>
      </c>
      <c r="E125" s="9">
        <f>'MAO VALVERDE'!E85+'MAO VALVERDE'!E72+'MAO VALVERDE'!E58+'MAO VALVERDE'!E45+'MAO VALVERDE'!E31+'MAO VALVERDE'!E18</f>
        <v>0</v>
      </c>
      <c r="F125" s="9">
        <f>'MAO VALVERDE'!F85+'MAO VALVERDE'!F72+'MAO VALVERDE'!F58+'MAO VALVERDE'!F45+'MAO VALVERDE'!F31+'MAO VALVERDE'!F18</f>
        <v>0</v>
      </c>
      <c r="G125" s="9">
        <f>'MAO VALVERDE'!G85+'MAO VALVERDE'!G72+'MAO VALVERDE'!G58+'MAO VALVERDE'!G45+'MAO VALVERDE'!G31+'MAO VALVERDE'!G18</f>
        <v>0</v>
      </c>
      <c r="H125" s="9">
        <f>'MAO VALVERDE'!H85+'MAO VALVERDE'!H72+'MAO VALVERDE'!H58+'MAO VALVERDE'!H45+'MAO VALVERDE'!H31+'MAO VALVERDE'!H18</f>
        <v>0</v>
      </c>
      <c r="I125" s="9">
        <f>'MAO VALVERDE'!I85+'MAO VALVERDE'!I72+'MAO VALVERDE'!I58+'MAO VALVERDE'!I45+'MAO VALVERDE'!I31+'MAO VALVERDE'!I18</f>
        <v>0</v>
      </c>
      <c r="J125" s="2">
        <f>SUM(C125:I125)</f>
        <v>0</v>
      </c>
    </row>
    <row r="126" spans="1:10" ht="20.25" thickTop="1" thickBot="1" x14ac:dyDescent="0.3">
      <c r="A126" s="11" t="s">
        <v>23</v>
      </c>
      <c r="B126" s="8"/>
      <c r="C126" s="9">
        <f>'MAO VALVERDE'!C86+'MAO VALVERDE'!C73+'MAO VALVERDE'!C59+'MAO VALVERDE'!C46+'MAO VALVERDE'!C32+'MAO VALVERDE'!C19</f>
        <v>744.2</v>
      </c>
      <c r="D126" s="9">
        <f>'MAO VALVERDE'!D86+'MAO VALVERDE'!D73+'MAO VALVERDE'!D59+'MAO VALVERDE'!D46+'MAO VALVERDE'!D32+'MAO VALVERDE'!D19</f>
        <v>744.2</v>
      </c>
      <c r="E126" s="9">
        <f>'MAO VALVERDE'!E86+'MAO VALVERDE'!E73+'MAO VALVERDE'!E59+'MAO VALVERDE'!E46+'MAO VALVERDE'!E32+'MAO VALVERDE'!E19</f>
        <v>744.2</v>
      </c>
      <c r="F126" s="9">
        <f>'MAO VALVERDE'!F86+'MAO VALVERDE'!F73+'MAO VALVERDE'!F59+'MAO VALVERDE'!F46+'MAO VALVERDE'!F32+'MAO VALVERDE'!F19</f>
        <v>744.2</v>
      </c>
      <c r="G126" s="9">
        <f>'MAO VALVERDE'!G86+'MAO VALVERDE'!G73+'MAO VALVERDE'!G59+'MAO VALVERDE'!G46+'MAO VALVERDE'!G32+'MAO VALVERDE'!G19</f>
        <v>0</v>
      </c>
      <c r="H126" s="9">
        <f>'MAO VALVERDE'!H86+'MAO VALVERDE'!H73+'MAO VALVERDE'!H59+'MAO VALVERDE'!H46+'MAO VALVERDE'!H32+'MAO VALVERDE'!H19</f>
        <v>0</v>
      </c>
      <c r="I126" s="9">
        <f>'MAO VALVERDE'!I86+'MAO VALVERDE'!I73+'MAO VALVERDE'!I59+'MAO VALVERDE'!I46+'MAO VALVERDE'!I32+'MAO VALVERDE'!I19</f>
        <v>0</v>
      </c>
    </row>
    <row r="127" spans="1:10" ht="20.25" thickTop="1" thickBot="1" x14ac:dyDescent="0.3">
      <c r="A127" s="11" t="s">
        <v>24</v>
      </c>
      <c r="B127" s="8"/>
      <c r="C127" s="9">
        <f>'MAO VALVERDE'!C87+'MAO VALVERDE'!C74+'MAO VALVERDE'!C60+'MAO VALVERDE'!C47+'MAO VALVERDE'!C33+'MAO VALVERDE'!C20</f>
        <v>728</v>
      </c>
      <c r="D127" s="9">
        <f>'MAO VALVERDE'!D87+'MAO VALVERDE'!D74+'MAO VALVERDE'!D60+'MAO VALVERDE'!D47+'MAO VALVERDE'!D33+'MAO VALVERDE'!D20</f>
        <v>728</v>
      </c>
      <c r="E127" s="9">
        <f>'MAO VALVERDE'!E87+'MAO VALVERDE'!E74+'MAO VALVERDE'!E60+'MAO VALVERDE'!E47+'MAO VALVERDE'!E33+'MAO VALVERDE'!E20</f>
        <v>728</v>
      </c>
      <c r="F127" s="9">
        <f>'MAO VALVERDE'!F87+'MAO VALVERDE'!F74+'MAO VALVERDE'!F60+'MAO VALVERDE'!F47+'MAO VALVERDE'!F33+'MAO VALVERDE'!F20</f>
        <v>728</v>
      </c>
      <c r="G127" s="9">
        <f>'MAO VALVERDE'!G87+'MAO VALVERDE'!G74+'MAO VALVERDE'!G60+'MAO VALVERDE'!G47+'MAO VALVERDE'!G33+'MAO VALVERDE'!G20</f>
        <v>0</v>
      </c>
      <c r="H127" s="9">
        <f>'MAO VALVERDE'!H87+'MAO VALVERDE'!H74+'MAO VALVERDE'!H60+'MAO VALVERDE'!H47+'MAO VALVERDE'!H33+'MAO VALVERDE'!H20</f>
        <v>0</v>
      </c>
      <c r="I127" s="9">
        <f>'MAO VALVERDE'!I87+'MAO VALVERDE'!I74+'MAO VALVERDE'!I60+'MAO VALVERDE'!I47+'MAO VALVERDE'!I33+'MAO VALVERDE'!I20</f>
        <v>0</v>
      </c>
    </row>
    <row r="128" spans="1:10" ht="20.25" thickTop="1" thickBot="1" x14ac:dyDescent="0.3">
      <c r="A128" s="11" t="s">
        <v>4</v>
      </c>
      <c r="B128" s="8"/>
      <c r="C128" s="9">
        <f>'MAO VALVERDE'!C88+'MAO VALVERDE'!C75+'MAO VALVERDE'!C61+'MAO VALVERDE'!C48+'MAO VALVERDE'!C34+'MAO VALVERDE'!C21</f>
        <v>689</v>
      </c>
      <c r="D128" s="9">
        <f>'MAO VALVERDE'!D88+'MAO VALVERDE'!D75+'MAO VALVERDE'!D61+'MAO VALVERDE'!D48+'MAO VALVERDE'!D34+'MAO VALVERDE'!D21</f>
        <v>689</v>
      </c>
      <c r="E128" s="9">
        <f>'MAO VALVERDE'!E88+'MAO VALVERDE'!E75+'MAO VALVERDE'!E61+'MAO VALVERDE'!E48+'MAO VALVERDE'!E34+'MAO VALVERDE'!E21</f>
        <v>689</v>
      </c>
      <c r="F128" s="9">
        <f>'MAO VALVERDE'!F88+'MAO VALVERDE'!F75+'MAO VALVERDE'!F61+'MAO VALVERDE'!F48+'MAO VALVERDE'!F34+'MAO VALVERDE'!F21</f>
        <v>689</v>
      </c>
      <c r="G128" s="9">
        <f>'MAO VALVERDE'!G88+'MAO VALVERDE'!G75+'MAO VALVERDE'!G61+'MAO VALVERDE'!G48+'MAO VALVERDE'!G34+'MAO VALVERDE'!G21</f>
        <v>0</v>
      </c>
      <c r="H128" s="9">
        <f>'MAO VALVERDE'!H88+'MAO VALVERDE'!H75+'MAO VALVERDE'!H61+'MAO VALVERDE'!H48+'MAO VALVERDE'!H34+'MAO VALVERDE'!H21</f>
        <v>0</v>
      </c>
      <c r="I128" s="9">
        <f>'MAO VALVERDE'!I88+'MAO VALVERDE'!I75+'MAO VALVERDE'!I61+'MAO VALVERDE'!I48+'MAO VALVERDE'!I34+'MAO VALVERDE'!I21</f>
        <v>0</v>
      </c>
    </row>
    <row r="129" spans="1:10" ht="20.25" thickTop="1" thickBot="1" x14ac:dyDescent="0.3">
      <c r="A129" s="7" t="s">
        <v>25</v>
      </c>
      <c r="B129" s="14">
        <f>SUM(B121:B128)</f>
        <v>0</v>
      </c>
      <c r="C129" s="14">
        <f t="shared" ref="C129:I129" si="8">SUM(C123:C128)</f>
        <v>2161.1999999999998</v>
      </c>
      <c r="D129" s="14">
        <f t="shared" si="8"/>
        <v>2161.1999999999998</v>
      </c>
      <c r="E129" s="14">
        <f t="shared" si="8"/>
        <v>2161.1999999999998</v>
      </c>
      <c r="F129" s="14">
        <f t="shared" si="8"/>
        <v>2161.1999999999998</v>
      </c>
      <c r="G129" s="14">
        <f t="shared" si="8"/>
        <v>0</v>
      </c>
      <c r="H129" s="14">
        <f t="shared" si="8"/>
        <v>0</v>
      </c>
      <c r="I129" s="14">
        <f t="shared" si="8"/>
        <v>0</v>
      </c>
    </row>
    <row r="130" spans="1:10" ht="17.25" thickTop="1" thickBot="1" x14ac:dyDescent="0.3">
      <c r="A130" s="13"/>
      <c r="B130" s="13"/>
      <c r="C130" s="13"/>
      <c r="D130" s="13"/>
      <c r="E130" s="13"/>
      <c r="F130" s="13"/>
      <c r="G130" s="13"/>
      <c r="H130" s="13"/>
      <c r="I130" s="16">
        <f>SUM(B129:I129)</f>
        <v>8644.7999999999993</v>
      </c>
    </row>
    <row r="131" spans="1:10" ht="20.25" thickTop="1" thickBot="1" x14ac:dyDescent="0.3">
      <c r="A131" s="33" t="s">
        <v>11</v>
      </c>
      <c r="B131" s="33"/>
      <c r="C131" s="33"/>
      <c r="D131" s="33"/>
      <c r="E131" s="33"/>
      <c r="F131" s="33"/>
      <c r="G131" s="33"/>
      <c r="H131" s="33"/>
      <c r="I131" s="33"/>
    </row>
    <row r="132" spans="1:10" ht="20.25" thickTop="1" thickBot="1" x14ac:dyDescent="0.3">
      <c r="A132" s="34" t="s">
        <v>12</v>
      </c>
      <c r="B132" s="34" t="s">
        <v>8</v>
      </c>
      <c r="C132" s="34"/>
      <c r="D132" s="34"/>
      <c r="E132" s="34"/>
      <c r="F132" s="34"/>
      <c r="G132" s="34"/>
      <c r="H132" s="34"/>
      <c r="I132" s="34"/>
    </row>
    <row r="133" spans="1:10" ht="20.25" thickTop="1" thickBot="1" x14ac:dyDescent="0.3">
      <c r="A133" s="34"/>
      <c r="B133" s="6" t="s">
        <v>0</v>
      </c>
      <c r="C133" s="6" t="s">
        <v>15</v>
      </c>
      <c r="D133" s="6" t="s">
        <v>16</v>
      </c>
      <c r="E133" s="6" t="s">
        <v>7</v>
      </c>
      <c r="F133" s="6" t="s">
        <v>17</v>
      </c>
      <c r="G133" s="6" t="s">
        <v>18</v>
      </c>
      <c r="H133" s="6" t="s">
        <v>19</v>
      </c>
      <c r="I133" s="6" t="s">
        <v>20</v>
      </c>
    </row>
    <row r="134" spans="1:10" ht="20.25" thickTop="1" thickBot="1" x14ac:dyDescent="0.3">
      <c r="A134" s="7" t="s">
        <v>21</v>
      </c>
      <c r="B134" s="9">
        <f>'10 SANTO DOMINGO II'!B22+'10 SANTO DOMINGO II'!B35+'10 SANTO DOMINGO II'!B49+'10 SANTO DOMINGO II'!B62+'10 SANTO DOMINGO II'!B76+'10 SANTO DOMINGO II'!B89+'10 SANTO DOMINGO II'!B102</f>
        <v>0</v>
      </c>
      <c r="C134" s="9">
        <f>'10 SANTO DOMINGO II'!C14+'10 SANTO DOMINGO II'!C27+'10 SANTO DOMINGO II'!C41+'10 SANTO DOMINGO II'!C54+'10 SANTO DOMINGO II'!C68+'10 SANTO DOMINGO II'!C81+'10 SANTO DOMINGO II'!C94</f>
        <v>0</v>
      </c>
      <c r="D134" s="9">
        <f>'10 SANTO DOMINGO II'!D14+'10 SANTO DOMINGO II'!D27+'10 SANTO DOMINGO II'!D41+'10 SANTO DOMINGO II'!D54+'10 SANTO DOMINGO II'!D68+'10 SANTO DOMINGO II'!D81+'10 SANTO DOMINGO II'!D94</f>
        <v>0</v>
      </c>
      <c r="E134" s="9">
        <f>'10 SANTO DOMINGO II'!E14+'10 SANTO DOMINGO II'!E27+'10 SANTO DOMINGO II'!E41+'10 SANTO DOMINGO II'!E54+'10 SANTO DOMINGO II'!E68+'10 SANTO DOMINGO II'!E81+'10 SANTO DOMINGO II'!E94</f>
        <v>0</v>
      </c>
      <c r="F134" s="9">
        <f>'10 SANTO DOMINGO II'!F14+'10 SANTO DOMINGO II'!F27+'10 SANTO DOMINGO II'!F41+'10 SANTO DOMINGO II'!F54+'10 SANTO DOMINGO II'!F68+'10 SANTO DOMINGO II'!F81+'10 SANTO DOMINGO II'!F94</f>
        <v>0</v>
      </c>
      <c r="G134" s="9">
        <f>'10 SANTO DOMINGO II'!G14+'10 SANTO DOMINGO II'!G27+'10 SANTO DOMINGO II'!G41+'10 SANTO DOMINGO II'!G54+'10 SANTO DOMINGO II'!G68+'10 SANTO DOMINGO II'!G81+'10 SANTO DOMINGO II'!G94</f>
        <v>0</v>
      </c>
      <c r="H134" s="9">
        <f>'10 SANTO DOMINGO II'!H14+'10 SANTO DOMINGO II'!H27+'10 SANTO DOMINGO II'!H41+'10 SANTO DOMINGO II'!H54+'10 SANTO DOMINGO II'!H68+'10 SANTO DOMINGO II'!H81+'10 SANTO DOMINGO II'!H94</f>
        <v>0</v>
      </c>
      <c r="I134" s="9">
        <f>'10 SANTO DOMINGO II'!I14+'10 SANTO DOMINGO II'!I27+'10 SANTO DOMINGO II'!I41+'10 SANTO DOMINGO II'!I54+'10 SANTO DOMINGO II'!I68+'10 SANTO DOMINGO II'!I81+'10 SANTO DOMINGO II'!I94</f>
        <v>0</v>
      </c>
    </row>
    <row r="135" spans="1:10" ht="20.25" thickTop="1" thickBot="1" x14ac:dyDescent="0.3">
      <c r="A135" s="10" t="s">
        <v>1</v>
      </c>
      <c r="B135" s="8"/>
      <c r="C135" s="9">
        <f>'10 SANTO DOMINGO II'!C15+'10 SANTO DOMINGO II'!C28+'10 SANTO DOMINGO II'!C42+'10 SANTO DOMINGO II'!C55+'10 SANTO DOMINGO II'!C69+'10 SANTO DOMINGO II'!C82+'10 SANTO DOMINGO II'!C95</f>
        <v>0</v>
      </c>
      <c r="D135" s="9">
        <f>'10 SANTO DOMINGO II'!D15+'10 SANTO DOMINGO II'!D28+'10 SANTO DOMINGO II'!D42+'10 SANTO DOMINGO II'!D55+'10 SANTO DOMINGO II'!D69+'10 SANTO DOMINGO II'!D82+'10 SANTO DOMINGO II'!D95</f>
        <v>0</v>
      </c>
      <c r="E135" s="9">
        <f>'10 SANTO DOMINGO II'!E15+'10 SANTO DOMINGO II'!E28+'10 SANTO DOMINGO II'!E42+'10 SANTO DOMINGO II'!E55+'10 SANTO DOMINGO II'!E69+'10 SANTO DOMINGO II'!E82+'10 SANTO DOMINGO II'!E95</f>
        <v>0</v>
      </c>
      <c r="F135" s="9">
        <f>'10 SANTO DOMINGO II'!F15+'10 SANTO DOMINGO II'!F28+'10 SANTO DOMINGO II'!F42+'10 SANTO DOMINGO II'!F55+'10 SANTO DOMINGO II'!F69+'10 SANTO DOMINGO II'!F82+'10 SANTO DOMINGO II'!F95</f>
        <v>0</v>
      </c>
      <c r="G135" s="9">
        <f>'10 SANTO DOMINGO II'!G15+'10 SANTO DOMINGO II'!G28+'10 SANTO DOMINGO II'!G42+'10 SANTO DOMINGO II'!G55+'10 SANTO DOMINGO II'!G69+'10 SANTO DOMINGO II'!G82+'10 SANTO DOMINGO II'!G95</f>
        <v>0</v>
      </c>
      <c r="H135" s="9">
        <f>'10 SANTO DOMINGO II'!H15+'10 SANTO DOMINGO II'!H28+'10 SANTO DOMINGO II'!H42+'10 SANTO DOMINGO II'!H55+'10 SANTO DOMINGO II'!H69+'10 SANTO DOMINGO II'!H82+'10 SANTO DOMINGO II'!H95</f>
        <v>0</v>
      </c>
      <c r="I135" s="9">
        <f>'10 SANTO DOMINGO II'!I15+'10 SANTO DOMINGO II'!I28+'10 SANTO DOMINGO II'!I42+'10 SANTO DOMINGO II'!I55+'10 SANTO DOMINGO II'!I69+'10 SANTO DOMINGO II'!I82+'10 SANTO DOMINGO II'!I95</f>
        <v>0</v>
      </c>
    </row>
    <row r="136" spans="1:10" ht="20.25" thickTop="1" thickBot="1" x14ac:dyDescent="0.3">
      <c r="A136" s="11" t="s">
        <v>22</v>
      </c>
      <c r="B136" s="8"/>
      <c r="C136" s="9">
        <f>'10 SANTO DOMINGO II'!C16+'10 SANTO DOMINGO II'!C29+'10 SANTO DOMINGO II'!C43+'10 SANTO DOMINGO II'!C56+'10 SANTO DOMINGO II'!C70+'10 SANTO DOMINGO II'!C83+'10 SANTO DOMINGO II'!C96</f>
        <v>0</v>
      </c>
      <c r="D136" s="9">
        <f>'10 SANTO DOMINGO II'!D16+'10 SANTO DOMINGO II'!D29+'10 SANTO DOMINGO II'!D43+'10 SANTO DOMINGO II'!D56+'10 SANTO DOMINGO II'!D70+'10 SANTO DOMINGO II'!D83+'10 SANTO DOMINGO II'!D96</f>
        <v>0</v>
      </c>
      <c r="E136" s="9">
        <f>'10 SANTO DOMINGO II'!E16+'10 SANTO DOMINGO II'!E29+'10 SANTO DOMINGO II'!E43+'10 SANTO DOMINGO II'!E56+'10 SANTO DOMINGO II'!E70+'10 SANTO DOMINGO II'!E83+'10 SANTO DOMINGO II'!E96</f>
        <v>0</v>
      </c>
      <c r="F136" s="9">
        <f>'10 SANTO DOMINGO II'!F16+'10 SANTO DOMINGO II'!F29+'10 SANTO DOMINGO II'!F43+'10 SANTO DOMINGO II'!F56+'10 SANTO DOMINGO II'!F70+'10 SANTO DOMINGO II'!F83+'10 SANTO DOMINGO II'!F96</f>
        <v>0</v>
      </c>
      <c r="G136" s="9">
        <f>'10 SANTO DOMINGO II'!G16+'10 SANTO DOMINGO II'!G29+'10 SANTO DOMINGO II'!G43+'10 SANTO DOMINGO II'!G56+'10 SANTO DOMINGO II'!G70+'10 SANTO DOMINGO II'!G83+'10 SANTO DOMINGO II'!G96</f>
        <v>0</v>
      </c>
      <c r="H136" s="9">
        <f>'10 SANTO DOMINGO II'!H16+'10 SANTO DOMINGO II'!H29+'10 SANTO DOMINGO II'!H43+'10 SANTO DOMINGO II'!H56+'10 SANTO DOMINGO II'!H70+'10 SANTO DOMINGO II'!H83+'10 SANTO DOMINGO II'!H96</f>
        <v>0</v>
      </c>
      <c r="I136" s="9">
        <f>'10 SANTO DOMINGO II'!I16+'10 SANTO DOMINGO II'!I29+'10 SANTO DOMINGO II'!I43+'10 SANTO DOMINGO II'!I56+'10 SANTO DOMINGO II'!I70+'10 SANTO DOMINGO II'!I83+'10 SANTO DOMINGO II'!I96</f>
        <v>0</v>
      </c>
      <c r="J136" s="2">
        <f>SUM(C136:I136)</f>
        <v>0</v>
      </c>
    </row>
    <row r="137" spans="1:10" ht="20.25" thickTop="1" thickBot="1" x14ac:dyDescent="0.3">
      <c r="A137" s="11" t="s">
        <v>2</v>
      </c>
      <c r="B137" s="8"/>
      <c r="C137" s="9">
        <f>'10 SANTO DOMINGO II'!C17+'10 SANTO DOMINGO II'!C30+'10 SANTO DOMINGO II'!C44+'10 SANTO DOMINGO II'!C57+'10 SANTO DOMINGO II'!C71+'10 SANTO DOMINGO II'!C84+'10 SANTO DOMINGO II'!C97</f>
        <v>0</v>
      </c>
      <c r="D137" s="9">
        <f>'10 SANTO DOMINGO II'!D17+'10 SANTO DOMINGO II'!D30+'10 SANTO DOMINGO II'!D44+'10 SANTO DOMINGO II'!D57+'10 SANTO DOMINGO II'!D71+'10 SANTO DOMINGO II'!D84+'10 SANTO DOMINGO II'!D97</f>
        <v>0</v>
      </c>
      <c r="E137" s="9">
        <f>'10 SANTO DOMINGO II'!E17+'10 SANTO DOMINGO II'!E30+'10 SANTO DOMINGO II'!E44+'10 SANTO DOMINGO II'!E57+'10 SANTO DOMINGO II'!E71+'10 SANTO DOMINGO II'!E84+'10 SANTO DOMINGO II'!E97</f>
        <v>0</v>
      </c>
      <c r="F137" s="9">
        <f>'10 SANTO DOMINGO II'!F17+'10 SANTO DOMINGO II'!F30+'10 SANTO DOMINGO II'!F44+'10 SANTO DOMINGO II'!F57+'10 SANTO DOMINGO II'!F71+'10 SANTO DOMINGO II'!F84+'10 SANTO DOMINGO II'!F97</f>
        <v>0</v>
      </c>
      <c r="G137" s="9">
        <f>'10 SANTO DOMINGO II'!G17+'10 SANTO DOMINGO II'!G30+'10 SANTO DOMINGO II'!G44+'10 SANTO DOMINGO II'!G57+'10 SANTO DOMINGO II'!G71+'10 SANTO DOMINGO II'!G84+'10 SANTO DOMINGO II'!G97</f>
        <v>0</v>
      </c>
      <c r="H137" s="9">
        <f>'10 SANTO DOMINGO II'!H17+'10 SANTO DOMINGO II'!H30+'10 SANTO DOMINGO II'!H44+'10 SANTO DOMINGO II'!H57+'10 SANTO DOMINGO II'!H71+'10 SANTO DOMINGO II'!H84+'10 SANTO DOMINGO II'!H97</f>
        <v>0</v>
      </c>
      <c r="I137" s="9">
        <f>'10 SANTO DOMINGO II'!I17+'10 SANTO DOMINGO II'!I30+'10 SANTO DOMINGO II'!I44+'10 SANTO DOMINGO II'!I57+'10 SANTO DOMINGO II'!I71+'10 SANTO DOMINGO II'!I84+'10 SANTO DOMINGO II'!I97</f>
        <v>0</v>
      </c>
      <c r="J137" s="2">
        <f>SUM(C137:I137)</f>
        <v>0</v>
      </c>
    </row>
    <row r="138" spans="1:10" ht="20.25" thickTop="1" thickBot="1" x14ac:dyDescent="0.3">
      <c r="A138" s="11" t="s">
        <v>3</v>
      </c>
      <c r="B138" s="8"/>
      <c r="C138" s="9">
        <f>'10 SANTO DOMINGO II'!C18+'10 SANTO DOMINGO II'!C31+'10 SANTO DOMINGO II'!C45+'10 SANTO DOMINGO II'!C58+'10 SANTO DOMINGO II'!C72+'10 SANTO DOMINGO II'!C85+'10 SANTO DOMINGO II'!C98</f>
        <v>0</v>
      </c>
      <c r="D138" s="9">
        <f>'10 SANTO DOMINGO II'!D18+'10 SANTO DOMINGO II'!D31+'10 SANTO DOMINGO II'!D45+'10 SANTO DOMINGO II'!D58+'10 SANTO DOMINGO II'!D72+'10 SANTO DOMINGO II'!D85+'10 SANTO DOMINGO II'!D98</f>
        <v>0</v>
      </c>
      <c r="E138" s="9">
        <f>'10 SANTO DOMINGO II'!E18+'10 SANTO DOMINGO II'!E31+'10 SANTO DOMINGO II'!E45+'10 SANTO DOMINGO II'!E58+'10 SANTO DOMINGO II'!E72+'10 SANTO DOMINGO II'!E85+'10 SANTO DOMINGO II'!E98</f>
        <v>0</v>
      </c>
      <c r="F138" s="9">
        <f>'10 SANTO DOMINGO II'!F18+'10 SANTO DOMINGO II'!F31+'10 SANTO DOMINGO II'!F45+'10 SANTO DOMINGO II'!F58+'10 SANTO DOMINGO II'!F72+'10 SANTO DOMINGO II'!F85+'10 SANTO DOMINGO II'!F98</f>
        <v>0</v>
      </c>
      <c r="G138" s="9">
        <f>'10 SANTO DOMINGO II'!G18+'10 SANTO DOMINGO II'!G31+'10 SANTO DOMINGO II'!G45+'10 SANTO DOMINGO II'!G58+'10 SANTO DOMINGO II'!G72+'10 SANTO DOMINGO II'!G85+'10 SANTO DOMINGO II'!G98</f>
        <v>0</v>
      </c>
      <c r="H138" s="9">
        <f>'10 SANTO DOMINGO II'!H18+'10 SANTO DOMINGO II'!H31+'10 SANTO DOMINGO II'!H45+'10 SANTO DOMINGO II'!H58+'10 SANTO DOMINGO II'!H72+'10 SANTO DOMINGO II'!H85+'10 SANTO DOMINGO II'!H98</f>
        <v>0</v>
      </c>
      <c r="I138" s="9">
        <f>'10 SANTO DOMINGO II'!I18+'10 SANTO DOMINGO II'!I31+'10 SANTO DOMINGO II'!I45+'10 SANTO DOMINGO II'!I58+'10 SANTO DOMINGO II'!I72+'10 SANTO DOMINGO II'!I85+'10 SANTO DOMINGO II'!I98</f>
        <v>0</v>
      </c>
      <c r="J138" s="2">
        <f>SUM(C138:I138)</f>
        <v>0</v>
      </c>
    </row>
    <row r="139" spans="1:10" ht="20.25" thickTop="1" thickBot="1" x14ac:dyDescent="0.3">
      <c r="A139" s="11" t="s">
        <v>23</v>
      </c>
      <c r="B139" s="8"/>
      <c r="C139" s="9">
        <f>'10 SANTO DOMINGO II'!C19+'10 SANTO DOMINGO II'!C32+'10 SANTO DOMINGO II'!C46+'10 SANTO DOMINGO II'!C59+'10 SANTO DOMINGO II'!C73+'10 SANTO DOMINGO II'!C86+'10 SANTO DOMINGO II'!C99</f>
        <v>7059</v>
      </c>
      <c r="D139" s="9">
        <f>'10 SANTO DOMINGO II'!D19+'10 SANTO DOMINGO II'!D32+'10 SANTO DOMINGO II'!D46+'10 SANTO DOMINGO II'!D59+'10 SANTO DOMINGO II'!D73+'10 SANTO DOMINGO II'!D86+'10 SANTO DOMINGO II'!D99</f>
        <v>7059</v>
      </c>
      <c r="E139" s="9">
        <f>'10 SANTO DOMINGO II'!E19+'10 SANTO DOMINGO II'!E32+'10 SANTO DOMINGO II'!E46+'10 SANTO DOMINGO II'!E59+'10 SANTO DOMINGO II'!E73+'10 SANTO DOMINGO II'!E86+'10 SANTO DOMINGO II'!E99</f>
        <v>7059</v>
      </c>
      <c r="F139" s="9">
        <f>'10 SANTO DOMINGO II'!F19+'10 SANTO DOMINGO II'!F32+'10 SANTO DOMINGO II'!F46+'10 SANTO DOMINGO II'!F59+'10 SANTO DOMINGO II'!F73+'10 SANTO DOMINGO II'!F86+'10 SANTO DOMINGO II'!F99</f>
        <v>7059</v>
      </c>
      <c r="G139" s="9">
        <f>'10 SANTO DOMINGO II'!G19+'10 SANTO DOMINGO II'!G32+'10 SANTO DOMINGO II'!G46+'10 SANTO DOMINGO II'!G59+'10 SANTO DOMINGO II'!G73+'10 SANTO DOMINGO II'!G86+'10 SANTO DOMINGO II'!G99</f>
        <v>0</v>
      </c>
      <c r="H139" s="9">
        <f>'10 SANTO DOMINGO II'!H19+'10 SANTO DOMINGO II'!H32+'10 SANTO DOMINGO II'!H46+'10 SANTO DOMINGO II'!H59+'10 SANTO DOMINGO II'!H73+'10 SANTO DOMINGO II'!H86+'10 SANTO DOMINGO II'!H99</f>
        <v>0</v>
      </c>
      <c r="I139" s="9">
        <f>'10 SANTO DOMINGO II'!I19+'10 SANTO DOMINGO II'!I32+'10 SANTO DOMINGO II'!I46+'10 SANTO DOMINGO II'!I59+'10 SANTO DOMINGO II'!I73+'10 SANTO DOMINGO II'!I86+'10 SANTO DOMINGO II'!I99</f>
        <v>0</v>
      </c>
    </row>
    <row r="140" spans="1:10" ht="20.25" thickTop="1" thickBot="1" x14ac:dyDescent="0.3">
      <c r="A140" s="11" t="s">
        <v>24</v>
      </c>
      <c r="B140" s="8"/>
      <c r="C140" s="9">
        <f>'10 SANTO DOMINGO II'!C20+'10 SANTO DOMINGO II'!C33+'10 SANTO DOMINGO II'!C47+'10 SANTO DOMINGO II'!C60+'10 SANTO DOMINGO II'!C74+'10 SANTO DOMINGO II'!C87+'10 SANTO DOMINGO II'!C100</f>
        <v>5941</v>
      </c>
      <c r="D140" s="9">
        <f>'10 SANTO DOMINGO II'!D20+'10 SANTO DOMINGO II'!D33+'10 SANTO DOMINGO II'!D47+'10 SANTO DOMINGO II'!D60+'10 SANTO DOMINGO II'!D74+'10 SANTO DOMINGO II'!D87+'10 SANTO DOMINGO II'!D100</f>
        <v>6609</v>
      </c>
      <c r="E140" s="9">
        <f>'10 SANTO DOMINGO II'!E20+'10 SANTO DOMINGO II'!E33+'10 SANTO DOMINGO II'!E47+'10 SANTO DOMINGO II'!E60+'10 SANTO DOMINGO II'!E74+'10 SANTO DOMINGO II'!E87+'10 SANTO DOMINGO II'!E100</f>
        <v>6609</v>
      </c>
      <c r="F140" s="9">
        <f>'10 SANTO DOMINGO II'!F20+'10 SANTO DOMINGO II'!F33+'10 SANTO DOMINGO II'!F47+'10 SANTO DOMINGO II'!F60+'10 SANTO DOMINGO II'!F74+'10 SANTO DOMINGO II'!F87+'10 SANTO DOMINGO II'!F100</f>
        <v>6609</v>
      </c>
      <c r="G140" s="9">
        <f>'10 SANTO DOMINGO II'!G20+'10 SANTO DOMINGO II'!G33+'10 SANTO DOMINGO II'!G47+'10 SANTO DOMINGO II'!G60+'10 SANTO DOMINGO II'!G74+'10 SANTO DOMINGO II'!G87+'10 SANTO DOMINGO II'!G100</f>
        <v>0</v>
      </c>
      <c r="H140" s="9">
        <f>'10 SANTO DOMINGO II'!H20+'10 SANTO DOMINGO II'!H33+'10 SANTO DOMINGO II'!H47+'10 SANTO DOMINGO II'!H60+'10 SANTO DOMINGO II'!H74+'10 SANTO DOMINGO II'!H87+'10 SANTO DOMINGO II'!H100</f>
        <v>0</v>
      </c>
      <c r="I140" s="9">
        <f>'10 SANTO DOMINGO II'!I20+'10 SANTO DOMINGO II'!I33+'10 SANTO DOMINGO II'!I47+'10 SANTO DOMINGO II'!I60+'10 SANTO DOMINGO II'!I74+'10 SANTO DOMINGO II'!I87+'10 SANTO DOMINGO II'!I100</f>
        <v>0</v>
      </c>
    </row>
    <row r="141" spans="1:10" ht="20.25" thickTop="1" thickBot="1" x14ac:dyDescent="0.3">
      <c r="A141" s="11" t="s">
        <v>4</v>
      </c>
      <c r="B141" s="8"/>
      <c r="C141" s="9">
        <f>'10 SANTO DOMINGO II'!C21+'10 SANTO DOMINGO II'!C34+'10 SANTO DOMINGO II'!C48+'10 SANTO DOMINGO II'!C61+'10 SANTO DOMINGO II'!C75+'10 SANTO DOMINGO II'!C88+'10 SANTO DOMINGO II'!C101</f>
        <v>5903</v>
      </c>
      <c r="D141" s="9">
        <f>'10 SANTO DOMINGO II'!D21+'10 SANTO DOMINGO II'!D34+'10 SANTO DOMINGO II'!D48+'10 SANTO DOMINGO II'!D61+'10 SANTO DOMINGO II'!D75+'10 SANTO DOMINGO II'!D88+'10 SANTO DOMINGO II'!D101</f>
        <v>6309</v>
      </c>
      <c r="E141" s="9">
        <f>'10 SANTO DOMINGO II'!E21+'10 SANTO DOMINGO II'!E34+'10 SANTO DOMINGO II'!E48+'10 SANTO DOMINGO II'!E61+'10 SANTO DOMINGO II'!E75+'10 SANTO DOMINGO II'!E88+'10 SANTO DOMINGO II'!E101</f>
        <v>5903</v>
      </c>
      <c r="F141" s="9">
        <f>'10 SANTO DOMINGO II'!F21+'10 SANTO DOMINGO II'!F34+'10 SANTO DOMINGO II'!F48+'10 SANTO DOMINGO II'!F61+'10 SANTO DOMINGO II'!F75+'10 SANTO DOMINGO II'!F88+'10 SANTO DOMINGO II'!F101</f>
        <v>6309</v>
      </c>
      <c r="G141" s="9">
        <f>'10 SANTO DOMINGO II'!G21+'10 SANTO DOMINGO II'!G34+'10 SANTO DOMINGO II'!G48+'10 SANTO DOMINGO II'!G61+'10 SANTO DOMINGO II'!G75+'10 SANTO DOMINGO II'!G88+'10 SANTO DOMINGO II'!G101</f>
        <v>0</v>
      </c>
      <c r="H141" s="9">
        <f>'10 SANTO DOMINGO II'!H21+'10 SANTO DOMINGO II'!H34+'10 SANTO DOMINGO II'!H48+'10 SANTO DOMINGO II'!H61+'10 SANTO DOMINGO II'!H75+'10 SANTO DOMINGO II'!H88+'10 SANTO DOMINGO II'!H101</f>
        <v>0</v>
      </c>
      <c r="I141" s="9">
        <f>'10 SANTO DOMINGO II'!I21+'10 SANTO DOMINGO II'!I34+'10 SANTO DOMINGO II'!I48+'10 SANTO DOMINGO II'!I61+'10 SANTO DOMINGO II'!I75+'10 SANTO DOMINGO II'!I88+'10 SANTO DOMINGO II'!I101</f>
        <v>0</v>
      </c>
    </row>
    <row r="142" spans="1:10" ht="20.25" thickTop="1" thickBot="1" x14ac:dyDescent="0.3">
      <c r="A142" s="7" t="s">
        <v>25</v>
      </c>
      <c r="B142" s="14">
        <f>SUM(B134:B141)</f>
        <v>0</v>
      </c>
      <c r="C142" s="14">
        <f t="shared" ref="C142:I142" si="9">SUM(C136:C141)</f>
        <v>18903</v>
      </c>
      <c r="D142" s="14">
        <f t="shared" si="9"/>
        <v>19977</v>
      </c>
      <c r="E142" s="14">
        <f t="shared" si="9"/>
        <v>19571</v>
      </c>
      <c r="F142" s="14">
        <f t="shared" si="9"/>
        <v>19977</v>
      </c>
      <c r="G142" s="14">
        <f t="shared" si="9"/>
        <v>0</v>
      </c>
      <c r="H142" s="14">
        <f t="shared" si="9"/>
        <v>0</v>
      </c>
      <c r="I142" s="14">
        <f t="shared" si="9"/>
        <v>0</v>
      </c>
    </row>
    <row r="143" spans="1:10" ht="17.25" thickTop="1" thickBot="1" x14ac:dyDescent="0.3">
      <c r="A143" s="13"/>
      <c r="B143" s="13"/>
      <c r="C143" s="13"/>
      <c r="D143" s="13"/>
      <c r="E143" s="13"/>
      <c r="F143" s="13"/>
      <c r="G143" s="13"/>
      <c r="H143" s="13"/>
      <c r="I143" s="16">
        <f>B142+C142+D142+E142+F142+G142+H142+I142</f>
        <v>78428</v>
      </c>
    </row>
    <row r="144" spans="1:10" ht="15.75" thickBot="1" x14ac:dyDescent="0.3"/>
    <row r="145" spans="1:10" ht="20.25" thickTop="1" thickBot="1" x14ac:dyDescent="0.3">
      <c r="A145" s="33" t="s">
        <v>11</v>
      </c>
      <c r="B145" s="33"/>
      <c r="C145" s="33"/>
      <c r="D145" s="33"/>
      <c r="E145" s="33"/>
      <c r="F145" s="33"/>
      <c r="G145" s="33"/>
      <c r="H145" s="33"/>
      <c r="I145" s="33"/>
    </row>
    <row r="146" spans="1:10" ht="20.25" thickTop="1" thickBot="1" x14ac:dyDescent="0.3">
      <c r="A146" s="34" t="s">
        <v>12</v>
      </c>
      <c r="B146" s="34" t="s">
        <v>106</v>
      </c>
      <c r="C146" s="34"/>
      <c r="D146" s="34"/>
      <c r="E146" s="34"/>
      <c r="F146" s="34"/>
      <c r="G146" s="34"/>
      <c r="H146" s="34"/>
      <c r="I146" s="34"/>
    </row>
    <row r="147" spans="1:10" ht="20.25" thickTop="1" thickBot="1" x14ac:dyDescent="0.3">
      <c r="A147" s="34"/>
      <c r="B147" s="6" t="s">
        <v>0</v>
      </c>
      <c r="C147" s="6" t="s">
        <v>15</v>
      </c>
      <c r="D147" s="6" t="s">
        <v>16</v>
      </c>
      <c r="E147" s="6" t="s">
        <v>7</v>
      </c>
      <c r="F147" s="6" t="s">
        <v>17</v>
      </c>
      <c r="G147" s="6" t="s">
        <v>18</v>
      </c>
      <c r="H147" s="6" t="s">
        <v>19</v>
      </c>
      <c r="I147" s="6" t="s">
        <v>20</v>
      </c>
    </row>
    <row r="148" spans="1:10" ht="20.25" thickTop="1" thickBot="1" x14ac:dyDescent="0.3">
      <c r="A148" s="7" t="s">
        <v>21</v>
      </c>
      <c r="B148" s="9">
        <f>'PUERTO PLATA'!B103+'PUERTO PLATA'!B89+'PUERTO PLATA'!B76+'PUERTO PLATA'!B62+'PUERTO PLATA'!B49+'PUERTO PLATA'!B35+'PUERTO PLATA'!B22</f>
        <v>0</v>
      </c>
      <c r="C148" s="9">
        <f>'PUERTO PLATA'!C14+'PUERTO PLATA'!C27+'PUERTO PLATA'!C41+'PUERTO PLATA'!C54+'PUERTO PLATA'!C68+'PUERTO PLATA'!C81+'PUERTO PLATA'!C95</f>
        <v>0</v>
      </c>
      <c r="D148" s="9">
        <f>'PUERTO PLATA'!D14+'PUERTO PLATA'!D27+'PUERTO PLATA'!D41+'PUERTO PLATA'!D54+'PUERTO PLATA'!D68+'PUERTO PLATA'!D81+'PUERTO PLATA'!D95</f>
        <v>0</v>
      </c>
      <c r="E148" s="9">
        <f>'PUERTO PLATA'!E14+'PUERTO PLATA'!E27+'PUERTO PLATA'!E41+'PUERTO PLATA'!E54+'PUERTO PLATA'!E68+'PUERTO PLATA'!E81+'PUERTO PLATA'!E95</f>
        <v>0</v>
      </c>
      <c r="F148" s="9">
        <f>'PUERTO PLATA'!F14+'PUERTO PLATA'!F27+'PUERTO PLATA'!F41+'PUERTO PLATA'!F54+'PUERTO PLATA'!F68+'PUERTO PLATA'!F81+'PUERTO PLATA'!F95</f>
        <v>0</v>
      </c>
      <c r="G148" s="9">
        <f>'PUERTO PLATA'!G14+'PUERTO PLATA'!G27+'PUERTO PLATA'!G41+'PUERTO PLATA'!G54+'PUERTO PLATA'!G68+'PUERTO PLATA'!G81+'PUERTO PLATA'!G95</f>
        <v>0</v>
      </c>
      <c r="H148" s="9">
        <f>'PUERTO PLATA'!H14+'PUERTO PLATA'!H27+'PUERTO PLATA'!H41+'PUERTO PLATA'!H54+'PUERTO PLATA'!H68+'PUERTO PLATA'!H81+'PUERTO PLATA'!H95</f>
        <v>0</v>
      </c>
      <c r="I148" s="9">
        <f>'PUERTO PLATA'!I14+'PUERTO PLATA'!I27+'PUERTO PLATA'!I41+'PUERTO PLATA'!I54+'PUERTO PLATA'!I68+'PUERTO PLATA'!I81+'PUERTO PLATA'!I95</f>
        <v>0</v>
      </c>
    </row>
    <row r="149" spans="1:10" ht="20.25" thickTop="1" thickBot="1" x14ac:dyDescent="0.3">
      <c r="A149" s="10" t="s">
        <v>1</v>
      </c>
      <c r="B149" s="8"/>
      <c r="C149" s="9">
        <f>'PUERTO PLATA'!C15+'PUERTO PLATA'!C28+'PUERTO PLATA'!C42+'PUERTO PLATA'!C55+'PUERTO PLATA'!C69+'PUERTO PLATA'!C82+'PUERTO PLATA'!C96</f>
        <v>0</v>
      </c>
      <c r="D149" s="9">
        <f>'PUERTO PLATA'!D15+'PUERTO PLATA'!D28+'PUERTO PLATA'!D42+'PUERTO PLATA'!D55+'PUERTO PLATA'!D69+'PUERTO PLATA'!D82+'PUERTO PLATA'!D96</f>
        <v>0</v>
      </c>
      <c r="E149" s="9">
        <f>'PUERTO PLATA'!E15+'PUERTO PLATA'!E28+'PUERTO PLATA'!E42+'PUERTO PLATA'!E55+'PUERTO PLATA'!E69+'PUERTO PLATA'!E82+'PUERTO PLATA'!E96</f>
        <v>0</v>
      </c>
      <c r="F149" s="9">
        <f>'PUERTO PLATA'!F15+'PUERTO PLATA'!F28+'PUERTO PLATA'!F42+'PUERTO PLATA'!F55+'PUERTO PLATA'!F69+'PUERTO PLATA'!F82+'PUERTO PLATA'!F96</f>
        <v>0</v>
      </c>
      <c r="G149" s="9">
        <f>'PUERTO PLATA'!G15+'PUERTO PLATA'!G28+'PUERTO PLATA'!G42+'PUERTO PLATA'!G55+'PUERTO PLATA'!G69+'PUERTO PLATA'!G82+'PUERTO PLATA'!G96</f>
        <v>0</v>
      </c>
      <c r="H149" s="9">
        <f>'PUERTO PLATA'!H15+'PUERTO PLATA'!H28+'PUERTO PLATA'!H42+'PUERTO PLATA'!H55+'PUERTO PLATA'!H69+'PUERTO PLATA'!H82+'PUERTO PLATA'!H96</f>
        <v>0</v>
      </c>
      <c r="I149" s="9">
        <f>'PUERTO PLATA'!I15+'PUERTO PLATA'!I28+'PUERTO PLATA'!I42+'PUERTO PLATA'!I55+'PUERTO PLATA'!I69+'PUERTO PLATA'!I82+'PUERTO PLATA'!I96</f>
        <v>0</v>
      </c>
    </row>
    <row r="150" spans="1:10" ht="20.25" thickTop="1" thickBot="1" x14ac:dyDescent="0.3">
      <c r="A150" s="11" t="s">
        <v>22</v>
      </c>
      <c r="B150" s="8"/>
      <c r="C150" s="9">
        <f>'PUERTO PLATA'!C16+'PUERTO PLATA'!C29+'PUERTO PLATA'!C43+'PUERTO PLATA'!C56+'PUERTO PLATA'!C70+'PUERTO PLATA'!C83+'PUERTO PLATA'!C97</f>
        <v>0</v>
      </c>
      <c r="D150" s="9">
        <f>'PUERTO PLATA'!D16+'PUERTO PLATA'!D29+'PUERTO PLATA'!D43+'PUERTO PLATA'!D56+'PUERTO PLATA'!D70+'PUERTO PLATA'!D83+'PUERTO PLATA'!D97</f>
        <v>0</v>
      </c>
      <c r="E150" s="9">
        <f>'PUERTO PLATA'!E16+'PUERTO PLATA'!E29+'PUERTO PLATA'!E43+'PUERTO PLATA'!E56+'PUERTO PLATA'!E70+'PUERTO PLATA'!E83+'PUERTO PLATA'!E97</f>
        <v>0</v>
      </c>
      <c r="F150" s="9">
        <f>'PUERTO PLATA'!F16+'PUERTO PLATA'!F29+'PUERTO PLATA'!F43+'PUERTO PLATA'!F56+'PUERTO PLATA'!F70+'PUERTO PLATA'!F83+'PUERTO PLATA'!F97</f>
        <v>0</v>
      </c>
      <c r="G150" s="9">
        <f>'PUERTO PLATA'!G16+'PUERTO PLATA'!G29+'PUERTO PLATA'!G43+'PUERTO PLATA'!G56+'PUERTO PLATA'!G70+'PUERTO PLATA'!G83+'PUERTO PLATA'!G97</f>
        <v>0</v>
      </c>
      <c r="H150" s="9">
        <f>'PUERTO PLATA'!H16+'PUERTO PLATA'!H29+'PUERTO PLATA'!H43+'PUERTO PLATA'!H56+'PUERTO PLATA'!H70+'PUERTO PLATA'!H83+'PUERTO PLATA'!H97</f>
        <v>0</v>
      </c>
      <c r="I150" s="9">
        <f>'PUERTO PLATA'!I16+'PUERTO PLATA'!I29+'PUERTO PLATA'!I43+'PUERTO PLATA'!I56+'PUERTO PLATA'!I70+'PUERTO PLATA'!I83+'PUERTO PLATA'!I97</f>
        <v>0</v>
      </c>
      <c r="J150" s="2">
        <f>SUM(C150:I150)</f>
        <v>0</v>
      </c>
    </row>
    <row r="151" spans="1:10" ht="20.25" thickTop="1" thickBot="1" x14ac:dyDescent="0.3">
      <c r="A151" s="11" t="s">
        <v>2</v>
      </c>
      <c r="B151" s="8"/>
      <c r="C151" s="9">
        <f>'PUERTO PLATA'!C17+'PUERTO PLATA'!C30+'PUERTO PLATA'!C44+'PUERTO PLATA'!C57+'PUERTO PLATA'!C71+'PUERTO PLATA'!C84+'PUERTO PLATA'!C98</f>
        <v>0</v>
      </c>
      <c r="D151" s="9">
        <f>'PUERTO PLATA'!D17+'PUERTO PLATA'!D30+'PUERTO PLATA'!D44+'PUERTO PLATA'!D57+'PUERTO PLATA'!D71+'PUERTO PLATA'!D84+'PUERTO PLATA'!D98</f>
        <v>0</v>
      </c>
      <c r="E151" s="9">
        <f>'PUERTO PLATA'!E17+'PUERTO PLATA'!E30+'PUERTO PLATA'!E44+'PUERTO PLATA'!E57+'PUERTO PLATA'!E71+'PUERTO PLATA'!E84+'PUERTO PLATA'!E98</f>
        <v>0</v>
      </c>
      <c r="F151" s="9">
        <f>'PUERTO PLATA'!F17+'PUERTO PLATA'!F30+'PUERTO PLATA'!F44+'PUERTO PLATA'!F57+'PUERTO PLATA'!F71+'PUERTO PLATA'!F84+'PUERTO PLATA'!F98</f>
        <v>0</v>
      </c>
      <c r="G151" s="9">
        <f>'PUERTO PLATA'!G17+'PUERTO PLATA'!G30+'PUERTO PLATA'!G44+'PUERTO PLATA'!G57+'PUERTO PLATA'!G71+'PUERTO PLATA'!G84+'PUERTO PLATA'!G98</f>
        <v>0</v>
      </c>
      <c r="H151" s="9">
        <f>'PUERTO PLATA'!H17+'PUERTO PLATA'!H30+'PUERTO PLATA'!H44+'PUERTO PLATA'!H57+'PUERTO PLATA'!H71+'PUERTO PLATA'!H84+'PUERTO PLATA'!H98</f>
        <v>0</v>
      </c>
      <c r="I151" s="9">
        <f>'PUERTO PLATA'!I17+'PUERTO PLATA'!I30+'PUERTO PLATA'!I44+'PUERTO PLATA'!I57+'PUERTO PLATA'!I71+'PUERTO PLATA'!I84+'PUERTO PLATA'!I98</f>
        <v>0</v>
      </c>
      <c r="J151" s="2">
        <f>SUM(C151:I151)</f>
        <v>0</v>
      </c>
    </row>
    <row r="152" spans="1:10" ht="20.25" thickTop="1" thickBot="1" x14ac:dyDescent="0.3">
      <c r="A152" s="11" t="s">
        <v>3</v>
      </c>
      <c r="B152" s="8"/>
      <c r="C152" s="9">
        <f>'PUERTO PLATA'!C18+'PUERTO PLATA'!C31+'PUERTO PLATA'!C45+'PUERTO PLATA'!C58+'PUERTO PLATA'!C72+'PUERTO PLATA'!C85+'PUERTO PLATA'!C99</f>
        <v>0</v>
      </c>
      <c r="D152" s="9">
        <f>'PUERTO PLATA'!D18+'PUERTO PLATA'!D31+'PUERTO PLATA'!D45+'PUERTO PLATA'!D58+'PUERTO PLATA'!D72+'PUERTO PLATA'!D85+'PUERTO PLATA'!D99</f>
        <v>0</v>
      </c>
      <c r="E152" s="9">
        <f>'PUERTO PLATA'!E18+'PUERTO PLATA'!E31+'PUERTO PLATA'!E45+'PUERTO PLATA'!E58+'PUERTO PLATA'!E72+'PUERTO PLATA'!E85+'PUERTO PLATA'!E99</f>
        <v>0</v>
      </c>
      <c r="F152" s="9">
        <f>'PUERTO PLATA'!F18+'PUERTO PLATA'!F31+'PUERTO PLATA'!F45+'PUERTO PLATA'!F58+'PUERTO PLATA'!F72+'PUERTO PLATA'!F85+'PUERTO PLATA'!F99</f>
        <v>0</v>
      </c>
      <c r="G152" s="9">
        <f>'PUERTO PLATA'!G18+'PUERTO PLATA'!G31+'PUERTO PLATA'!G45+'PUERTO PLATA'!G58+'PUERTO PLATA'!G72+'PUERTO PLATA'!G85+'PUERTO PLATA'!G99</f>
        <v>0</v>
      </c>
      <c r="H152" s="9">
        <f>'PUERTO PLATA'!H18+'PUERTO PLATA'!H31+'PUERTO PLATA'!H45+'PUERTO PLATA'!H58+'PUERTO PLATA'!H72+'PUERTO PLATA'!H85+'PUERTO PLATA'!H99</f>
        <v>0</v>
      </c>
      <c r="I152" s="9">
        <f>'PUERTO PLATA'!I18+'PUERTO PLATA'!I31+'PUERTO PLATA'!I45+'PUERTO PLATA'!I58+'PUERTO PLATA'!I72+'PUERTO PLATA'!I85+'PUERTO PLATA'!I99</f>
        <v>0</v>
      </c>
      <c r="J152" s="2">
        <f>SUM(C152:I152)</f>
        <v>0</v>
      </c>
    </row>
    <row r="153" spans="1:10" ht="20.25" thickTop="1" thickBot="1" x14ac:dyDescent="0.3">
      <c r="A153" s="11" t="s">
        <v>23</v>
      </c>
      <c r="B153" s="8"/>
      <c r="C153" s="9">
        <f>'PUERTO PLATA'!C19+'PUERTO PLATA'!C32+'PUERTO PLATA'!C46+'PUERTO PLATA'!C59+'PUERTO PLATA'!C73+'PUERTO PLATA'!C86+'PUERTO PLATA'!C100</f>
        <v>971</v>
      </c>
      <c r="D153" s="9">
        <f>'PUERTO PLATA'!D19+'PUERTO PLATA'!D32+'PUERTO PLATA'!D46+'PUERTO PLATA'!D59+'PUERTO PLATA'!D73+'PUERTO PLATA'!D86+'PUERTO PLATA'!D100</f>
        <v>971</v>
      </c>
      <c r="E153" s="9">
        <f>'PUERTO PLATA'!E19+'PUERTO PLATA'!E32+'PUERTO PLATA'!E46+'PUERTO PLATA'!E59+'PUERTO PLATA'!E73+'PUERTO PLATA'!E86+'PUERTO PLATA'!E100</f>
        <v>971</v>
      </c>
      <c r="F153" s="9">
        <f>'PUERTO PLATA'!F19+'PUERTO PLATA'!F32+'PUERTO PLATA'!F46+'PUERTO PLATA'!F59+'PUERTO PLATA'!F73+'PUERTO PLATA'!F86+'PUERTO PLATA'!F100</f>
        <v>971</v>
      </c>
      <c r="G153" s="9">
        <f>'PUERTO PLATA'!G19+'PUERTO PLATA'!G32+'PUERTO PLATA'!G46+'PUERTO PLATA'!G59+'PUERTO PLATA'!G73+'PUERTO PLATA'!G86+'PUERTO PLATA'!G100</f>
        <v>0</v>
      </c>
      <c r="H153" s="9">
        <f>'PUERTO PLATA'!H19+'PUERTO PLATA'!H32+'PUERTO PLATA'!H46+'PUERTO PLATA'!H59+'PUERTO PLATA'!H73+'PUERTO PLATA'!H86+'PUERTO PLATA'!H100</f>
        <v>0</v>
      </c>
      <c r="I153" s="9">
        <f>'PUERTO PLATA'!I19+'PUERTO PLATA'!I32+'PUERTO PLATA'!I46+'PUERTO PLATA'!I59+'PUERTO PLATA'!I73+'PUERTO PLATA'!I86+'PUERTO PLATA'!I100</f>
        <v>0</v>
      </c>
    </row>
    <row r="154" spans="1:10" ht="20.25" thickTop="1" thickBot="1" x14ac:dyDescent="0.3">
      <c r="A154" s="11" t="s">
        <v>24</v>
      </c>
      <c r="B154" s="8"/>
      <c r="C154" s="9">
        <f>'PUERTO PLATA'!C20+'PUERTO PLATA'!C33+'PUERTO PLATA'!C47+'PUERTO PLATA'!C60+'PUERTO PLATA'!C74+'PUERTO PLATA'!C87+'PUERTO PLATA'!C101</f>
        <v>942</v>
      </c>
      <c r="D154" s="9">
        <f>'PUERTO PLATA'!D20+'PUERTO PLATA'!D33+'PUERTO PLATA'!D47+'PUERTO PLATA'!D60+'PUERTO PLATA'!D74+'PUERTO PLATA'!D87+'PUERTO PLATA'!D101</f>
        <v>942</v>
      </c>
      <c r="E154" s="9">
        <f>'PUERTO PLATA'!E20+'PUERTO PLATA'!E33+'PUERTO PLATA'!E47+'PUERTO PLATA'!E60+'PUERTO PLATA'!E74+'PUERTO PLATA'!E87+'PUERTO PLATA'!E101</f>
        <v>942</v>
      </c>
      <c r="F154" s="9">
        <f>'PUERTO PLATA'!F20+'PUERTO PLATA'!F33+'PUERTO PLATA'!F47+'PUERTO PLATA'!F60+'PUERTO PLATA'!F74+'PUERTO PLATA'!F87+'PUERTO PLATA'!F101</f>
        <v>942</v>
      </c>
      <c r="G154" s="9">
        <f>'PUERTO PLATA'!G20+'PUERTO PLATA'!G33+'PUERTO PLATA'!G47+'PUERTO PLATA'!G60+'PUERTO PLATA'!G74+'PUERTO PLATA'!G87+'PUERTO PLATA'!G101</f>
        <v>0</v>
      </c>
      <c r="H154" s="9">
        <f>'PUERTO PLATA'!H20+'PUERTO PLATA'!H33+'PUERTO PLATA'!H47+'PUERTO PLATA'!H60+'PUERTO PLATA'!H74+'PUERTO PLATA'!H87+'PUERTO PLATA'!H101</f>
        <v>0</v>
      </c>
      <c r="I154" s="9">
        <f>'PUERTO PLATA'!I20+'PUERTO PLATA'!I33+'PUERTO PLATA'!I47+'PUERTO PLATA'!I60+'PUERTO PLATA'!I74+'PUERTO PLATA'!I87+'PUERTO PLATA'!I101</f>
        <v>0</v>
      </c>
    </row>
    <row r="155" spans="1:10" ht="20.25" thickTop="1" thickBot="1" x14ac:dyDescent="0.3">
      <c r="A155" s="11" t="s">
        <v>4</v>
      </c>
      <c r="B155" s="8"/>
      <c r="C155" s="9">
        <f>'PUERTO PLATA'!C21+'PUERTO PLATA'!C34+'PUERTO PLATA'!C48+'PUERTO PLATA'!C61+'PUERTO PLATA'!C75+'PUERTO PLATA'!C88+'PUERTO PLATA'!C102</f>
        <v>960</v>
      </c>
      <c r="D155" s="9">
        <f>'PUERTO PLATA'!D21+'PUERTO PLATA'!D34+'PUERTO PLATA'!D48+'PUERTO PLATA'!D61+'PUERTO PLATA'!D75+'PUERTO PLATA'!D88+'PUERTO PLATA'!D102</f>
        <v>960</v>
      </c>
      <c r="E155" s="9">
        <f>'PUERTO PLATA'!E21+'PUERTO PLATA'!E34+'PUERTO PLATA'!E48+'PUERTO PLATA'!E61+'PUERTO PLATA'!E75+'PUERTO PLATA'!E88+'PUERTO PLATA'!E102</f>
        <v>960</v>
      </c>
      <c r="F155" s="9">
        <f>'PUERTO PLATA'!F21+'PUERTO PLATA'!F34+'PUERTO PLATA'!F48+'PUERTO PLATA'!F61+'PUERTO PLATA'!F75+'PUERTO PLATA'!F88+'PUERTO PLATA'!F102</f>
        <v>960</v>
      </c>
      <c r="G155" s="9">
        <f>'PUERTO PLATA'!G21+'PUERTO PLATA'!G34+'PUERTO PLATA'!G48+'PUERTO PLATA'!G61+'PUERTO PLATA'!G75+'PUERTO PLATA'!G88+'PUERTO PLATA'!G102</f>
        <v>0</v>
      </c>
      <c r="H155" s="9">
        <f>'PUERTO PLATA'!H21+'PUERTO PLATA'!H34+'PUERTO PLATA'!H48+'PUERTO PLATA'!H61+'PUERTO PLATA'!H75+'PUERTO PLATA'!H88+'PUERTO PLATA'!H102</f>
        <v>0</v>
      </c>
      <c r="I155" s="9">
        <f>'PUERTO PLATA'!I21+'PUERTO PLATA'!I34+'PUERTO PLATA'!I48+'PUERTO PLATA'!I61+'PUERTO PLATA'!I75+'PUERTO PLATA'!I88+'PUERTO PLATA'!I102</f>
        <v>0</v>
      </c>
    </row>
    <row r="156" spans="1:10" ht="20.25" thickTop="1" thickBot="1" x14ac:dyDescent="0.3">
      <c r="A156" s="7" t="s">
        <v>25</v>
      </c>
      <c r="B156" s="14">
        <f>SUM(B148:B155)</f>
        <v>0</v>
      </c>
      <c r="C156" s="14">
        <f t="shared" ref="C156:I156" si="10">SUM(C150:C155)</f>
        <v>2873</v>
      </c>
      <c r="D156" s="14">
        <f t="shared" si="10"/>
        <v>2873</v>
      </c>
      <c r="E156" s="14">
        <f t="shared" si="10"/>
        <v>2873</v>
      </c>
      <c r="F156" s="14">
        <f t="shared" si="10"/>
        <v>2873</v>
      </c>
      <c r="G156" s="14">
        <f t="shared" si="10"/>
        <v>0</v>
      </c>
      <c r="H156" s="14">
        <f t="shared" si="10"/>
        <v>0</v>
      </c>
      <c r="I156" s="14">
        <f t="shared" si="10"/>
        <v>0</v>
      </c>
    </row>
    <row r="157" spans="1:10" ht="17.25" thickTop="1" thickBot="1" x14ac:dyDescent="0.3">
      <c r="A157" s="13"/>
      <c r="B157" s="13"/>
      <c r="C157" s="13"/>
      <c r="D157" s="13"/>
      <c r="E157" s="13"/>
      <c r="F157" s="13"/>
      <c r="G157" s="13"/>
      <c r="H157" s="13"/>
      <c r="I157" s="16">
        <f>SUM(B156:I156)</f>
        <v>11492</v>
      </c>
    </row>
    <row r="158" spans="1:10" ht="20.25" thickTop="1" thickBot="1" x14ac:dyDescent="0.3">
      <c r="A158" s="33" t="s">
        <v>11</v>
      </c>
      <c r="B158" s="33"/>
      <c r="C158" s="33"/>
      <c r="D158" s="33"/>
      <c r="E158" s="33"/>
      <c r="F158" s="33"/>
      <c r="G158" s="33"/>
      <c r="H158" s="33"/>
      <c r="I158" s="33"/>
    </row>
    <row r="159" spans="1:10" ht="20.25" thickTop="1" thickBot="1" x14ac:dyDescent="0.3">
      <c r="A159" s="34" t="s">
        <v>12</v>
      </c>
      <c r="B159" s="34" t="s">
        <v>114</v>
      </c>
      <c r="C159" s="34"/>
      <c r="D159" s="34"/>
      <c r="E159" s="34"/>
      <c r="F159" s="34"/>
      <c r="G159" s="34"/>
      <c r="H159" s="34"/>
      <c r="I159" s="34"/>
    </row>
    <row r="160" spans="1:10" ht="20.25" thickTop="1" thickBot="1" x14ac:dyDescent="0.3">
      <c r="A160" s="34"/>
      <c r="B160" s="6" t="s">
        <v>0</v>
      </c>
      <c r="C160" s="6" t="s">
        <v>15</v>
      </c>
      <c r="D160" s="6" t="s">
        <v>16</v>
      </c>
      <c r="E160" s="6" t="s">
        <v>7</v>
      </c>
      <c r="F160" s="6" t="s">
        <v>17</v>
      </c>
      <c r="G160" s="6" t="s">
        <v>18</v>
      </c>
      <c r="H160" s="6" t="s">
        <v>19</v>
      </c>
      <c r="I160" s="6" t="s">
        <v>20</v>
      </c>
    </row>
    <row r="161" spans="1:10" ht="20.25" thickTop="1" thickBot="1" x14ac:dyDescent="0.3">
      <c r="A161" s="7" t="s">
        <v>21</v>
      </c>
      <c r="B161" s="9">
        <f>HIGÜEY!B22+HIGÜEY!B35+HIGÜEY!B49+HIGÜEY!B62</f>
        <v>0</v>
      </c>
      <c r="C161" s="9">
        <f>HIGÜEY!C14+HIGÜEY!C27+HIGÜEY!C41+HIGÜEY!C54</f>
        <v>0</v>
      </c>
      <c r="D161" s="9">
        <f>HIGÜEY!D14+HIGÜEY!D27+HIGÜEY!D41+HIGÜEY!D54</f>
        <v>0</v>
      </c>
      <c r="E161" s="9">
        <f>HIGÜEY!E14+HIGÜEY!E27+HIGÜEY!E41+HIGÜEY!E54</f>
        <v>0</v>
      </c>
      <c r="F161" s="9">
        <f>HIGÜEY!F14+HIGÜEY!F27+HIGÜEY!F41+HIGÜEY!F54</f>
        <v>0</v>
      </c>
      <c r="G161" s="9">
        <f>HIGÜEY!G14+HIGÜEY!G27+HIGÜEY!G41+HIGÜEY!G54</f>
        <v>0</v>
      </c>
      <c r="H161" s="9">
        <f>HIGÜEY!H14+HIGÜEY!H27+HIGÜEY!H41+HIGÜEY!H54</f>
        <v>0</v>
      </c>
      <c r="I161" s="9">
        <f>HIGÜEY!I14+HIGÜEY!I27+HIGÜEY!I41+HIGÜEY!I54</f>
        <v>0</v>
      </c>
    </row>
    <row r="162" spans="1:10" ht="20.25" thickTop="1" thickBot="1" x14ac:dyDescent="0.3">
      <c r="A162" s="10" t="s">
        <v>1</v>
      </c>
      <c r="B162" s="8"/>
      <c r="C162" s="9">
        <f>HIGÜEY!C15+HIGÜEY!C28+HIGÜEY!C42+HIGÜEY!C55</f>
        <v>0</v>
      </c>
      <c r="D162" s="9">
        <f>HIGÜEY!D15+HIGÜEY!D28+HIGÜEY!D42+HIGÜEY!D55</f>
        <v>0</v>
      </c>
      <c r="E162" s="9">
        <f>HIGÜEY!E15+HIGÜEY!E28+HIGÜEY!E42+HIGÜEY!E55</f>
        <v>0</v>
      </c>
      <c r="F162" s="9">
        <f>HIGÜEY!F15+HIGÜEY!F28+HIGÜEY!F42+HIGÜEY!F55</f>
        <v>0</v>
      </c>
      <c r="G162" s="9">
        <f>HIGÜEY!G15+HIGÜEY!G28+HIGÜEY!G42+HIGÜEY!G55</f>
        <v>0</v>
      </c>
      <c r="H162" s="9">
        <f>HIGÜEY!H15+HIGÜEY!H28+HIGÜEY!H42+HIGÜEY!H55</f>
        <v>0</v>
      </c>
      <c r="I162" s="9">
        <f>HIGÜEY!I15+HIGÜEY!I28+HIGÜEY!I42+HIGÜEY!I55</f>
        <v>0</v>
      </c>
    </row>
    <row r="163" spans="1:10" ht="20.25" thickTop="1" thickBot="1" x14ac:dyDescent="0.3">
      <c r="A163" s="11" t="s">
        <v>22</v>
      </c>
      <c r="B163" s="8"/>
      <c r="C163" s="9">
        <f>HIGÜEY!C16+HIGÜEY!C29+HIGÜEY!C43+HIGÜEY!C56</f>
        <v>8393</v>
      </c>
      <c r="D163" s="9">
        <f>HIGÜEY!D16+HIGÜEY!D29+HIGÜEY!D43+HIGÜEY!D56</f>
        <v>170</v>
      </c>
      <c r="E163" s="9">
        <f>HIGÜEY!E16+HIGÜEY!E29+HIGÜEY!E43+HIGÜEY!E56</f>
        <v>1474</v>
      </c>
      <c r="F163" s="9">
        <f>HIGÜEY!F16+HIGÜEY!F29+HIGÜEY!F43+HIGÜEY!F56</f>
        <v>0</v>
      </c>
      <c r="G163" s="9">
        <f>HIGÜEY!G16+HIGÜEY!G29+HIGÜEY!G43+HIGÜEY!G56</f>
        <v>2389</v>
      </c>
      <c r="H163" s="9">
        <f>HIGÜEY!H16+HIGÜEY!H29+HIGÜEY!H43+HIGÜEY!H56</f>
        <v>1712</v>
      </c>
      <c r="I163" s="9">
        <f>HIGÜEY!I16+HIGÜEY!I29+HIGÜEY!I43+HIGÜEY!I56</f>
        <v>1685</v>
      </c>
      <c r="J163" s="2">
        <f>SUM(C163:I163)</f>
        <v>15823</v>
      </c>
    </row>
    <row r="164" spans="1:10" ht="20.25" thickTop="1" thickBot="1" x14ac:dyDescent="0.3">
      <c r="A164" s="11" t="s">
        <v>2</v>
      </c>
      <c r="B164" s="8"/>
      <c r="C164" s="9">
        <f>HIGÜEY!C17+HIGÜEY!C30+HIGÜEY!C44+HIGÜEY!C57</f>
        <v>7143</v>
      </c>
      <c r="D164" s="9">
        <f>HIGÜEY!D17+HIGÜEY!D30+HIGÜEY!D44+HIGÜEY!D57</f>
        <v>4654</v>
      </c>
      <c r="E164" s="9">
        <f>HIGÜEY!E17+HIGÜEY!E30+HIGÜEY!E44+HIGÜEY!E57</f>
        <v>0</v>
      </c>
      <c r="F164" s="9">
        <f>HIGÜEY!F17+HIGÜEY!F30+HIGÜEY!F44+HIGÜEY!F57</f>
        <v>3981</v>
      </c>
      <c r="G164" s="9">
        <f>HIGÜEY!G17+HIGÜEY!G30+HIGÜEY!G44+HIGÜEY!G57</f>
        <v>4764</v>
      </c>
      <c r="H164" s="9">
        <f>HIGÜEY!H17+HIGÜEY!H30+HIGÜEY!H44+HIGÜEY!H57</f>
        <v>2773</v>
      </c>
      <c r="I164" s="9">
        <f>HIGÜEY!I17+HIGÜEY!I30+HIGÜEY!I44+HIGÜEY!I57</f>
        <v>5184</v>
      </c>
      <c r="J164" s="2">
        <f>SUM(C164:I164)</f>
        <v>28499</v>
      </c>
    </row>
    <row r="165" spans="1:10" ht="20.25" thickTop="1" thickBot="1" x14ac:dyDescent="0.3">
      <c r="A165" s="11" t="s">
        <v>3</v>
      </c>
      <c r="B165" s="8"/>
      <c r="C165" s="9">
        <f>HIGÜEY!C18+HIGÜEY!C31+HIGÜEY!C45+HIGÜEY!C58</f>
        <v>5267</v>
      </c>
      <c r="D165" s="9">
        <f>HIGÜEY!D18+HIGÜEY!D31+HIGÜEY!D45+HIGÜEY!D58</f>
        <v>0</v>
      </c>
      <c r="E165" s="9">
        <f>HIGÜEY!E18+HIGÜEY!E31+HIGÜEY!E45+HIGÜEY!E58</f>
        <v>5130</v>
      </c>
      <c r="F165" s="9">
        <f>HIGÜEY!F18+HIGÜEY!F31+HIGÜEY!F45+HIGÜEY!F58</f>
        <v>5277</v>
      </c>
      <c r="G165" s="9">
        <f>HIGÜEY!G18+HIGÜEY!G31+HIGÜEY!G45+HIGÜEY!G58</f>
        <v>2121</v>
      </c>
      <c r="H165" s="9">
        <f>HIGÜEY!H18+HIGÜEY!H31+HIGÜEY!H45+HIGÜEY!H58</f>
        <v>0</v>
      </c>
      <c r="I165" s="9">
        <f>HIGÜEY!I18+HIGÜEY!I31+HIGÜEY!I45+HIGÜEY!I58</f>
        <v>2922</v>
      </c>
      <c r="J165" s="2">
        <f>SUM(C165:I165)</f>
        <v>20717</v>
      </c>
    </row>
    <row r="166" spans="1:10" ht="20.25" thickTop="1" thickBot="1" x14ac:dyDescent="0.3">
      <c r="A166" s="11" t="s">
        <v>23</v>
      </c>
      <c r="B166" s="8"/>
      <c r="C166" s="9">
        <f>HIGÜEY!C19+HIGÜEY!C32+HIGÜEY!C46+HIGÜEY!C59</f>
        <v>4036</v>
      </c>
      <c r="D166" s="9">
        <f>HIGÜEY!D19+HIGÜEY!D32+HIGÜEY!D46+HIGÜEY!D59</f>
        <v>4036</v>
      </c>
      <c r="E166" s="9">
        <f>HIGÜEY!E19+HIGÜEY!E32+HIGÜEY!E46+HIGÜEY!E59</f>
        <v>4036</v>
      </c>
      <c r="F166" s="9">
        <f>HIGÜEY!F19+HIGÜEY!F32+HIGÜEY!F46+HIGÜEY!F59</f>
        <v>4036</v>
      </c>
      <c r="G166" s="9">
        <f>HIGÜEY!G19+HIGÜEY!G32+HIGÜEY!G46+HIGÜEY!G59</f>
        <v>0</v>
      </c>
      <c r="H166" s="9">
        <f>HIGÜEY!H19+HIGÜEY!H32+HIGÜEY!H46+HIGÜEY!H59</f>
        <v>0</v>
      </c>
      <c r="I166" s="9">
        <f>HIGÜEY!I19+HIGÜEY!I32+HIGÜEY!I46+HIGÜEY!I59</f>
        <v>0</v>
      </c>
    </row>
    <row r="167" spans="1:10" ht="20.25" thickTop="1" thickBot="1" x14ac:dyDescent="0.3">
      <c r="A167" s="11" t="s">
        <v>24</v>
      </c>
      <c r="B167" s="8"/>
      <c r="C167" s="9">
        <f>HIGÜEY!C20+HIGÜEY!C33+HIGÜEY!C47+HIGÜEY!C60</f>
        <v>2389</v>
      </c>
      <c r="D167" s="9">
        <f>HIGÜEY!D20+HIGÜEY!D33+HIGÜEY!D47+HIGÜEY!D60</f>
        <v>2389</v>
      </c>
      <c r="E167" s="9">
        <f>HIGÜEY!E20+HIGÜEY!E33+HIGÜEY!E47+HIGÜEY!E60</f>
        <v>2389</v>
      </c>
      <c r="F167" s="9">
        <f>HIGÜEY!F20+HIGÜEY!F33+HIGÜEY!F47+HIGÜEY!F60</f>
        <v>2389</v>
      </c>
      <c r="G167" s="9">
        <f>HIGÜEY!G20+HIGÜEY!G33+HIGÜEY!G47+HIGÜEY!G60</f>
        <v>0</v>
      </c>
      <c r="H167" s="9">
        <f>HIGÜEY!H20+HIGÜEY!H33+HIGÜEY!H47+HIGÜEY!H60</f>
        <v>0</v>
      </c>
      <c r="I167" s="9">
        <f>HIGÜEY!I20+HIGÜEY!I33+HIGÜEY!I47+HIGÜEY!I60</f>
        <v>0</v>
      </c>
    </row>
    <row r="168" spans="1:10" ht="20.25" thickTop="1" thickBot="1" x14ac:dyDescent="0.3">
      <c r="A168" s="11" t="s">
        <v>4</v>
      </c>
      <c r="B168" s="8"/>
      <c r="C168" s="9">
        <f>HIGÜEY!C21+HIGÜEY!C34+HIGÜEY!C48+HIGÜEY!C61</f>
        <v>1751</v>
      </c>
      <c r="D168" s="9">
        <f>HIGÜEY!D21+HIGÜEY!D34+HIGÜEY!D48+HIGÜEY!D61</f>
        <v>1751</v>
      </c>
      <c r="E168" s="9">
        <f>HIGÜEY!E21+HIGÜEY!E34+HIGÜEY!E48+HIGÜEY!E61</f>
        <v>1751</v>
      </c>
      <c r="F168" s="9">
        <f>HIGÜEY!F21+HIGÜEY!F34+HIGÜEY!F48+HIGÜEY!F61</f>
        <v>1751</v>
      </c>
      <c r="G168" s="9">
        <f>HIGÜEY!G21+HIGÜEY!G34+HIGÜEY!G48+HIGÜEY!G61</f>
        <v>0</v>
      </c>
      <c r="H168" s="9">
        <f>HIGÜEY!H21+HIGÜEY!H34+HIGÜEY!H48+HIGÜEY!H61</f>
        <v>0</v>
      </c>
      <c r="I168" s="9">
        <f>HIGÜEY!I21+HIGÜEY!I34+HIGÜEY!I48+HIGÜEY!I61</f>
        <v>0</v>
      </c>
    </row>
    <row r="169" spans="1:10" ht="20.25" thickTop="1" thickBot="1" x14ac:dyDescent="0.3">
      <c r="A169" s="7" t="s">
        <v>25</v>
      </c>
      <c r="B169" s="14">
        <f>SUM(B161:B168)</f>
        <v>0</v>
      </c>
      <c r="C169" s="14">
        <f t="shared" ref="C169:I169" si="11">SUM(C163:C168)</f>
        <v>28979</v>
      </c>
      <c r="D169" s="14">
        <f t="shared" si="11"/>
        <v>13000</v>
      </c>
      <c r="E169" s="14">
        <f t="shared" si="11"/>
        <v>14780</v>
      </c>
      <c r="F169" s="14">
        <f t="shared" si="11"/>
        <v>17434</v>
      </c>
      <c r="G169" s="14">
        <f t="shared" si="11"/>
        <v>9274</v>
      </c>
      <c r="H169" s="14">
        <f t="shared" si="11"/>
        <v>4485</v>
      </c>
      <c r="I169" s="14">
        <f t="shared" si="11"/>
        <v>9791</v>
      </c>
    </row>
    <row r="170" spans="1:10" ht="17.25" thickTop="1" thickBot="1" x14ac:dyDescent="0.3">
      <c r="A170" s="13"/>
      <c r="B170" s="13"/>
      <c r="C170" s="13"/>
      <c r="D170" s="13"/>
      <c r="E170" s="13"/>
      <c r="F170" s="13"/>
      <c r="G170" s="13"/>
      <c r="H170" s="13"/>
      <c r="I170" s="16">
        <f>SUM(B169:I169)</f>
        <v>97743</v>
      </c>
    </row>
    <row r="171" spans="1:10" ht="15.75" thickBot="1" x14ac:dyDescent="0.3"/>
    <row r="172" spans="1:10" ht="20.25" thickTop="1" thickBot="1" x14ac:dyDescent="0.3">
      <c r="A172" s="33" t="s">
        <v>11</v>
      </c>
      <c r="B172" s="33"/>
      <c r="C172" s="33"/>
      <c r="D172" s="33"/>
      <c r="E172" s="33"/>
      <c r="F172" s="33"/>
      <c r="G172" s="33"/>
      <c r="H172" s="33"/>
      <c r="I172" s="33"/>
    </row>
    <row r="173" spans="1:10" ht="20.25" thickTop="1" thickBot="1" x14ac:dyDescent="0.3">
      <c r="A173" s="34" t="s">
        <v>12</v>
      </c>
      <c r="B173" s="34" t="s">
        <v>117</v>
      </c>
      <c r="C173" s="34"/>
      <c r="D173" s="34"/>
      <c r="E173" s="34"/>
      <c r="F173" s="34"/>
      <c r="G173" s="34"/>
      <c r="H173" s="34"/>
      <c r="I173" s="34"/>
    </row>
    <row r="174" spans="1:10" ht="20.25" thickTop="1" thickBot="1" x14ac:dyDescent="0.3">
      <c r="A174" s="34"/>
      <c r="B174" s="6" t="s">
        <v>0</v>
      </c>
      <c r="C174" s="6" t="s">
        <v>15</v>
      </c>
      <c r="D174" s="6" t="s">
        <v>16</v>
      </c>
      <c r="E174" s="6" t="s">
        <v>7</v>
      </c>
      <c r="F174" s="6" t="s">
        <v>17</v>
      </c>
      <c r="G174" s="6" t="s">
        <v>18</v>
      </c>
      <c r="H174" s="6" t="s">
        <v>19</v>
      </c>
      <c r="I174" s="6" t="s">
        <v>20</v>
      </c>
    </row>
    <row r="175" spans="1:10" ht="20.25" thickTop="1" thickBot="1" x14ac:dyDescent="0.3">
      <c r="A175" s="7" t="s">
        <v>21</v>
      </c>
      <c r="B175" s="9">
        <f>MONTECRISTI!B22+MONTECRISTI!B35+MONTECRISTI!B49+MONTECRISTI!B62+MONTECRISTI!B76+MONTECRISTI!B89</f>
        <v>0</v>
      </c>
      <c r="C175" s="9">
        <f>MONTECRISTI!C81+MONTECRISTI!C68+MONTECRISTI!C54+MONTECRISTI!C41+MONTECRISTI!C27+MONTECRISTI!C14</f>
        <v>0</v>
      </c>
      <c r="D175" s="9">
        <f>MONTECRISTI!D81+MONTECRISTI!D68+MONTECRISTI!D54+MONTECRISTI!D41+MONTECRISTI!D27+MONTECRISTI!D14</f>
        <v>0</v>
      </c>
      <c r="E175" s="9">
        <f>MONTECRISTI!E81+MONTECRISTI!E68+MONTECRISTI!E54+MONTECRISTI!E41+MONTECRISTI!E27+MONTECRISTI!E14</f>
        <v>0</v>
      </c>
      <c r="F175" s="9">
        <f>MONTECRISTI!F81+MONTECRISTI!F68+MONTECRISTI!F54+MONTECRISTI!F41+MONTECRISTI!F27+MONTECRISTI!F14</f>
        <v>0</v>
      </c>
      <c r="G175" s="9">
        <f>MONTECRISTI!G81+MONTECRISTI!G68+MONTECRISTI!G54+MONTECRISTI!G41+MONTECRISTI!G27+MONTECRISTI!G14</f>
        <v>0</v>
      </c>
      <c r="H175" s="9">
        <f>MONTECRISTI!H81+MONTECRISTI!H68+MONTECRISTI!H54+MONTECRISTI!H41+MONTECRISTI!H27+MONTECRISTI!H14</f>
        <v>0</v>
      </c>
      <c r="I175" s="9">
        <f>MONTECRISTI!I81+MONTECRISTI!I68+MONTECRISTI!I54+MONTECRISTI!I41+MONTECRISTI!I27+MONTECRISTI!I14</f>
        <v>0</v>
      </c>
    </row>
    <row r="176" spans="1:10" ht="20.25" thickTop="1" thickBot="1" x14ac:dyDescent="0.3">
      <c r="A176" s="10" t="s">
        <v>1</v>
      </c>
      <c r="B176" s="8"/>
      <c r="C176" s="9">
        <f>MONTECRISTI!C82+MONTECRISTI!C69+MONTECRISTI!C55+MONTECRISTI!C42+MONTECRISTI!C28+MONTECRISTI!C15</f>
        <v>0</v>
      </c>
      <c r="D176" s="9">
        <f>MONTECRISTI!D82+MONTECRISTI!D69+MONTECRISTI!D55+MONTECRISTI!D42+MONTECRISTI!D28+MONTECRISTI!D15</f>
        <v>0</v>
      </c>
      <c r="E176" s="9">
        <f>MONTECRISTI!E82+MONTECRISTI!E69+MONTECRISTI!E55+MONTECRISTI!E42+MONTECRISTI!E28+MONTECRISTI!E15</f>
        <v>0</v>
      </c>
      <c r="F176" s="9">
        <f>MONTECRISTI!F82+MONTECRISTI!F69+MONTECRISTI!F55+MONTECRISTI!F42+MONTECRISTI!F28+MONTECRISTI!F15</f>
        <v>0</v>
      </c>
      <c r="G176" s="9">
        <f>MONTECRISTI!G82+MONTECRISTI!G69+MONTECRISTI!G55+MONTECRISTI!G42+MONTECRISTI!G28+MONTECRISTI!G15</f>
        <v>0</v>
      </c>
      <c r="H176" s="9">
        <f>MONTECRISTI!H82+MONTECRISTI!H69+MONTECRISTI!H55+MONTECRISTI!H42+MONTECRISTI!H28+MONTECRISTI!H15</f>
        <v>0</v>
      </c>
      <c r="I176" s="9">
        <f>MONTECRISTI!I82+MONTECRISTI!I69+MONTECRISTI!I55+MONTECRISTI!I42+MONTECRISTI!I28+MONTECRISTI!I15</f>
        <v>0</v>
      </c>
    </row>
    <row r="177" spans="1:10" ht="20.25" thickTop="1" thickBot="1" x14ac:dyDescent="0.3">
      <c r="A177" s="11" t="s">
        <v>22</v>
      </c>
      <c r="B177" s="8"/>
      <c r="C177" s="9">
        <f>MONTECRISTI!C83+MONTECRISTI!C70+MONTECRISTI!C56+MONTECRISTI!C43+MONTECRISTI!C29+MONTECRISTI!C16</f>
        <v>0</v>
      </c>
      <c r="D177" s="9">
        <f>MONTECRISTI!D83+MONTECRISTI!D70+MONTECRISTI!D56+MONTECRISTI!D43+MONTECRISTI!D29+MONTECRISTI!D16</f>
        <v>0</v>
      </c>
      <c r="E177" s="9">
        <f>MONTECRISTI!E83+MONTECRISTI!E70+MONTECRISTI!E56+MONTECRISTI!E43+MONTECRISTI!E29+MONTECRISTI!E16</f>
        <v>0</v>
      </c>
      <c r="F177" s="9">
        <f>MONTECRISTI!F83+MONTECRISTI!F70+MONTECRISTI!F56+MONTECRISTI!F43+MONTECRISTI!F29+MONTECRISTI!F16</f>
        <v>0</v>
      </c>
      <c r="G177" s="9">
        <f>MONTECRISTI!G83+MONTECRISTI!G70+MONTECRISTI!G56+MONTECRISTI!G43+MONTECRISTI!G29+MONTECRISTI!G16</f>
        <v>0</v>
      </c>
      <c r="H177" s="9">
        <f>MONTECRISTI!H83+MONTECRISTI!H70+MONTECRISTI!H56+MONTECRISTI!H43+MONTECRISTI!H29+MONTECRISTI!H16</f>
        <v>0</v>
      </c>
      <c r="I177" s="9">
        <f>MONTECRISTI!I83+MONTECRISTI!I70+MONTECRISTI!I56+MONTECRISTI!I43+MONTECRISTI!I29+MONTECRISTI!I16</f>
        <v>0</v>
      </c>
      <c r="J177" s="2">
        <f>SUM(C177:I177)</f>
        <v>0</v>
      </c>
    </row>
    <row r="178" spans="1:10" ht="20.25" thickTop="1" thickBot="1" x14ac:dyDescent="0.3">
      <c r="A178" s="11" t="s">
        <v>2</v>
      </c>
      <c r="B178" s="8"/>
      <c r="C178" s="9">
        <f>MONTECRISTI!C84+MONTECRISTI!C71+MONTECRISTI!C57+MONTECRISTI!C44+MONTECRISTI!C30+MONTECRISTI!C17</f>
        <v>0</v>
      </c>
      <c r="D178" s="9">
        <f>MONTECRISTI!D84+MONTECRISTI!D71+MONTECRISTI!D57+MONTECRISTI!D44+MONTECRISTI!D30+MONTECRISTI!D17</f>
        <v>0</v>
      </c>
      <c r="E178" s="9">
        <f>MONTECRISTI!E84+MONTECRISTI!E71+MONTECRISTI!E57+MONTECRISTI!E44+MONTECRISTI!E30+MONTECRISTI!E17</f>
        <v>0</v>
      </c>
      <c r="F178" s="9">
        <f>MONTECRISTI!F84+MONTECRISTI!F71+MONTECRISTI!F57+MONTECRISTI!F44+MONTECRISTI!F30+MONTECRISTI!F17</f>
        <v>0</v>
      </c>
      <c r="G178" s="9">
        <f>MONTECRISTI!G84+MONTECRISTI!G71+MONTECRISTI!G57+MONTECRISTI!G44+MONTECRISTI!G30+MONTECRISTI!G17</f>
        <v>0</v>
      </c>
      <c r="H178" s="9">
        <f>MONTECRISTI!H84+MONTECRISTI!H71+MONTECRISTI!H57+MONTECRISTI!H44+MONTECRISTI!H30+MONTECRISTI!H17</f>
        <v>0</v>
      </c>
      <c r="I178" s="9">
        <f>MONTECRISTI!I84+MONTECRISTI!I71+MONTECRISTI!I57+MONTECRISTI!I44+MONTECRISTI!I30+MONTECRISTI!I17</f>
        <v>0</v>
      </c>
      <c r="J178" s="2">
        <f>SUM(C178:I178)</f>
        <v>0</v>
      </c>
    </row>
    <row r="179" spans="1:10" ht="20.25" thickTop="1" thickBot="1" x14ac:dyDescent="0.3">
      <c r="A179" s="11" t="s">
        <v>3</v>
      </c>
      <c r="B179" s="8"/>
      <c r="C179" s="9">
        <f>MONTECRISTI!C85+MONTECRISTI!C72+MONTECRISTI!C58+MONTECRISTI!C45+MONTECRISTI!C31+MONTECRISTI!C18</f>
        <v>0</v>
      </c>
      <c r="D179" s="9">
        <f>MONTECRISTI!D85+MONTECRISTI!D72+MONTECRISTI!D58+MONTECRISTI!D45+MONTECRISTI!D31+MONTECRISTI!D18</f>
        <v>0</v>
      </c>
      <c r="E179" s="9">
        <f>MONTECRISTI!E85+MONTECRISTI!E72+MONTECRISTI!E58+MONTECRISTI!E45+MONTECRISTI!E31+MONTECRISTI!E18</f>
        <v>0</v>
      </c>
      <c r="F179" s="9">
        <f>MONTECRISTI!F85+MONTECRISTI!F72+MONTECRISTI!F58+MONTECRISTI!F45+MONTECRISTI!F31+MONTECRISTI!F18</f>
        <v>0</v>
      </c>
      <c r="G179" s="9">
        <f>MONTECRISTI!G85+MONTECRISTI!G72+MONTECRISTI!G58+MONTECRISTI!G45+MONTECRISTI!G31+MONTECRISTI!G18</f>
        <v>0</v>
      </c>
      <c r="H179" s="9">
        <f>MONTECRISTI!H85+MONTECRISTI!H72+MONTECRISTI!H58+MONTECRISTI!H45+MONTECRISTI!H31+MONTECRISTI!H18</f>
        <v>0</v>
      </c>
      <c r="I179" s="9">
        <f>MONTECRISTI!I85+MONTECRISTI!I72+MONTECRISTI!I58+MONTECRISTI!I45+MONTECRISTI!I31+MONTECRISTI!I18</f>
        <v>0</v>
      </c>
      <c r="J179" s="2">
        <f>SUM(C179:I179)</f>
        <v>0</v>
      </c>
    </row>
    <row r="180" spans="1:10" ht="20.25" thickTop="1" thickBot="1" x14ac:dyDescent="0.3">
      <c r="A180" s="11" t="s">
        <v>23</v>
      </c>
      <c r="B180" s="8"/>
      <c r="C180" s="9">
        <f>MONTECRISTI!C86+MONTECRISTI!C73+MONTECRISTI!C59+MONTECRISTI!C46+MONTECRISTI!C32+MONTECRISTI!C19</f>
        <v>662.80000000000007</v>
      </c>
      <c r="D180" s="9">
        <f>MONTECRISTI!D86+MONTECRISTI!D73+MONTECRISTI!D59+MONTECRISTI!D46+MONTECRISTI!D32+MONTECRISTI!D19</f>
        <v>662.80000000000007</v>
      </c>
      <c r="E180" s="9">
        <f>MONTECRISTI!E86+MONTECRISTI!E73+MONTECRISTI!E59+MONTECRISTI!E46+MONTECRISTI!E32+MONTECRISTI!E19</f>
        <v>662.80000000000007</v>
      </c>
      <c r="F180" s="9">
        <f>MONTECRISTI!F86+MONTECRISTI!F73+MONTECRISTI!F59+MONTECRISTI!F46+MONTECRISTI!F32+MONTECRISTI!F19</f>
        <v>662.80000000000007</v>
      </c>
      <c r="G180" s="9">
        <f>MONTECRISTI!G86+MONTECRISTI!G73+MONTECRISTI!G59+MONTECRISTI!G46+MONTECRISTI!G32+MONTECRISTI!G19</f>
        <v>0</v>
      </c>
      <c r="H180" s="9">
        <f>MONTECRISTI!H86+MONTECRISTI!H73+MONTECRISTI!H59+MONTECRISTI!H46+MONTECRISTI!H32+MONTECRISTI!H19</f>
        <v>0</v>
      </c>
      <c r="I180" s="9">
        <f>MONTECRISTI!I86+MONTECRISTI!I73+MONTECRISTI!I59+MONTECRISTI!I46+MONTECRISTI!I32+MONTECRISTI!I19</f>
        <v>0</v>
      </c>
    </row>
    <row r="181" spans="1:10" ht="20.25" thickTop="1" thickBot="1" x14ac:dyDescent="0.3">
      <c r="A181" s="11" t="s">
        <v>24</v>
      </c>
      <c r="B181" s="8"/>
      <c r="C181" s="9">
        <f>MONTECRISTI!C87+MONTECRISTI!C74+MONTECRISTI!C60+MONTECRISTI!C47+MONTECRISTI!C33+MONTECRISTI!C20</f>
        <v>618</v>
      </c>
      <c r="D181" s="9">
        <f>MONTECRISTI!D87+MONTECRISTI!D74+MONTECRISTI!D60+MONTECRISTI!D47+MONTECRISTI!D33+MONTECRISTI!D20</f>
        <v>618</v>
      </c>
      <c r="E181" s="9">
        <f>MONTECRISTI!E87+MONTECRISTI!E74+MONTECRISTI!E60+MONTECRISTI!E47+MONTECRISTI!E33+MONTECRISTI!E20</f>
        <v>618</v>
      </c>
      <c r="F181" s="9">
        <f>MONTECRISTI!F87+MONTECRISTI!F74+MONTECRISTI!F60+MONTECRISTI!F47+MONTECRISTI!F33+MONTECRISTI!F20</f>
        <v>618</v>
      </c>
      <c r="G181" s="9">
        <f>MONTECRISTI!G87+MONTECRISTI!G74+MONTECRISTI!G60+MONTECRISTI!G47+MONTECRISTI!G33+MONTECRISTI!G20</f>
        <v>0</v>
      </c>
      <c r="H181" s="9">
        <f>MONTECRISTI!H87+MONTECRISTI!H74+MONTECRISTI!H60+MONTECRISTI!H47+MONTECRISTI!H33+MONTECRISTI!H20</f>
        <v>0</v>
      </c>
      <c r="I181" s="9">
        <f>MONTECRISTI!I87+MONTECRISTI!I74+MONTECRISTI!I60+MONTECRISTI!I47+MONTECRISTI!I33+MONTECRISTI!I20</f>
        <v>0</v>
      </c>
    </row>
    <row r="182" spans="1:10" ht="20.25" thickTop="1" thickBot="1" x14ac:dyDescent="0.3">
      <c r="A182" s="11" t="s">
        <v>4</v>
      </c>
      <c r="B182" s="8"/>
      <c r="C182" s="9">
        <f>MONTECRISTI!C88+MONTECRISTI!C75+MONTECRISTI!C61+MONTECRISTI!C48+MONTECRISTI!C34+MONTECRISTI!C21</f>
        <v>606</v>
      </c>
      <c r="D182" s="9">
        <f>MONTECRISTI!D88+MONTECRISTI!D75+MONTECRISTI!D61+MONTECRISTI!D48+MONTECRISTI!D34+MONTECRISTI!D21</f>
        <v>606</v>
      </c>
      <c r="E182" s="9">
        <f>MONTECRISTI!E88+MONTECRISTI!E75+MONTECRISTI!E61+MONTECRISTI!E48+MONTECRISTI!E34+MONTECRISTI!E21</f>
        <v>606</v>
      </c>
      <c r="F182" s="9">
        <f>MONTECRISTI!F88+MONTECRISTI!F75+MONTECRISTI!F61+MONTECRISTI!F48+MONTECRISTI!F34+MONTECRISTI!F21</f>
        <v>606</v>
      </c>
      <c r="G182" s="9">
        <f>MONTECRISTI!G88+MONTECRISTI!G75+MONTECRISTI!G61+MONTECRISTI!G48+MONTECRISTI!G34+MONTECRISTI!G21</f>
        <v>0</v>
      </c>
      <c r="H182" s="9">
        <f>MONTECRISTI!H88+MONTECRISTI!H75+MONTECRISTI!H61+MONTECRISTI!H48+MONTECRISTI!H34+MONTECRISTI!H21</f>
        <v>0</v>
      </c>
      <c r="I182" s="9">
        <f>MONTECRISTI!I88+MONTECRISTI!I75+MONTECRISTI!I61+MONTECRISTI!I48+MONTECRISTI!I34+MONTECRISTI!I21</f>
        <v>0</v>
      </c>
    </row>
    <row r="183" spans="1:10" ht="20.25" thickTop="1" thickBot="1" x14ac:dyDescent="0.3">
      <c r="A183" s="7" t="s">
        <v>25</v>
      </c>
      <c r="B183" s="14">
        <f>SUM(B175:B182)</f>
        <v>0</v>
      </c>
      <c r="C183" s="14">
        <f t="shared" ref="C183:I183" si="12">SUM(C177:C182)</f>
        <v>1886.8000000000002</v>
      </c>
      <c r="D183" s="14">
        <f t="shared" si="12"/>
        <v>1886.8000000000002</v>
      </c>
      <c r="E183" s="14">
        <f t="shared" si="12"/>
        <v>1886.8000000000002</v>
      </c>
      <c r="F183" s="14">
        <f t="shared" si="12"/>
        <v>1886.8000000000002</v>
      </c>
      <c r="G183" s="14">
        <f t="shared" si="12"/>
        <v>0</v>
      </c>
      <c r="H183" s="14">
        <f t="shared" si="12"/>
        <v>0</v>
      </c>
      <c r="I183" s="14">
        <f t="shared" si="12"/>
        <v>0</v>
      </c>
    </row>
    <row r="184" spans="1:10" ht="17.25" thickTop="1" thickBot="1" x14ac:dyDescent="0.3">
      <c r="A184" s="13"/>
      <c r="B184" s="13"/>
      <c r="C184" s="13"/>
      <c r="D184" s="13"/>
      <c r="E184" s="13"/>
      <c r="F184" s="13"/>
      <c r="G184" s="13"/>
      <c r="H184" s="13"/>
      <c r="I184" s="16">
        <f>SUM(B183:I183)</f>
        <v>7547.2000000000007</v>
      </c>
    </row>
    <row r="185" spans="1:10" ht="20.25" thickTop="1" thickBot="1" x14ac:dyDescent="0.3">
      <c r="A185" s="33" t="s">
        <v>11</v>
      </c>
      <c r="B185" s="33"/>
      <c r="C185" s="33"/>
      <c r="D185" s="33"/>
      <c r="E185" s="33"/>
      <c r="F185" s="33"/>
      <c r="G185" s="33"/>
      <c r="H185" s="33"/>
      <c r="I185" s="33"/>
    </row>
    <row r="186" spans="1:10" ht="20.25" thickTop="1" thickBot="1" x14ac:dyDescent="0.3">
      <c r="A186" s="34" t="s">
        <v>12</v>
      </c>
      <c r="B186" s="34" t="s">
        <v>5</v>
      </c>
      <c r="C186" s="34"/>
      <c r="D186" s="34"/>
      <c r="E186" s="34"/>
      <c r="F186" s="34"/>
      <c r="G186" s="34"/>
      <c r="H186" s="34"/>
      <c r="I186" s="34"/>
    </row>
    <row r="187" spans="1:10" ht="20.25" thickTop="1" thickBot="1" x14ac:dyDescent="0.3">
      <c r="A187" s="34"/>
      <c r="B187" s="6" t="s">
        <v>0</v>
      </c>
      <c r="C187" s="6" t="s">
        <v>15</v>
      </c>
      <c r="D187" s="6" t="s">
        <v>16</v>
      </c>
      <c r="E187" s="6" t="s">
        <v>7</v>
      </c>
      <c r="F187" s="6" t="s">
        <v>17</v>
      </c>
      <c r="G187" s="6" t="s">
        <v>18</v>
      </c>
      <c r="H187" s="6" t="s">
        <v>19</v>
      </c>
      <c r="I187" s="6" t="s">
        <v>20</v>
      </c>
    </row>
    <row r="188" spans="1:10" ht="20.25" thickTop="1" thickBot="1" x14ac:dyDescent="0.3">
      <c r="A188" s="7" t="s">
        <v>21</v>
      </c>
      <c r="B188" s="9">
        <f>NAGUA!B103+NAGUA!B89+NAGUA!B76+NAGUA!B62+NAGUA!B49+NAGUA!B35+NAGUA!B22</f>
        <v>0</v>
      </c>
      <c r="C188" s="9">
        <f>NAGUA!C14+NAGUA!C27+NAGUA!C41+NAGUA!C54+NAGUA!C68+NAGUA!C81+NAGUA!C95</f>
        <v>0</v>
      </c>
      <c r="D188" s="9">
        <f>NAGUA!D14+NAGUA!D27+NAGUA!D41+NAGUA!D54+NAGUA!D68+NAGUA!D81+NAGUA!D95</f>
        <v>0</v>
      </c>
      <c r="E188" s="9">
        <f>NAGUA!E14+NAGUA!E27+NAGUA!E41+NAGUA!E54+NAGUA!E68+NAGUA!E81+NAGUA!E95</f>
        <v>0</v>
      </c>
      <c r="F188" s="9">
        <f>NAGUA!F14+NAGUA!F27+NAGUA!F41+NAGUA!F54+NAGUA!F68+NAGUA!F81+NAGUA!F95</f>
        <v>0</v>
      </c>
      <c r="G188" s="9">
        <f>NAGUA!G14+NAGUA!G27+NAGUA!G41+NAGUA!G54+NAGUA!G68+NAGUA!G81+NAGUA!G95</f>
        <v>0</v>
      </c>
      <c r="H188" s="9">
        <f>NAGUA!H14+NAGUA!H27+NAGUA!H41+NAGUA!H54+NAGUA!H68+NAGUA!H81+NAGUA!H95</f>
        <v>0</v>
      </c>
      <c r="I188" s="9">
        <f>NAGUA!I14+NAGUA!I27+NAGUA!I41+NAGUA!I54+NAGUA!I68+NAGUA!I81+NAGUA!I95</f>
        <v>0</v>
      </c>
    </row>
    <row r="189" spans="1:10" ht="20.25" thickTop="1" thickBot="1" x14ac:dyDescent="0.3">
      <c r="A189" s="10" t="s">
        <v>1</v>
      </c>
      <c r="B189" s="8"/>
      <c r="C189" s="9">
        <f>NAGUA!C15+NAGUA!C28+NAGUA!C42+NAGUA!C55+NAGUA!C69+NAGUA!C82+NAGUA!C96</f>
        <v>0</v>
      </c>
      <c r="D189" s="9">
        <f>NAGUA!D15+NAGUA!D28+NAGUA!D42+NAGUA!D55+NAGUA!D69+NAGUA!D82+NAGUA!D96</f>
        <v>0</v>
      </c>
      <c r="E189" s="9">
        <f>NAGUA!E15+NAGUA!E28+NAGUA!E42+NAGUA!E55+NAGUA!E69+NAGUA!E82+NAGUA!E96</f>
        <v>0</v>
      </c>
      <c r="F189" s="9">
        <f>NAGUA!F15+NAGUA!F28+NAGUA!F42+NAGUA!F55+NAGUA!F69+NAGUA!F82+NAGUA!F96</f>
        <v>0</v>
      </c>
      <c r="G189" s="9">
        <f>NAGUA!G15+NAGUA!G28+NAGUA!G42+NAGUA!G55+NAGUA!G69+NAGUA!G82+NAGUA!G96</f>
        <v>0</v>
      </c>
      <c r="H189" s="9">
        <f>NAGUA!H15+NAGUA!H28+NAGUA!H42+NAGUA!H55+NAGUA!H69+NAGUA!H82+NAGUA!H96</f>
        <v>0</v>
      </c>
      <c r="I189" s="9">
        <f>NAGUA!I15+NAGUA!I28+NAGUA!I42+NAGUA!I55+NAGUA!I69+NAGUA!I82+NAGUA!I96</f>
        <v>0</v>
      </c>
    </row>
    <row r="190" spans="1:10" ht="20.25" thickTop="1" thickBot="1" x14ac:dyDescent="0.3">
      <c r="A190" s="11" t="s">
        <v>22</v>
      </c>
      <c r="B190" s="8"/>
      <c r="C190" s="9">
        <f>NAGUA!C16+NAGUA!C29+NAGUA!C43+NAGUA!C56+NAGUA!C70+NAGUA!C83+NAGUA!C97</f>
        <v>0</v>
      </c>
      <c r="D190" s="9">
        <f>NAGUA!D16+NAGUA!D29+NAGUA!D43+NAGUA!D56+NAGUA!D70+NAGUA!D83+NAGUA!D97</f>
        <v>0</v>
      </c>
      <c r="E190" s="9">
        <f>NAGUA!E16+NAGUA!E29+NAGUA!E43+NAGUA!E56+NAGUA!E70+NAGUA!E83+NAGUA!E97</f>
        <v>0</v>
      </c>
      <c r="F190" s="9">
        <f>NAGUA!F16+NAGUA!F29+NAGUA!F43+NAGUA!F56+NAGUA!F70+NAGUA!F83+NAGUA!F97</f>
        <v>0</v>
      </c>
      <c r="G190" s="9">
        <f>NAGUA!G16+NAGUA!G29+NAGUA!G43+NAGUA!G56+NAGUA!G70+NAGUA!G83+NAGUA!G97</f>
        <v>0</v>
      </c>
      <c r="H190" s="9">
        <f>NAGUA!H16+NAGUA!H29+NAGUA!H43+NAGUA!H56+NAGUA!H70+NAGUA!H83+NAGUA!H97</f>
        <v>0</v>
      </c>
      <c r="I190" s="9">
        <f>NAGUA!I16+NAGUA!I29+NAGUA!I43+NAGUA!I56+NAGUA!I70+NAGUA!I83+NAGUA!I97</f>
        <v>0</v>
      </c>
      <c r="J190" s="2">
        <f>SUM(C190:I190)</f>
        <v>0</v>
      </c>
    </row>
    <row r="191" spans="1:10" ht="20.25" thickTop="1" thickBot="1" x14ac:dyDescent="0.3">
      <c r="A191" s="11" t="s">
        <v>2</v>
      </c>
      <c r="B191" s="8"/>
      <c r="C191" s="9">
        <f>NAGUA!C17+NAGUA!C30+NAGUA!C44+NAGUA!C57+NAGUA!C71+NAGUA!C84+NAGUA!C98</f>
        <v>0</v>
      </c>
      <c r="D191" s="9">
        <f>NAGUA!D17+NAGUA!D30+NAGUA!D44+NAGUA!D57+NAGUA!D71+NAGUA!D84+NAGUA!D98</f>
        <v>0</v>
      </c>
      <c r="E191" s="9">
        <f>NAGUA!E17+NAGUA!E30+NAGUA!E44+NAGUA!E57+NAGUA!E71+NAGUA!E84+NAGUA!E98</f>
        <v>0</v>
      </c>
      <c r="F191" s="9">
        <f>NAGUA!F17+NAGUA!F30+NAGUA!F44+NAGUA!F57+NAGUA!F71+NAGUA!F84+NAGUA!F98</f>
        <v>0</v>
      </c>
      <c r="G191" s="9">
        <f>NAGUA!G17+NAGUA!G30+NAGUA!G44+NAGUA!G57+NAGUA!G71+NAGUA!G84+NAGUA!G98</f>
        <v>0</v>
      </c>
      <c r="H191" s="9">
        <f>NAGUA!H17+NAGUA!H30+NAGUA!H44+NAGUA!H57+NAGUA!H71+NAGUA!H84+NAGUA!H98</f>
        <v>0</v>
      </c>
      <c r="I191" s="9">
        <f>NAGUA!I17+NAGUA!I30+NAGUA!I44+NAGUA!I57+NAGUA!I71+NAGUA!I84+NAGUA!I98</f>
        <v>0</v>
      </c>
      <c r="J191" s="2">
        <f>SUM(C191:I191)</f>
        <v>0</v>
      </c>
    </row>
    <row r="192" spans="1:10" ht="20.25" thickTop="1" thickBot="1" x14ac:dyDescent="0.3">
      <c r="A192" s="11" t="s">
        <v>3</v>
      </c>
      <c r="B192" s="8"/>
      <c r="C192" s="9">
        <f>NAGUA!C18+NAGUA!C31+NAGUA!C45+NAGUA!C58+NAGUA!C72+NAGUA!C85+NAGUA!C99</f>
        <v>0</v>
      </c>
      <c r="D192" s="9">
        <f>NAGUA!D18+NAGUA!D31+NAGUA!D45+NAGUA!D58+NAGUA!D72+NAGUA!D85+NAGUA!D99</f>
        <v>0</v>
      </c>
      <c r="E192" s="9">
        <f>NAGUA!E18+NAGUA!E31+NAGUA!E45+NAGUA!E58+NAGUA!E72+NAGUA!E85+NAGUA!E99</f>
        <v>0</v>
      </c>
      <c r="F192" s="9">
        <f>NAGUA!F18+NAGUA!F31+NAGUA!F45+NAGUA!F58+NAGUA!F72+NAGUA!F85+NAGUA!F99</f>
        <v>0</v>
      </c>
      <c r="G192" s="9">
        <f>NAGUA!G18+NAGUA!G31+NAGUA!G45+NAGUA!G58+NAGUA!G72+NAGUA!G85+NAGUA!G99</f>
        <v>0</v>
      </c>
      <c r="H192" s="9">
        <f>NAGUA!H18+NAGUA!H31+NAGUA!H45+NAGUA!H58+NAGUA!H72+NAGUA!H85+NAGUA!H99</f>
        <v>0</v>
      </c>
      <c r="I192" s="9">
        <f>NAGUA!I18+NAGUA!I31+NAGUA!I45+NAGUA!I58+NAGUA!I72+NAGUA!I85+NAGUA!I99</f>
        <v>0</v>
      </c>
      <c r="J192" s="2">
        <f>SUM(C192:I192)</f>
        <v>0</v>
      </c>
    </row>
    <row r="193" spans="1:10" ht="20.25" thickTop="1" thickBot="1" x14ac:dyDescent="0.3">
      <c r="A193" s="11" t="s">
        <v>23</v>
      </c>
      <c r="B193" s="8"/>
      <c r="C193" s="9">
        <f>NAGUA!C19+NAGUA!C32+NAGUA!C46+NAGUA!C59+NAGUA!C73+NAGUA!C86+NAGUA!C100</f>
        <v>944.80000000000018</v>
      </c>
      <c r="D193" s="9">
        <f>NAGUA!D19+NAGUA!D32+NAGUA!D46+NAGUA!D59+NAGUA!D73+NAGUA!D86+NAGUA!D100</f>
        <v>944.80000000000018</v>
      </c>
      <c r="E193" s="9">
        <f>NAGUA!E19+NAGUA!E32+NAGUA!E46+NAGUA!E59+NAGUA!E73+NAGUA!E86+NAGUA!E100</f>
        <v>944.80000000000018</v>
      </c>
      <c r="F193" s="9">
        <f>NAGUA!F19+NAGUA!F32+NAGUA!F46+NAGUA!F59+NAGUA!F73+NAGUA!F86+NAGUA!F100</f>
        <v>944.80000000000018</v>
      </c>
      <c r="G193" s="9">
        <f>NAGUA!G19+NAGUA!G32+NAGUA!G46+NAGUA!G59+NAGUA!G73+NAGUA!G86+NAGUA!G100</f>
        <v>0</v>
      </c>
      <c r="H193" s="9">
        <f>NAGUA!H19+NAGUA!H32+NAGUA!H46+NAGUA!H59+NAGUA!H73+NAGUA!H86+NAGUA!H100</f>
        <v>0</v>
      </c>
      <c r="I193" s="9">
        <f>NAGUA!I19+NAGUA!I32+NAGUA!I46+NAGUA!I59+NAGUA!I73+NAGUA!I86+NAGUA!I100</f>
        <v>0</v>
      </c>
    </row>
    <row r="194" spans="1:10" ht="20.25" thickTop="1" thickBot="1" x14ac:dyDescent="0.3">
      <c r="A194" s="11" t="s">
        <v>24</v>
      </c>
      <c r="B194" s="8"/>
      <c r="C194" s="9">
        <f>NAGUA!C20+NAGUA!C33+NAGUA!C47+NAGUA!C60+NAGUA!C74+NAGUA!C87+NAGUA!C101</f>
        <v>940</v>
      </c>
      <c r="D194" s="9">
        <f>NAGUA!D20+NAGUA!D33+NAGUA!D47+NAGUA!D60+NAGUA!D74+NAGUA!D87+NAGUA!D101</f>
        <v>940</v>
      </c>
      <c r="E194" s="9">
        <f>NAGUA!E20+NAGUA!E33+NAGUA!E47+NAGUA!E60+NAGUA!E74+NAGUA!E87+NAGUA!E101</f>
        <v>940</v>
      </c>
      <c r="F194" s="9">
        <f>NAGUA!F20+NAGUA!F33+NAGUA!F47+NAGUA!F60+NAGUA!F74+NAGUA!F87+NAGUA!F101</f>
        <v>940</v>
      </c>
      <c r="G194" s="9">
        <f>NAGUA!G20+NAGUA!G33+NAGUA!G47+NAGUA!G60+NAGUA!G74+NAGUA!G87+NAGUA!G101</f>
        <v>0</v>
      </c>
      <c r="H194" s="9">
        <f>NAGUA!H20+NAGUA!H33+NAGUA!H47+NAGUA!H60+NAGUA!H74+NAGUA!H87+NAGUA!H101</f>
        <v>0</v>
      </c>
      <c r="I194" s="9">
        <f>NAGUA!I20+NAGUA!I33+NAGUA!I47+NAGUA!I60+NAGUA!I74+NAGUA!I87+NAGUA!I101</f>
        <v>0</v>
      </c>
    </row>
    <row r="195" spans="1:10" ht="20.25" thickTop="1" thickBot="1" x14ac:dyDescent="0.3">
      <c r="A195" s="11" t="s">
        <v>4</v>
      </c>
      <c r="B195" s="8"/>
      <c r="C195" s="9">
        <f>NAGUA!C21+NAGUA!C34+NAGUA!C48+NAGUA!C61+NAGUA!C75+NAGUA!C88+NAGUA!C102</f>
        <v>908</v>
      </c>
      <c r="D195" s="9">
        <f>NAGUA!D21+NAGUA!D34+NAGUA!D48+NAGUA!D61+NAGUA!D75+NAGUA!D88+NAGUA!D102</f>
        <v>908</v>
      </c>
      <c r="E195" s="9">
        <f>NAGUA!E21+NAGUA!E34+NAGUA!E48+NAGUA!E61+NAGUA!E75+NAGUA!E88+NAGUA!E102</f>
        <v>908</v>
      </c>
      <c r="F195" s="9">
        <f>NAGUA!F21+NAGUA!F34+NAGUA!F48+NAGUA!F61+NAGUA!F75+NAGUA!F88+NAGUA!F102</f>
        <v>908</v>
      </c>
      <c r="G195" s="9">
        <f>NAGUA!G21+NAGUA!G34+NAGUA!G48+NAGUA!G61+NAGUA!G75+NAGUA!G88+NAGUA!G102</f>
        <v>0</v>
      </c>
      <c r="H195" s="9">
        <f>NAGUA!H21+NAGUA!H34+NAGUA!H48+NAGUA!H61+NAGUA!H75+NAGUA!H88+NAGUA!H102</f>
        <v>0</v>
      </c>
      <c r="I195" s="9">
        <f>NAGUA!I21+NAGUA!I34+NAGUA!I48+NAGUA!I61+NAGUA!I75+NAGUA!I88+NAGUA!I102</f>
        <v>0</v>
      </c>
    </row>
    <row r="196" spans="1:10" ht="20.25" thickTop="1" thickBot="1" x14ac:dyDescent="0.3">
      <c r="A196" s="7" t="s">
        <v>25</v>
      </c>
      <c r="B196" s="14">
        <f>SUM(B188:B195)</f>
        <v>0</v>
      </c>
      <c r="C196" s="14">
        <f t="shared" ref="C196:I196" si="13">SUM(C190:C195)</f>
        <v>2792.8</v>
      </c>
      <c r="D196" s="14">
        <f t="shared" si="13"/>
        <v>2792.8</v>
      </c>
      <c r="E196" s="14">
        <f t="shared" si="13"/>
        <v>2792.8</v>
      </c>
      <c r="F196" s="14">
        <f t="shared" si="13"/>
        <v>2792.8</v>
      </c>
      <c r="G196" s="14">
        <f t="shared" si="13"/>
        <v>0</v>
      </c>
      <c r="H196" s="14">
        <f t="shared" si="13"/>
        <v>0</v>
      </c>
      <c r="I196" s="14">
        <f t="shared" si="13"/>
        <v>0</v>
      </c>
    </row>
    <row r="197" spans="1:10" ht="17.25" thickTop="1" thickBot="1" x14ac:dyDescent="0.3">
      <c r="A197" s="13"/>
      <c r="B197" s="13"/>
      <c r="C197" s="13"/>
      <c r="D197" s="13"/>
      <c r="E197" s="13"/>
      <c r="F197" s="13"/>
      <c r="G197" s="13"/>
      <c r="H197" s="13"/>
      <c r="I197" s="16">
        <f>SUM(B196:I196)</f>
        <v>11171.2</v>
      </c>
    </row>
    <row r="198" spans="1:10" ht="15.75" thickBot="1" x14ac:dyDescent="0.3"/>
    <row r="199" spans="1:10" ht="20.25" thickTop="1" thickBot="1" x14ac:dyDescent="0.3">
      <c r="A199" s="33" t="s">
        <v>11</v>
      </c>
      <c r="B199" s="33"/>
      <c r="C199" s="33"/>
      <c r="D199" s="33"/>
      <c r="E199" s="33"/>
      <c r="F199" s="33"/>
      <c r="G199" s="33"/>
      <c r="H199" s="33"/>
      <c r="I199" s="33"/>
    </row>
    <row r="200" spans="1:10" ht="20.25" thickTop="1" thickBot="1" x14ac:dyDescent="0.3">
      <c r="A200" s="34" t="s">
        <v>12</v>
      </c>
      <c r="B200" s="34" t="s">
        <v>131</v>
      </c>
      <c r="C200" s="34"/>
      <c r="D200" s="34"/>
      <c r="E200" s="34"/>
      <c r="F200" s="34"/>
      <c r="G200" s="34"/>
      <c r="H200" s="34"/>
      <c r="I200" s="34"/>
    </row>
    <row r="201" spans="1:10" ht="20.25" thickTop="1" thickBot="1" x14ac:dyDescent="0.3">
      <c r="A201" s="34"/>
      <c r="B201" s="6" t="s">
        <v>0</v>
      </c>
      <c r="C201" s="6" t="s">
        <v>15</v>
      </c>
      <c r="D201" s="6" t="s">
        <v>16</v>
      </c>
      <c r="E201" s="6" t="s">
        <v>7</v>
      </c>
      <c r="F201" s="6" t="s">
        <v>17</v>
      </c>
      <c r="G201" s="6" t="s">
        <v>18</v>
      </c>
      <c r="H201" s="6" t="s">
        <v>19</v>
      </c>
      <c r="I201" s="6" t="s">
        <v>20</v>
      </c>
    </row>
    <row r="202" spans="1:10" ht="20.25" thickTop="1" thickBot="1" x14ac:dyDescent="0.3">
      <c r="A202" s="7" t="s">
        <v>21</v>
      </c>
      <c r="B202" s="9">
        <f>'15 SANTO DOMINGO III'!B89+'15 SANTO DOMINGO III'!B76+'15 SANTO DOMINGO III'!B62+'15 SANTO DOMINGO III'!B49+'15 SANTO DOMINGO III'!B35+'15 SANTO DOMINGO III'!B22</f>
        <v>0</v>
      </c>
      <c r="C202" s="9">
        <f>'15 SANTO DOMINGO III'!C14+'15 SANTO DOMINGO III'!C27+'15 SANTO DOMINGO III'!C41+'15 SANTO DOMINGO III'!C54+'15 SANTO DOMINGO III'!C68+'15 SANTO DOMINGO III'!C81</f>
        <v>0</v>
      </c>
      <c r="D202" s="9">
        <f>'15 SANTO DOMINGO III'!D14+'15 SANTO DOMINGO III'!D27+'15 SANTO DOMINGO III'!D41+'15 SANTO DOMINGO III'!D54+'15 SANTO DOMINGO III'!D68+'15 SANTO DOMINGO III'!D81</f>
        <v>0</v>
      </c>
      <c r="E202" s="9">
        <f>'15 SANTO DOMINGO III'!E14+'15 SANTO DOMINGO III'!E27+'15 SANTO DOMINGO III'!E41+'15 SANTO DOMINGO III'!E54+'15 SANTO DOMINGO III'!E68+'15 SANTO DOMINGO III'!E81</f>
        <v>0</v>
      </c>
      <c r="F202" s="9">
        <f>'15 SANTO DOMINGO III'!F14+'15 SANTO DOMINGO III'!F27+'15 SANTO DOMINGO III'!F41+'15 SANTO DOMINGO III'!F54+'15 SANTO DOMINGO III'!F68+'15 SANTO DOMINGO III'!F81</f>
        <v>0</v>
      </c>
      <c r="G202" s="9">
        <f>'15 SANTO DOMINGO III'!G14+'15 SANTO DOMINGO III'!G27+'15 SANTO DOMINGO III'!G41+'15 SANTO DOMINGO III'!G54+'15 SANTO DOMINGO III'!G68+'15 SANTO DOMINGO III'!G81</f>
        <v>0</v>
      </c>
      <c r="H202" s="9">
        <f>'15 SANTO DOMINGO III'!H14+'15 SANTO DOMINGO III'!H27+'15 SANTO DOMINGO III'!H41+'15 SANTO DOMINGO III'!H54+'15 SANTO DOMINGO III'!H68+'15 SANTO DOMINGO III'!H81</f>
        <v>0</v>
      </c>
      <c r="I202" s="9">
        <f>'15 SANTO DOMINGO III'!I14+'15 SANTO DOMINGO III'!I27+'15 SANTO DOMINGO III'!I41+'15 SANTO DOMINGO III'!I54+'15 SANTO DOMINGO III'!I68+'15 SANTO DOMINGO III'!I81</f>
        <v>0</v>
      </c>
    </row>
    <row r="203" spans="1:10" ht="20.25" thickTop="1" thickBot="1" x14ac:dyDescent="0.3">
      <c r="A203" s="10" t="s">
        <v>1</v>
      </c>
      <c r="B203" s="8"/>
      <c r="C203" s="9">
        <f>'15 SANTO DOMINGO III'!C15+'15 SANTO DOMINGO III'!C28+'15 SANTO DOMINGO III'!C42+'15 SANTO DOMINGO III'!C55+'15 SANTO DOMINGO III'!C69+'15 SANTO DOMINGO III'!C82</f>
        <v>0</v>
      </c>
      <c r="D203" s="9">
        <f>'15 SANTO DOMINGO III'!D15+'15 SANTO DOMINGO III'!D28+'15 SANTO DOMINGO III'!D42+'15 SANTO DOMINGO III'!D55+'15 SANTO DOMINGO III'!D69+'15 SANTO DOMINGO III'!D82</f>
        <v>0</v>
      </c>
      <c r="E203" s="9">
        <f>'15 SANTO DOMINGO III'!E15+'15 SANTO DOMINGO III'!E28+'15 SANTO DOMINGO III'!E42+'15 SANTO DOMINGO III'!E55+'15 SANTO DOMINGO III'!E69+'15 SANTO DOMINGO III'!E82</f>
        <v>0</v>
      </c>
      <c r="F203" s="9">
        <f>'15 SANTO DOMINGO III'!F15+'15 SANTO DOMINGO III'!F28+'15 SANTO DOMINGO III'!F42+'15 SANTO DOMINGO III'!F55+'15 SANTO DOMINGO III'!F69+'15 SANTO DOMINGO III'!F82</f>
        <v>0</v>
      </c>
      <c r="G203" s="9">
        <f>'15 SANTO DOMINGO III'!G15+'15 SANTO DOMINGO III'!G28+'15 SANTO DOMINGO III'!G42+'15 SANTO DOMINGO III'!G55+'15 SANTO DOMINGO III'!G69+'15 SANTO DOMINGO III'!G82</f>
        <v>0</v>
      </c>
      <c r="H203" s="9">
        <f>'15 SANTO DOMINGO III'!H15+'15 SANTO DOMINGO III'!H28+'15 SANTO DOMINGO III'!H42+'15 SANTO DOMINGO III'!H55+'15 SANTO DOMINGO III'!H69+'15 SANTO DOMINGO III'!H82</f>
        <v>0</v>
      </c>
      <c r="I203" s="9">
        <f>'15 SANTO DOMINGO III'!I15+'15 SANTO DOMINGO III'!I28+'15 SANTO DOMINGO III'!I42+'15 SANTO DOMINGO III'!I55+'15 SANTO DOMINGO III'!I69+'15 SANTO DOMINGO III'!I82</f>
        <v>0</v>
      </c>
    </row>
    <row r="204" spans="1:10" ht="20.25" thickTop="1" thickBot="1" x14ac:dyDescent="0.3">
      <c r="A204" s="11" t="s">
        <v>22</v>
      </c>
      <c r="B204" s="8"/>
      <c r="C204" s="9">
        <f>'15 SANTO DOMINGO III'!C16+'15 SANTO DOMINGO III'!C29+'15 SANTO DOMINGO III'!C43+'15 SANTO DOMINGO III'!C56+'15 SANTO DOMINGO III'!C70+'15 SANTO DOMINGO III'!C83</f>
        <v>305</v>
      </c>
      <c r="D204" s="9">
        <f>'15 SANTO DOMINGO III'!D16+'15 SANTO DOMINGO III'!D29+'15 SANTO DOMINGO III'!D43+'15 SANTO DOMINGO III'!D56+'15 SANTO DOMINGO III'!D70+'15 SANTO DOMINGO III'!D83</f>
        <v>0</v>
      </c>
      <c r="E204" s="9">
        <f>'15 SANTO DOMINGO III'!E16+'15 SANTO DOMINGO III'!E29+'15 SANTO DOMINGO III'!E43+'15 SANTO DOMINGO III'!E56+'15 SANTO DOMINGO III'!E70+'15 SANTO DOMINGO III'!E83</f>
        <v>0</v>
      </c>
      <c r="F204" s="9">
        <f>'15 SANTO DOMINGO III'!F16+'15 SANTO DOMINGO III'!F29+'15 SANTO DOMINGO III'!F43+'15 SANTO DOMINGO III'!F56+'15 SANTO DOMINGO III'!F70+'15 SANTO DOMINGO III'!F83</f>
        <v>305</v>
      </c>
      <c r="G204" s="9">
        <f>'15 SANTO DOMINGO III'!G16+'15 SANTO DOMINGO III'!G29+'15 SANTO DOMINGO III'!G43+'15 SANTO DOMINGO III'!G56+'15 SANTO DOMINGO III'!G70+'15 SANTO DOMINGO III'!G83</f>
        <v>0</v>
      </c>
      <c r="H204" s="9">
        <f>'15 SANTO DOMINGO III'!H16+'15 SANTO DOMINGO III'!H29+'15 SANTO DOMINGO III'!H43+'15 SANTO DOMINGO III'!H56+'15 SANTO DOMINGO III'!H70+'15 SANTO DOMINGO III'!H83</f>
        <v>305</v>
      </c>
      <c r="I204" s="9">
        <f>'15 SANTO DOMINGO III'!I16+'15 SANTO DOMINGO III'!I29+'15 SANTO DOMINGO III'!I43+'15 SANTO DOMINGO III'!I56+'15 SANTO DOMINGO III'!I70+'15 SANTO DOMINGO III'!I83</f>
        <v>0</v>
      </c>
      <c r="J204" s="2">
        <f>SUM(C204:I204)</f>
        <v>915</v>
      </c>
    </row>
    <row r="205" spans="1:10" ht="20.25" thickTop="1" thickBot="1" x14ac:dyDescent="0.3">
      <c r="A205" s="11" t="s">
        <v>2</v>
      </c>
      <c r="B205" s="8"/>
      <c r="C205" s="9">
        <f>'15 SANTO DOMINGO III'!C17+'15 SANTO DOMINGO III'!C30+'15 SANTO DOMINGO III'!C44+'15 SANTO DOMINGO III'!C57+'15 SANTO DOMINGO III'!C71+'15 SANTO DOMINGO III'!C84</f>
        <v>185</v>
      </c>
      <c r="D205" s="9">
        <f>'15 SANTO DOMINGO III'!D17+'15 SANTO DOMINGO III'!D30+'15 SANTO DOMINGO III'!D44+'15 SANTO DOMINGO III'!D57+'15 SANTO DOMINGO III'!D71+'15 SANTO DOMINGO III'!D84</f>
        <v>0</v>
      </c>
      <c r="E205" s="9">
        <f>'15 SANTO DOMINGO III'!E17+'15 SANTO DOMINGO III'!E30+'15 SANTO DOMINGO III'!E44+'15 SANTO DOMINGO III'!E57+'15 SANTO DOMINGO III'!E71+'15 SANTO DOMINGO III'!E84</f>
        <v>0</v>
      </c>
      <c r="F205" s="9">
        <f>'15 SANTO DOMINGO III'!F17+'15 SANTO DOMINGO III'!F30+'15 SANTO DOMINGO III'!F44+'15 SANTO DOMINGO III'!F57+'15 SANTO DOMINGO III'!F71+'15 SANTO DOMINGO III'!F84</f>
        <v>185</v>
      </c>
      <c r="G205" s="9">
        <f>'15 SANTO DOMINGO III'!G17+'15 SANTO DOMINGO III'!G30+'15 SANTO DOMINGO III'!G44+'15 SANTO DOMINGO III'!G57+'15 SANTO DOMINGO III'!G71+'15 SANTO DOMINGO III'!G84</f>
        <v>0</v>
      </c>
      <c r="H205" s="9">
        <f>'15 SANTO DOMINGO III'!H17+'15 SANTO DOMINGO III'!H30+'15 SANTO DOMINGO III'!H44+'15 SANTO DOMINGO III'!H57+'15 SANTO DOMINGO III'!H71+'15 SANTO DOMINGO III'!H84</f>
        <v>185</v>
      </c>
      <c r="I205" s="9">
        <f>'15 SANTO DOMINGO III'!I17+'15 SANTO DOMINGO III'!I30+'15 SANTO DOMINGO III'!I44+'15 SANTO DOMINGO III'!I57+'15 SANTO DOMINGO III'!I71+'15 SANTO DOMINGO III'!I84</f>
        <v>0</v>
      </c>
      <c r="J205" s="2">
        <f>SUM(C205:I205)</f>
        <v>555</v>
      </c>
    </row>
    <row r="206" spans="1:10" ht="20.25" thickTop="1" thickBot="1" x14ac:dyDescent="0.3">
      <c r="A206" s="11" t="s">
        <v>3</v>
      </c>
      <c r="B206" s="8"/>
      <c r="C206" s="9">
        <f>'15 SANTO DOMINGO III'!C18+'15 SANTO DOMINGO III'!C31+'15 SANTO DOMINGO III'!C45+'15 SANTO DOMINGO III'!C58+'15 SANTO DOMINGO III'!C72+'15 SANTO DOMINGO III'!C85</f>
        <v>0</v>
      </c>
      <c r="D206" s="9">
        <f>'15 SANTO DOMINGO III'!D18+'15 SANTO DOMINGO III'!D31+'15 SANTO DOMINGO III'!D45+'15 SANTO DOMINGO III'!D58+'15 SANTO DOMINGO III'!D72+'15 SANTO DOMINGO III'!D85</f>
        <v>0</v>
      </c>
      <c r="E206" s="9">
        <f>'15 SANTO DOMINGO III'!E18+'15 SANTO DOMINGO III'!E31+'15 SANTO DOMINGO III'!E45+'15 SANTO DOMINGO III'!E58+'15 SANTO DOMINGO III'!E72+'15 SANTO DOMINGO III'!E85</f>
        <v>0</v>
      </c>
      <c r="F206" s="9">
        <f>'15 SANTO DOMINGO III'!F18+'15 SANTO DOMINGO III'!F31+'15 SANTO DOMINGO III'!F45+'15 SANTO DOMINGO III'!F58+'15 SANTO DOMINGO III'!F72+'15 SANTO DOMINGO III'!F85</f>
        <v>0</v>
      </c>
      <c r="G206" s="9">
        <f>'15 SANTO DOMINGO III'!G18+'15 SANTO DOMINGO III'!G31+'15 SANTO DOMINGO III'!G45+'15 SANTO DOMINGO III'!G58+'15 SANTO DOMINGO III'!G72+'15 SANTO DOMINGO III'!G85</f>
        <v>0</v>
      </c>
      <c r="H206" s="9">
        <f>'15 SANTO DOMINGO III'!H18+'15 SANTO DOMINGO III'!H31+'15 SANTO DOMINGO III'!H45+'15 SANTO DOMINGO III'!H58+'15 SANTO DOMINGO III'!H72+'15 SANTO DOMINGO III'!H85</f>
        <v>0</v>
      </c>
      <c r="I206" s="9">
        <f>'15 SANTO DOMINGO III'!I18+'15 SANTO DOMINGO III'!I31+'15 SANTO DOMINGO III'!I45+'15 SANTO DOMINGO III'!I58+'15 SANTO DOMINGO III'!I72+'15 SANTO DOMINGO III'!I85</f>
        <v>0</v>
      </c>
      <c r="J206" s="2">
        <f>SUM(C206:I206)</f>
        <v>0</v>
      </c>
    </row>
    <row r="207" spans="1:10" ht="20.25" thickTop="1" thickBot="1" x14ac:dyDescent="0.3">
      <c r="A207" s="11" t="s">
        <v>23</v>
      </c>
      <c r="B207" s="8"/>
      <c r="C207" s="9">
        <f>'15 SANTO DOMINGO III'!C19+'15 SANTO DOMINGO III'!C32+'15 SANTO DOMINGO III'!C46+'15 SANTO DOMINGO III'!C59+'15 SANTO DOMINGO III'!C73+'15 SANTO DOMINGO III'!C86</f>
        <v>11366</v>
      </c>
      <c r="D207" s="9">
        <f>'15 SANTO DOMINGO III'!D19+'15 SANTO DOMINGO III'!D32+'15 SANTO DOMINGO III'!D46+'15 SANTO DOMINGO III'!D59+'15 SANTO DOMINGO III'!D73+'15 SANTO DOMINGO III'!D86</f>
        <v>11366</v>
      </c>
      <c r="E207" s="9">
        <f>'15 SANTO DOMINGO III'!E19+'15 SANTO DOMINGO III'!E32+'15 SANTO DOMINGO III'!E46+'15 SANTO DOMINGO III'!E59+'15 SANTO DOMINGO III'!E73+'15 SANTO DOMINGO III'!E86</f>
        <v>11366</v>
      </c>
      <c r="F207" s="9">
        <f>'15 SANTO DOMINGO III'!F19+'15 SANTO DOMINGO III'!F32+'15 SANTO DOMINGO III'!F46+'15 SANTO DOMINGO III'!F59+'15 SANTO DOMINGO III'!F73+'15 SANTO DOMINGO III'!F86</f>
        <v>11366</v>
      </c>
      <c r="G207" s="9">
        <f>'15 SANTO DOMINGO III'!G19+'15 SANTO DOMINGO III'!G32+'15 SANTO DOMINGO III'!G46+'15 SANTO DOMINGO III'!G59+'15 SANTO DOMINGO III'!G73+'15 SANTO DOMINGO III'!G86</f>
        <v>0</v>
      </c>
      <c r="H207" s="9">
        <f>'15 SANTO DOMINGO III'!H19+'15 SANTO DOMINGO III'!H32+'15 SANTO DOMINGO III'!H46+'15 SANTO DOMINGO III'!H59+'15 SANTO DOMINGO III'!H73+'15 SANTO DOMINGO III'!H86</f>
        <v>0</v>
      </c>
      <c r="I207" s="9">
        <f>'15 SANTO DOMINGO III'!I19+'15 SANTO DOMINGO III'!I32+'15 SANTO DOMINGO III'!I46+'15 SANTO DOMINGO III'!I59+'15 SANTO DOMINGO III'!I73+'15 SANTO DOMINGO III'!I86</f>
        <v>0</v>
      </c>
    </row>
    <row r="208" spans="1:10" ht="20.25" thickTop="1" thickBot="1" x14ac:dyDescent="0.3">
      <c r="A208" s="11" t="s">
        <v>24</v>
      </c>
      <c r="B208" s="8"/>
      <c r="C208" s="9">
        <f>'15 SANTO DOMINGO III'!C20+'15 SANTO DOMINGO III'!C33+'15 SANTO DOMINGO III'!C47+'15 SANTO DOMINGO III'!C60+'15 SANTO DOMINGO III'!C74+'15 SANTO DOMINGO III'!C87</f>
        <v>6555</v>
      </c>
      <c r="D208" s="9">
        <f>'15 SANTO DOMINGO III'!D20+'15 SANTO DOMINGO III'!D33+'15 SANTO DOMINGO III'!D47+'15 SANTO DOMINGO III'!D60+'15 SANTO DOMINGO III'!D74+'15 SANTO DOMINGO III'!D87</f>
        <v>6555</v>
      </c>
      <c r="E208" s="9">
        <f>'15 SANTO DOMINGO III'!E20+'15 SANTO DOMINGO III'!E33+'15 SANTO DOMINGO III'!E47+'15 SANTO DOMINGO III'!E60+'15 SANTO DOMINGO III'!E74+'15 SANTO DOMINGO III'!E87</f>
        <v>6555</v>
      </c>
      <c r="F208" s="9">
        <f>'15 SANTO DOMINGO III'!F20+'15 SANTO DOMINGO III'!F33+'15 SANTO DOMINGO III'!F47+'15 SANTO DOMINGO III'!F60+'15 SANTO DOMINGO III'!F74+'15 SANTO DOMINGO III'!F87</f>
        <v>6555</v>
      </c>
      <c r="G208" s="9">
        <f>'15 SANTO DOMINGO III'!G20+'15 SANTO DOMINGO III'!G33+'15 SANTO DOMINGO III'!G47+'15 SANTO DOMINGO III'!G60+'15 SANTO DOMINGO III'!G74+'15 SANTO DOMINGO III'!G87</f>
        <v>0</v>
      </c>
      <c r="H208" s="9">
        <f>'15 SANTO DOMINGO III'!H20+'15 SANTO DOMINGO III'!H33+'15 SANTO DOMINGO III'!H47+'15 SANTO DOMINGO III'!H60+'15 SANTO DOMINGO III'!H74+'15 SANTO DOMINGO III'!H87</f>
        <v>0</v>
      </c>
      <c r="I208" s="9">
        <f>'15 SANTO DOMINGO III'!I20+'15 SANTO DOMINGO III'!I33+'15 SANTO DOMINGO III'!I47+'15 SANTO DOMINGO III'!I60+'15 SANTO DOMINGO III'!I74+'15 SANTO DOMINGO III'!I87</f>
        <v>0</v>
      </c>
    </row>
    <row r="209" spans="1:10" ht="20.25" thickTop="1" thickBot="1" x14ac:dyDescent="0.3">
      <c r="A209" s="11" t="s">
        <v>4</v>
      </c>
      <c r="B209" s="8"/>
      <c r="C209" s="9">
        <f>'15 SANTO DOMINGO III'!C21+'15 SANTO DOMINGO III'!C34+'15 SANTO DOMINGO III'!C48+'15 SANTO DOMINGO III'!C61+'15 SANTO DOMINGO III'!C75+'15 SANTO DOMINGO III'!C88</f>
        <v>10970</v>
      </c>
      <c r="D209" s="9">
        <f>'15 SANTO DOMINGO III'!D21+'15 SANTO DOMINGO III'!D34+'15 SANTO DOMINGO III'!D48+'15 SANTO DOMINGO III'!D61+'15 SANTO DOMINGO III'!D75+'15 SANTO DOMINGO III'!D88</f>
        <v>10970</v>
      </c>
      <c r="E209" s="9">
        <f>'15 SANTO DOMINGO III'!E21+'15 SANTO DOMINGO III'!E34+'15 SANTO DOMINGO III'!E48+'15 SANTO DOMINGO III'!E61+'15 SANTO DOMINGO III'!E75+'15 SANTO DOMINGO III'!E88</f>
        <v>10970</v>
      </c>
      <c r="F209" s="9">
        <f>'15 SANTO DOMINGO III'!F21+'15 SANTO DOMINGO III'!F34+'15 SANTO DOMINGO III'!F48+'15 SANTO DOMINGO III'!F61+'15 SANTO DOMINGO III'!F75+'15 SANTO DOMINGO III'!F88</f>
        <v>10970</v>
      </c>
      <c r="G209" s="9">
        <f>'15 SANTO DOMINGO III'!G21+'15 SANTO DOMINGO III'!G34+'15 SANTO DOMINGO III'!G48+'15 SANTO DOMINGO III'!G61+'15 SANTO DOMINGO III'!G75+'15 SANTO DOMINGO III'!G88</f>
        <v>0</v>
      </c>
      <c r="H209" s="9">
        <f>'15 SANTO DOMINGO III'!H21+'15 SANTO DOMINGO III'!H34+'15 SANTO DOMINGO III'!H48+'15 SANTO DOMINGO III'!H61+'15 SANTO DOMINGO III'!H75+'15 SANTO DOMINGO III'!H88</f>
        <v>0</v>
      </c>
      <c r="I209" s="9">
        <f>'15 SANTO DOMINGO III'!I21+'15 SANTO DOMINGO III'!I34+'15 SANTO DOMINGO III'!I48+'15 SANTO DOMINGO III'!I61+'15 SANTO DOMINGO III'!I75+'15 SANTO DOMINGO III'!I88</f>
        <v>0</v>
      </c>
    </row>
    <row r="210" spans="1:10" ht="20.25" thickTop="1" thickBot="1" x14ac:dyDescent="0.3">
      <c r="A210" s="7" t="s">
        <v>25</v>
      </c>
      <c r="B210" s="14">
        <f>SUM(B202:B209)</f>
        <v>0</v>
      </c>
      <c r="C210" s="14">
        <f t="shared" ref="C210:I210" si="14">SUM(C204:C209)</f>
        <v>29381</v>
      </c>
      <c r="D210" s="14">
        <f t="shared" si="14"/>
        <v>28891</v>
      </c>
      <c r="E210" s="14">
        <f t="shared" si="14"/>
        <v>28891</v>
      </c>
      <c r="F210" s="14">
        <f t="shared" si="14"/>
        <v>29381</v>
      </c>
      <c r="G210" s="14">
        <f t="shared" si="14"/>
        <v>0</v>
      </c>
      <c r="H210" s="14">
        <f t="shared" si="14"/>
        <v>490</v>
      </c>
      <c r="I210" s="14">
        <f t="shared" si="14"/>
        <v>0</v>
      </c>
    </row>
    <row r="211" spans="1:10" ht="17.25" thickTop="1" thickBot="1" x14ac:dyDescent="0.3">
      <c r="A211" s="13"/>
      <c r="B211" s="13"/>
      <c r="C211" s="13"/>
      <c r="D211" s="13"/>
      <c r="E211" s="13"/>
      <c r="F211" s="13"/>
      <c r="G211" s="13"/>
      <c r="H211" s="13"/>
      <c r="I211" s="16">
        <f>B210+C210+D210+E210+F210+G210+H210+I210</f>
        <v>117034</v>
      </c>
    </row>
    <row r="212" spans="1:10" ht="20.25" thickTop="1" thickBot="1" x14ac:dyDescent="0.3">
      <c r="A212" s="33" t="s">
        <v>11</v>
      </c>
      <c r="B212" s="33"/>
      <c r="C212" s="33"/>
      <c r="D212" s="33"/>
      <c r="E212" s="33"/>
      <c r="F212" s="33"/>
      <c r="G212" s="33"/>
      <c r="H212" s="33"/>
      <c r="I212" s="33"/>
    </row>
    <row r="213" spans="1:10" ht="20.25" thickTop="1" thickBot="1" x14ac:dyDescent="0.3">
      <c r="A213" s="34" t="s">
        <v>12</v>
      </c>
      <c r="B213" s="34" t="s">
        <v>137</v>
      </c>
      <c r="C213" s="34"/>
      <c r="D213" s="34"/>
      <c r="E213" s="34"/>
      <c r="F213" s="34"/>
      <c r="G213" s="34"/>
      <c r="H213" s="34"/>
      <c r="I213" s="34"/>
    </row>
    <row r="214" spans="1:10" ht="20.25" thickTop="1" thickBot="1" x14ac:dyDescent="0.3">
      <c r="A214" s="34"/>
      <c r="B214" s="6" t="s">
        <v>0</v>
      </c>
      <c r="C214" s="6" t="s">
        <v>15</v>
      </c>
      <c r="D214" s="6" t="s">
        <v>16</v>
      </c>
      <c r="E214" s="6" t="s">
        <v>7</v>
      </c>
      <c r="F214" s="6" t="s">
        <v>17</v>
      </c>
      <c r="G214" s="6" t="s">
        <v>18</v>
      </c>
      <c r="H214" s="6" t="s">
        <v>19</v>
      </c>
      <c r="I214" s="6" t="s">
        <v>20</v>
      </c>
    </row>
    <row r="215" spans="1:10" ht="20.25" thickTop="1" thickBot="1" x14ac:dyDescent="0.3">
      <c r="A215" s="7" t="s">
        <v>21</v>
      </c>
      <c r="B215" s="9">
        <f>COTUÍ!B22+COTUÍ!B35+COTUÍ!B49+COTUÍ!B62+COTUÍ!B76+COTUÍ!B89+COTUÍ!B103</f>
        <v>0</v>
      </c>
      <c r="C215" s="9">
        <f>COTUÍ!C95+COTUÍ!C81+COTUÍ!C68+COTUÍ!C54+COTUÍ!C41+COTUÍ!C27+COTUÍ!C14</f>
        <v>0</v>
      </c>
      <c r="D215" s="9">
        <f>COTUÍ!D95+COTUÍ!D81+COTUÍ!D68+COTUÍ!D54+COTUÍ!D41+COTUÍ!D27+COTUÍ!D14</f>
        <v>0</v>
      </c>
      <c r="E215" s="9">
        <f>COTUÍ!E95+COTUÍ!E81+COTUÍ!E68+COTUÍ!E54+COTUÍ!E41+COTUÍ!E27+COTUÍ!E14</f>
        <v>0</v>
      </c>
      <c r="F215" s="9">
        <f>COTUÍ!F95+COTUÍ!F81+COTUÍ!F68+COTUÍ!F54+COTUÍ!F41+COTUÍ!F27+COTUÍ!F14</f>
        <v>0</v>
      </c>
      <c r="G215" s="9">
        <f>COTUÍ!G95+COTUÍ!G81+COTUÍ!G68+COTUÍ!G54+COTUÍ!G41+COTUÍ!G27+COTUÍ!G14</f>
        <v>0</v>
      </c>
      <c r="H215" s="9">
        <f>COTUÍ!H95+COTUÍ!H81+COTUÍ!H68+COTUÍ!H54+COTUÍ!H41+COTUÍ!H27+COTUÍ!H14</f>
        <v>0</v>
      </c>
      <c r="I215" s="9">
        <f>COTUÍ!I95+COTUÍ!I81+COTUÍ!I68+COTUÍ!I54+COTUÍ!I41+COTUÍ!I27+COTUÍ!I14</f>
        <v>0</v>
      </c>
    </row>
    <row r="216" spans="1:10" ht="20.25" thickTop="1" thickBot="1" x14ac:dyDescent="0.3">
      <c r="A216" s="10" t="s">
        <v>1</v>
      </c>
      <c r="B216" s="8"/>
      <c r="C216" s="9">
        <f>COTUÍ!C96+COTUÍ!C82+COTUÍ!C69+COTUÍ!C55+COTUÍ!C42+COTUÍ!C28+COTUÍ!C15</f>
        <v>0</v>
      </c>
      <c r="D216" s="9">
        <f>COTUÍ!D96+COTUÍ!D82+COTUÍ!D69+COTUÍ!D55+COTUÍ!D42+COTUÍ!D28+COTUÍ!D15</f>
        <v>0</v>
      </c>
      <c r="E216" s="9">
        <f>COTUÍ!E96+COTUÍ!E82+COTUÍ!E69+COTUÍ!E55+COTUÍ!E42+COTUÍ!E28+COTUÍ!E15</f>
        <v>0</v>
      </c>
      <c r="F216" s="9">
        <f>COTUÍ!F96+COTUÍ!F82+COTUÍ!F69+COTUÍ!F55+COTUÍ!F42+COTUÍ!F28+COTUÍ!F15</f>
        <v>0</v>
      </c>
      <c r="G216" s="9">
        <f>COTUÍ!G96+COTUÍ!G82+COTUÍ!G69+COTUÍ!G55+COTUÍ!G42+COTUÍ!G28+COTUÍ!G15</f>
        <v>0</v>
      </c>
      <c r="H216" s="9">
        <f>COTUÍ!H96+COTUÍ!H82+COTUÍ!H69+COTUÍ!H55+COTUÍ!H42+COTUÍ!H28+COTUÍ!H15</f>
        <v>0</v>
      </c>
      <c r="I216" s="9">
        <f>COTUÍ!I96+COTUÍ!I82+COTUÍ!I69+COTUÍ!I55+COTUÍ!I42+COTUÍ!I28+COTUÍ!I15</f>
        <v>0</v>
      </c>
    </row>
    <row r="217" spans="1:10" ht="20.25" thickTop="1" thickBot="1" x14ac:dyDescent="0.3">
      <c r="A217" s="11" t="s">
        <v>22</v>
      </c>
      <c r="B217" s="8"/>
      <c r="C217" s="9">
        <f>COTUÍ!C97+COTUÍ!C83+COTUÍ!C70+COTUÍ!C56+COTUÍ!C43+COTUÍ!C29+COTUÍ!C16</f>
        <v>1057</v>
      </c>
      <c r="D217" s="9">
        <f>COTUÍ!D97+COTUÍ!D83+COTUÍ!D70+COTUÍ!D56+COTUÍ!D43+COTUÍ!D29+COTUÍ!D16</f>
        <v>0</v>
      </c>
      <c r="E217" s="9">
        <f>COTUÍ!E97+COTUÍ!E83+COTUÍ!E70+COTUÍ!E56+COTUÍ!E43+COTUÍ!E29+COTUÍ!E16</f>
        <v>0</v>
      </c>
      <c r="F217" s="9">
        <f>COTUÍ!F97+COTUÍ!F83+COTUÍ!F70+COTUÍ!F56+COTUÍ!F43+COTUÍ!F29+COTUÍ!F16</f>
        <v>0</v>
      </c>
      <c r="G217" s="9">
        <f>COTUÍ!G97+COTUÍ!G83+COTUÍ!G70+COTUÍ!G56+COTUÍ!G43+COTUÍ!G29+COTUÍ!G16</f>
        <v>0</v>
      </c>
      <c r="H217" s="9">
        <f>COTUÍ!H97+COTUÍ!H83+COTUÍ!H70+COTUÍ!H56+COTUÍ!H43+COTUÍ!H29+COTUÍ!H16</f>
        <v>0</v>
      </c>
      <c r="I217" s="9">
        <f>COTUÍ!I97+COTUÍ!I83+COTUÍ!I70+COTUÍ!I56+COTUÍ!I43+COTUÍ!I29+COTUÍ!I16</f>
        <v>0</v>
      </c>
      <c r="J217" s="2">
        <f>SUM(C217:I217)</f>
        <v>1057</v>
      </c>
    </row>
    <row r="218" spans="1:10" ht="20.25" thickTop="1" thickBot="1" x14ac:dyDescent="0.3">
      <c r="A218" s="11" t="s">
        <v>2</v>
      </c>
      <c r="B218" s="8"/>
      <c r="C218" s="9">
        <f>COTUÍ!C98+COTUÍ!C84+COTUÍ!C71+COTUÍ!C57+COTUÍ!C44+COTUÍ!C30+COTUÍ!C17</f>
        <v>213</v>
      </c>
      <c r="D218" s="9">
        <f>COTUÍ!D98+COTUÍ!D84+COTUÍ!D71+COTUÍ!D57+COTUÍ!D44+COTUÍ!D30+COTUÍ!D17</f>
        <v>0</v>
      </c>
      <c r="E218" s="9">
        <f>COTUÍ!E98+COTUÍ!E84+COTUÍ!E71+COTUÍ!E57+COTUÍ!E44+COTUÍ!E30+COTUÍ!E17</f>
        <v>0</v>
      </c>
      <c r="F218" s="9">
        <f>COTUÍ!F98+COTUÍ!F84+COTUÍ!F71+COTUÍ!F57+COTUÍ!F44+COTUÍ!F30+COTUÍ!F17</f>
        <v>0</v>
      </c>
      <c r="G218" s="9">
        <f>COTUÍ!G98+COTUÍ!G84+COTUÍ!G71+COTUÍ!G57+COTUÍ!G44+COTUÍ!G30+COTUÍ!G17</f>
        <v>0</v>
      </c>
      <c r="H218" s="9">
        <f>COTUÍ!H98+COTUÍ!H84+COTUÍ!H71+COTUÍ!H57+COTUÍ!H44+COTUÍ!H30+COTUÍ!H17</f>
        <v>0</v>
      </c>
      <c r="I218" s="9">
        <f>COTUÍ!I98+COTUÍ!I84+COTUÍ!I71+COTUÍ!I57+COTUÍ!I44+COTUÍ!I30+COTUÍ!I17</f>
        <v>0</v>
      </c>
      <c r="J218" s="2">
        <f>SUM(C218:I218)</f>
        <v>213</v>
      </c>
    </row>
    <row r="219" spans="1:10" ht="20.25" thickTop="1" thickBot="1" x14ac:dyDescent="0.3">
      <c r="A219" s="11" t="s">
        <v>3</v>
      </c>
      <c r="B219" s="8"/>
      <c r="C219" s="9">
        <f>COTUÍ!C99+COTUÍ!C85+COTUÍ!C72+COTUÍ!C58+COTUÍ!C45+COTUÍ!C31+COTUÍ!C18</f>
        <v>0</v>
      </c>
      <c r="D219" s="9">
        <f>COTUÍ!D99+COTUÍ!D85+COTUÍ!D72+COTUÍ!D58+COTUÍ!D45+COTUÍ!D31+COTUÍ!D18</f>
        <v>0</v>
      </c>
      <c r="E219" s="9">
        <f>COTUÍ!E99+COTUÍ!E85+COTUÍ!E72+COTUÍ!E58+COTUÍ!E45+COTUÍ!E31+COTUÍ!E18</f>
        <v>0</v>
      </c>
      <c r="F219" s="9">
        <f>COTUÍ!F99+COTUÍ!F85+COTUÍ!F72+COTUÍ!F58+COTUÍ!F45+COTUÍ!F31+COTUÍ!F18</f>
        <v>1641</v>
      </c>
      <c r="G219" s="9">
        <f>COTUÍ!G99+COTUÍ!G85+COTUÍ!G72+COTUÍ!G58+COTUÍ!G45+COTUÍ!G31+COTUÍ!G18</f>
        <v>0</v>
      </c>
      <c r="H219" s="9">
        <f>COTUÍ!H99+COTUÍ!H85+COTUÍ!H72+COTUÍ!H58+COTUÍ!H45+COTUÍ!H31+COTUÍ!H18</f>
        <v>0</v>
      </c>
      <c r="I219" s="9">
        <f>COTUÍ!I99+COTUÍ!I85+COTUÍ!I72+COTUÍ!I58+COTUÍ!I45+COTUÍ!I31+COTUÍ!I18</f>
        <v>0</v>
      </c>
      <c r="J219" s="2">
        <f>SUM(C219:I219)</f>
        <v>1641</v>
      </c>
    </row>
    <row r="220" spans="1:10" ht="20.25" thickTop="1" thickBot="1" x14ac:dyDescent="0.3">
      <c r="A220" s="11" t="s">
        <v>23</v>
      </c>
      <c r="B220" s="8"/>
      <c r="C220" s="9">
        <f>COTUÍ!C100+COTUÍ!C86+COTUÍ!C73+COTUÍ!C59+COTUÍ!C46+COTUÍ!C32+COTUÍ!C19</f>
        <v>3842</v>
      </c>
      <c r="D220" s="9">
        <f>COTUÍ!D100+COTUÍ!D86+COTUÍ!D73+COTUÍ!D59+COTUÍ!D46+COTUÍ!D32+COTUÍ!D19</f>
        <v>3842</v>
      </c>
      <c r="E220" s="9">
        <f>COTUÍ!E100+COTUÍ!E86+COTUÍ!E73+COTUÍ!E59+COTUÍ!E46+COTUÍ!E32+COTUÍ!E19</f>
        <v>3842</v>
      </c>
      <c r="F220" s="9">
        <f>COTUÍ!F100+COTUÍ!F86+COTUÍ!F73+COTUÍ!F59+COTUÍ!F46+COTUÍ!F32+COTUÍ!F19</f>
        <v>3842</v>
      </c>
      <c r="G220" s="9">
        <f>COTUÍ!G100+COTUÍ!G86+COTUÍ!G73+COTUÍ!G59+COTUÍ!G46+COTUÍ!G32+COTUÍ!G19</f>
        <v>0</v>
      </c>
      <c r="H220" s="9">
        <f>COTUÍ!H100+COTUÍ!H86+COTUÍ!H73+COTUÍ!H59+COTUÍ!H46+COTUÍ!H32+COTUÍ!H19</f>
        <v>0</v>
      </c>
      <c r="I220" s="9">
        <f>COTUÍ!I100+COTUÍ!I86+COTUÍ!I73+COTUÍ!I59+COTUÍ!I46+COTUÍ!I32+COTUÍ!I19</f>
        <v>0</v>
      </c>
    </row>
    <row r="221" spans="1:10" ht="20.25" thickTop="1" thickBot="1" x14ac:dyDescent="0.3">
      <c r="A221" s="11" t="s">
        <v>24</v>
      </c>
      <c r="B221" s="8"/>
      <c r="C221" s="9">
        <f>COTUÍ!C101+COTUÍ!C87+COTUÍ!C74+COTUÍ!C60+COTUÍ!C47+COTUÍ!C33+COTUÍ!C20</f>
        <v>3313</v>
      </c>
      <c r="D221" s="9">
        <f>COTUÍ!D101+COTUÍ!D87+COTUÍ!D74+COTUÍ!D60+COTUÍ!D47+COTUÍ!D33+COTUÍ!D20</f>
        <v>3313</v>
      </c>
      <c r="E221" s="9">
        <f>COTUÍ!E101+COTUÍ!E87+COTUÍ!E74+COTUÍ!E60+COTUÍ!E47+COTUÍ!E33+COTUÍ!E20</f>
        <v>3702</v>
      </c>
      <c r="F221" s="9">
        <f>COTUÍ!F101+COTUÍ!F87+COTUÍ!F74+COTUÍ!F60+COTUÍ!F47+COTUÍ!F33+COTUÍ!F20</f>
        <v>3722</v>
      </c>
      <c r="G221" s="9">
        <f>COTUÍ!G101+COTUÍ!G87+COTUÍ!G74+COTUÍ!G60+COTUÍ!G47+COTUÍ!G33+COTUÍ!G20</f>
        <v>0</v>
      </c>
      <c r="H221" s="9">
        <f>COTUÍ!H101+COTUÍ!H87+COTUÍ!H74+COTUÍ!H60+COTUÍ!H47+COTUÍ!H33+COTUÍ!H20</f>
        <v>0</v>
      </c>
      <c r="I221" s="9">
        <f>COTUÍ!I101+COTUÍ!I87+COTUÍ!I74+COTUÍ!I60+COTUÍ!I47+COTUÍ!I33+COTUÍ!I20</f>
        <v>0</v>
      </c>
    </row>
    <row r="222" spans="1:10" ht="20.25" thickTop="1" thickBot="1" x14ac:dyDescent="0.3">
      <c r="A222" s="11" t="s">
        <v>4</v>
      </c>
      <c r="B222" s="8"/>
      <c r="C222" s="9">
        <f>COTUÍ!C102+COTUÍ!C88+COTUÍ!C75+COTUÍ!C61+COTUÍ!C48+COTUÍ!C34+COTUÍ!C21</f>
        <v>3194</v>
      </c>
      <c r="D222" s="9">
        <f>COTUÍ!D102+COTUÍ!D88+COTUÍ!D75+COTUÍ!D61+COTUÍ!D48+COTUÍ!D34+COTUÍ!D21</f>
        <v>3562</v>
      </c>
      <c r="E222" s="9">
        <f>COTUÍ!E102+COTUÍ!E88+COTUÍ!E75+COTUÍ!E61+COTUÍ!E48+COTUÍ!E34+COTUÍ!E21</f>
        <v>3412</v>
      </c>
      <c r="F222" s="9">
        <f>COTUÍ!F102+COTUÍ!F88+COTUÍ!F75+COTUÍ!F61+COTUÍ!F48+COTUÍ!F34+COTUÍ!F21</f>
        <v>3512</v>
      </c>
      <c r="G222" s="9">
        <f>COTUÍ!G102+COTUÍ!G88+COTUÍ!G75+COTUÍ!G61+COTUÍ!G48+COTUÍ!G34+COTUÍ!G21</f>
        <v>0</v>
      </c>
      <c r="H222" s="9">
        <f>COTUÍ!H102+COTUÍ!H88+COTUÍ!H75+COTUÍ!H61+COTUÍ!H48+COTUÍ!H34+COTUÍ!H21</f>
        <v>0</v>
      </c>
      <c r="I222" s="9">
        <f>COTUÍ!I102+COTUÍ!I88+COTUÍ!I75+COTUÍ!I61+COTUÍ!I48+COTUÍ!I34+COTUÍ!I21</f>
        <v>0</v>
      </c>
    </row>
    <row r="223" spans="1:10" ht="20.25" thickTop="1" thickBot="1" x14ac:dyDescent="0.3">
      <c r="A223" s="7" t="s">
        <v>25</v>
      </c>
      <c r="B223" s="14">
        <f>SUM(B215:B222)</f>
        <v>0</v>
      </c>
      <c r="C223" s="14">
        <f t="shared" ref="C223:I223" si="15">SUM(C217:C222)</f>
        <v>11619</v>
      </c>
      <c r="D223" s="14">
        <f>SUM(D220:D222)</f>
        <v>10717</v>
      </c>
      <c r="E223" s="14">
        <f>SUM(E220:E222)</f>
        <v>10956</v>
      </c>
      <c r="F223" s="14">
        <f t="shared" si="15"/>
        <v>12717</v>
      </c>
      <c r="G223" s="14">
        <f t="shared" si="15"/>
        <v>0</v>
      </c>
      <c r="H223" s="14">
        <f t="shared" si="15"/>
        <v>0</v>
      </c>
      <c r="I223" s="14">
        <f t="shared" si="15"/>
        <v>0</v>
      </c>
    </row>
    <row r="224" spans="1:10" ht="17.25" thickTop="1" thickBot="1" x14ac:dyDescent="0.3">
      <c r="A224" s="13"/>
      <c r="B224" s="13"/>
      <c r="C224" s="13"/>
      <c r="D224" s="13"/>
      <c r="E224" s="13"/>
      <c r="F224" s="13"/>
      <c r="G224" s="13"/>
      <c r="H224" s="13"/>
      <c r="I224" s="16">
        <f>B223+C223+D223+E223+F223+G223+H223+I223</f>
        <v>46009</v>
      </c>
    </row>
    <row r="225" spans="1:10" ht="15.75" thickBot="1" x14ac:dyDescent="0.3"/>
    <row r="226" spans="1:10" ht="20.25" thickTop="1" thickBot="1" x14ac:dyDescent="0.3">
      <c r="A226" s="33" t="s">
        <v>11</v>
      </c>
      <c r="B226" s="33"/>
      <c r="C226" s="33"/>
      <c r="D226" s="33"/>
      <c r="E226" s="33"/>
      <c r="F226" s="33"/>
      <c r="G226" s="33"/>
      <c r="H226" s="33"/>
      <c r="I226" s="33"/>
    </row>
    <row r="227" spans="1:10" ht="20.25" thickTop="1" thickBot="1" x14ac:dyDescent="0.3">
      <c r="A227" s="34" t="s">
        <v>12</v>
      </c>
      <c r="B227" s="34" t="s">
        <v>145</v>
      </c>
      <c r="C227" s="34"/>
      <c r="D227" s="34"/>
      <c r="E227" s="34"/>
      <c r="F227" s="34"/>
      <c r="G227" s="34"/>
      <c r="H227" s="34"/>
      <c r="I227" s="34"/>
    </row>
    <row r="228" spans="1:10" ht="20.25" thickTop="1" thickBot="1" x14ac:dyDescent="0.3">
      <c r="A228" s="34"/>
      <c r="B228" s="6" t="s">
        <v>0</v>
      </c>
      <c r="C228" s="6" t="s">
        <v>15</v>
      </c>
      <c r="D228" s="6" t="s">
        <v>16</v>
      </c>
      <c r="E228" s="6" t="s">
        <v>7</v>
      </c>
      <c r="F228" s="6" t="s">
        <v>17</v>
      </c>
      <c r="G228" s="6" t="s">
        <v>18</v>
      </c>
      <c r="H228" s="6" t="s">
        <v>19</v>
      </c>
      <c r="I228" s="6" t="s">
        <v>20</v>
      </c>
    </row>
    <row r="229" spans="1:10" ht="20.25" thickTop="1" thickBot="1" x14ac:dyDescent="0.3">
      <c r="A229" s="7" t="s">
        <v>21</v>
      </c>
      <c r="B229" s="9">
        <f>'MONTE PLATA'!B22+'MONTE PLATA'!B35+'MONTE PLATA'!B49+'MONTE PLATA'!B62+'MONTE PLATA'!B76</f>
        <v>0</v>
      </c>
      <c r="C229" s="9">
        <f>'MONTE PLATA'!C68+'MONTE PLATA'!C54+'MONTE PLATA'!C41+'MONTE PLATA'!C27+'MONTE PLATA'!C14</f>
        <v>0</v>
      </c>
      <c r="D229" s="9">
        <f>'MONTE PLATA'!D68+'MONTE PLATA'!D54+'MONTE PLATA'!D41+'MONTE PLATA'!D27+'MONTE PLATA'!D14</f>
        <v>0</v>
      </c>
      <c r="E229" s="9">
        <f>'MONTE PLATA'!E68+'MONTE PLATA'!E54+'MONTE PLATA'!E41+'MONTE PLATA'!E27+'MONTE PLATA'!E14</f>
        <v>0</v>
      </c>
      <c r="F229" s="9">
        <f>'MONTE PLATA'!F68+'MONTE PLATA'!F54+'MONTE PLATA'!F41+'MONTE PLATA'!F27+'MONTE PLATA'!F14</f>
        <v>0</v>
      </c>
      <c r="G229" s="9">
        <f>'MONTE PLATA'!G68+'MONTE PLATA'!G54+'MONTE PLATA'!G41+'MONTE PLATA'!G27+'MONTE PLATA'!G14</f>
        <v>0</v>
      </c>
      <c r="H229" s="9">
        <f>'MONTE PLATA'!H68+'MONTE PLATA'!H54+'MONTE PLATA'!H41+'MONTE PLATA'!H27+'MONTE PLATA'!H14</f>
        <v>0</v>
      </c>
      <c r="I229" s="9">
        <f>'MONTE PLATA'!I68+'MONTE PLATA'!I54+'MONTE PLATA'!I41+'MONTE PLATA'!I27+'MONTE PLATA'!I14</f>
        <v>0</v>
      </c>
    </row>
    <row r="230" spans="1:10" ht="20.25" thickTop="1" thickBot="1" x14ac:dyDescent="0.3">
      <c r="A230" s="10" t="s">
        <v>1</v>
      </c>
      <c r="B230" s="8"/>
      <c r="C230" s="9">
        <f>'MONTE PLATA'!C69+'MONTE PLATA'!C55+'MONTE PLATA'!C42+'MONTE PLATA'!C28+'MONTE PLATA'!C15</f>
        <v>0</v>
      </c>
      <c r="D230" s="9">
        <f>'MONTE PLATA'!D69+'MONTE PLATA'!D55+'MONTE PLATA'!D42+'MONTE PLATA'!D28+'MONTE PLATA'!D15</f>
        <v>0</v>
      </c>
      <c r="E230" s="9">
        <f>'MONTE PLATA'!E69+'MONTE PLATA'!E55+'MONTE PLATA'!E42+'MONTE PLATA'!E28+'MONTE PLATA'!E15</f>
        <v>0</v>
      </c>
      <c r="F230" s="9">
        <f>'MONTE PLATA'!F69+'MONTE PLATA'!F55+'MONTE PLATA'!F42+'MONTE PLATA'!F28+'MONTE PLATA'!F15</f>
        <v>0</v>
      </c>
      <c r="G230" s="9">
        <f>'MONTE PLATA'!G69+'MONTE PLATA'!G55+'MONTE PLATA'!G42+'MONTE PLATA'!G28+'MONTE PLATA'!G15</f>
        <v>0</v>
      </c>
      <c r="H230" s="9">
        <f>'MONTE PLATA'!H69+'MONTE PLATA'!H55+'MONTE PLATA'!H42+'MONTE PLATA'!H28+'MONTE PLATA'!H15</f>
        <v>0</v>
      </c>
      <c r="I230" s="9">
        <f>'MONTE PLATA'!I69+'MONTE PLATA'!I55+'MONTE PLATA'!I42+'MONTE PLATA'!I28+'MONTE PLATA'!I15</f>
        <v>0</v>
      </c>
    </row>
    <row r="231" spans="1:10" ht="20.25" thickTop="1" thickBot="1" x14ac:dyDescent="0.3">
      <c r="A231" s="11" t="s">
        <v>22</v>
      </c>
      <c r="B231" s="8"/>
      <c r="C231" s="9">
        <f>'MONTE PLATA'!C70+'MONTE PLATA'!C56+'MONTE PLATA'!C43+'MONTE PLATA'!C29+'MONTE PLATA'!C16</f>
        <v>0</v>
      </c>
      <c r="D231" s="9">
        <f>'MONTE PLATA'!D70+'MONTE PLATA'!D56+'MONTE PLATA'!D43+'MONTE PLATA'!D29+'MONTE PLATA'!D16</f>
        <v>0</v>
      </c>
      <c r="E231" s="9">
        <f>'MONTE PLATA'!E70+'MONTE PLATA'!E56+'MONTE PLATA'!E43+'MONTE PLATA'!E29+'MONTE PLATA'!E16</f>
        <v>0</v>
      </c>
      <c r="F231" s="9">
        <f>'MONTE PLATA'!F70+'MONTE PLATA'!F56+'MONTE PLATA'!F43+'MONTE PLATA'!F29+'MONTE PLATA'!F16</f>
        <v>0</v>
      </c>
      <c r="G231" s="9">
        <f>'MONTE PLATA'!G70+'MONTE PLATA'!G56+'MONTE PLATA'!G43+'MONTE PLATA'!G29+'MONTE PLATA'!G16</f>
        <v>0</v>
      </c>
      <c r="H231" s="9">
        <f>'MONTE PLATA'!H70+'MONTE PLATA'!H56+'MONTE PLATA'!H43+'MONTE PLATA'!H29+'MONTE PLATA'!H16</f>
        <v>0</v>
      </c>
      <c r="I231" s="9">
        <f>'MONTE PLATA'!I70+'MONTE PLATA'!I56+'MONTE PLATA'!I43+'MONTE PLATA'!I29+'MONTE PLATA'!I16</f>
        <v>0</v>
      </c>
      <c r="J231" s="2">
        <f>SUM(C231:I231)</f>
        <v>0</v>
      </c>
    </row>
    <row r="232" spans="1:10" ht="20.25" thickTop="1" thickBot="1" x14ac:dyDescent="0.3">
      <c r="A232" s="11" t="s">
        <v>2</v>
      </c>
      <c r="B232" s="8"/>
      <c r="C232" s="9">
        <f>'MONTE PLATA'!C71+'MONTE PLATA'!C57+'MONTE PLATA'!C44+'MONTE PLATA'!C30+'MONTE PLATA'!C17</f>
        <v>0</v>
      </c>
      <c r="D232" s="9">
        <f>'MONTE PLATA'!D71+'MONTE PLATA'!D57+'MONTE PLATA'!D44+'MONTE PLATA'!D30+'MONTE PLATA'!D17</f>
        <v>0</v>
      </c>
      <c r="E232" s="9">
        <f>'MONTE PLATA'!E71+'MONTE PLATA'!E57+'MONTE PLATA'!E44+'MONTE PLATA'!E30+'MONTE PLATA'!E17</f>
        <v>0</v>
      </c>
      <c r="F232" s="9">
        <f>'MONTE PLATA'!F71+'MONTE PLATA'!F57+'MONTE PLATA'!F44+'MONTE PLATA'!F30+'MONTE PLATA'!F17</f>
        <v>0</v>
      </c>
      <c r="G232" s="9">
        <f>'MONTE PLATA'!G71+'MONTE PLATA'!G57+'MONTE PLATA'!G44+'MONTE PLATA'!G30+'MONTE PLATA'!G17</f>
        <v>0</v>
      </c>
      <c r="H232" s="9">
        <f>'MONTE PLATA'!H71+'MONTE PLATA'!H57+'MONTE PLATA'!H44+'MONTE PLATA'!H30+'MONTE PLATA'!H17</f>
        <v>0</v>
      </c>
      <c r="I232" s="9">
        <f>'MONTE PLATA'!I71+'MONTE PLATA'!I57+'MONTE PLATA'!I44+'MONTE PLATA'!I30+'MONTE PLATA'!I17</f>
        <v>0</v>
      </c>
      <c r="J232" s="2">
        <f>SUM(C232:I232)</f>
        <v>0</v>
      </c>
    </row>
    <row r="233" spans="1:10" ht="20.25" thickTop="1" thickBot="1" x14ac:dyDescent="0.3">
      <c r="A233" s="11" t="s">
        <v>3</v>
      </c>
      <c r="B233" s="8"/>
      <c r="C233" s="9">
        <f>'MONTE PLATA'!C72+'MONTE PLATA'!C58+'MONTE PLATA'!C45+'MONTE PLATA'!C31+'MONTE PLATA'!C18</f>
        <v>0</v>
      </c>
      <c r="D233" s="9">
        <f>'MONTE PLATA'!D72+'MONTE PLATA'!D58+'MONTE PLATA'!D45+'MONTE PLATA'!D31+'MONTE PLATA'!D18</f>
        <v>0</v>
      </c>
      <c r="E233" s="9">
        <f>'MONTE PLATA'!E72+'MONTE PLATA'!E58+'MONTE PLATA'!E45+'MONTE PLATA'!E31+'MONTE PLATA'!E18</f>
        <v>0</v>
      </c>
      <c r="F233" s="9">
        <f>'MONTE PLATA'!F72+'MONTE PLATA'!F58+'MONTE PLATA'!F45+'MONTE PLATA'!F31+'MONTE PLATA'!F18</f>
        <v>0</v>
      </c>
      <c r="G233" s="9">
        <f>'MONTE PLATA'!G72+'MONTE PLATA'!G58+'MONTE PLATA'!G45+'MONTE PLATA'!G31+'MONTE PLATA'!G18</f>
        <v>0</v>
      </c>
      <c r="H233" s="9">
        <f>'MONTE PLATA'!H72+'MONTE PLATA'!H58+'MONTE PLATA'!H45+'MONTE PLATA'!H31+'MONTE PLATA'!H18</f>
        <v>0</v>
      </c>
      <c r="I233" s="9">
        <f>'MONTE PLATA'!I72+'MONTE PLATA'!I58+'MONTE PLATA'!I45+'MONTE PLATA'!I31+'MONTE PLATA'!I18</f>
        <v>0</v>
      </c>
      <c r="J233" s="2">
        <f>SUM(C233:I233)</f>
        <v>0</v>
      </c>
    </row>
    <row r="234" spans="1:10" ht="20.25" thickTop="1" thickBot="1" x14ac:dyDescent="0.3">
      <c r="A234" s="11" t="s">
        <v>23</v>
      </c>
      <c r="B234" s="8"/>
      <c r="C234" s="9">
        <f>'MONTE PLATA'!C73+'MONTE PLATA'!C59+'MONTE PLATA'!C46+'MONTE PLATA'!C32+'MONTE PLATA'!C19</f>
        <v>2048</v>
      </c>
      <c r="D234" s="9">
        <f>'MONTE PLATA'!D73+'MONTE PLATA'!D59+'MONTE PLATA'!D46+'MONTE PLATA'!D32+'MONTE PLATA'!D19</f>
        <v>2048</v>
      </c>
      <c r="E234" s="9">
        <f>'MONTE PLATA'!E73+'MONTE PLATA'!E59+'MONTE PLATA'!E46+'MONTE PLATA'!E32+'MONTE PLATA'!E19</f>
        <v>2048</v>
      </c>
      <c r="F234" s="9">
        <f>'MONTE PLATA'!F73+'MONTE PLATA'!F59+'MONTE PLATA'!F46+'MONTE PLATA'!F32+'MONTE PLATA'!F19</f>
        <v>2048</v>
      </c>
      <c r="G234" s="9">
        <f>'MONTE PLATA'!G73+'MONTE PLATA'!G59+'MONTE PLATA'!G46+'MONTE PLATA'!G32+'MONTE PLATA'!G19</f>
        <v>0</v>
      </c>
      <c r="H234" s="9">
        <f>'MONTE PLATA'!H73+'MONTE PLATA'!H59+'MONTE PLATA'!H46+'MONTE PLATA'!H32+'MONTE PLATA'!H19</f>
        <v>0</v>
      </c>
      <c r="I234" s="9">
        <f>'MONTE PLATA'!I73+'MONTE PLATA'!I59+'MONTE PLATA'!I46+'MONTE PLATA'!I32+'MONTE PLATA'!I19</f>
        <v>0</v>
      </c>
    </row>
    <row r="235" spans="1:10" ht="20.25" thickTop="1" thickBot="1" x14ac:dyDescent="0.3">
      <c r="A235" s="11" t="s">
        <v>24</v>
      </c>
      <c r="B235" s="8"/>
      <c r="C235" s="9">
        <f>'MONTE PLATA'!C74+'MONTE PLATA'!C60+'MONTE PLATA'!C47+'MONTE PLATA'!C33+'MONTE PLATA'!C20</f>
        <v>1182</v>
      </c>
      <c r="D235" s="9">
        <f>'MONTE PLATA'!D74+'MONTE PLATA'!D60+'MONTE PLATA'!D47+'MONTE PLATA'!D33+'MONTE PLATA'!D20</f>
        <v>1182</v>
      </c>
      <c r="E235" s="9">
        <f>'MONTE PLATA'!E74+'MONTE PLATA'!E60+'MONTE PLATA'!E47+'MONTE PLATA'!E33+'MONTE PLATA'!E20</f>
        <v>1941</v>
      </c>
      <c r="F235" s="9">
        <f>'MONTE PLATA'!F74+'MONTE PLATA'!F60+'MONTE PLATA'!F47+'MONTE PLATA'!F33+'MONTE PLATA'!F20</f>
        <v>1942</v>
      </c>
      <c r="G235" s="9">
        <f>'MONTE PLATA'!G74+'MONTE PLATA'!G60+'MONTE PLATA'!G47+'MONTE PLATA'!G33+'MONTE PLATA'!G20</f>
        <v>0</v>
      </c>
      <c r="H235" s="9">
        <f>'MONTE PLATA'!H74+'MONTE PLATA'!H60+'MONTE PLATA'!H47+'MONTE PLATA'!H33+'MONTE PLATA'!H20</f>
        <v>0</v>
      </c>
      <c r="I235" s="9">
        <f>'MONTE PLATA'!I74+'MONTE PLATA'!I60+'MONTE PLATA'!I47+'MONTE PLATA'!I33+'MONTE PLATA'!I20</f>
        <v>0</v>
      </c>
    </row>
    <row r="236" spans="1:10" ht="20.25" thickTop="1" thickBot="1" x14ac:dyDescent="0.3">
      <c r="A236" s="11" t="s">
        <v>4</v>
      </c>
      <c r="B236" s="8"/>
      <c r="C236" s="9">
        <f>'MONTE PLATA'!C75+'MONTE PLATA'!C61+'MONTE PLATA'!C48+'MONTE PLATA'!C34+'MONTE PLATA'!C21</f>
        <v>1409</v>
      </c>
      <c r="D236" s="9">
        <f>'MONTE PLATA'!D75+'MONTE PLATA'!D61+'MONTE PLATA'!D48+'MONTE PLATA'!D34+'MONTE PLATA'!D21</f>
        <v>1622</v>
      </c>
      <c r="E236" s="9">
        <f>'MONTE PLATA'!E75+'MONTE PLATA'!E61+'MONTE PLATA'!E48+'MONTE PLATA'!E34+'MONTE PLATA'!E21</f>
        <v>1773</v>
      </c>
      <c r="F236" s="9">
        <f>'MONTE PLATA'!F75+'MONTE PLATA'!F61+'MONTE PLATA'!F48+'MONTE PLATA'!F34+'MONTE PLATA'!F21</f>
        <v>1873</v>
      </c>
      <c r="G236" s="9">
        <f>'MONTE PLATA'!G75+'MONTE PLATA'!G61+'MONTE PLATA'!G48+'MONTE PLATA'!G34+'MONTE PLATA'!G21</f>
        <v>0</v>
      </c>
      <c r="H236" s="9">
        <f>'MONTE PLATA'!H75+'MONTE PLATA'!H61+'MONTE PLATA'!H48+'MONTE PLATA'!H34+'MONTE PLATA'!H21</f>
        <v>0</v>
      </c>
      <c r="I236" s="9">
        <f>'MONTE PLATA'!I75+'MONTE PLATA'!I61+'MONTE PLATA'!I48+'MONTE PLATA'!I34+'MONTE PLATA'!I21</f>
        <v>0</v>
      </c>
    </row>
    <row r="237" spans="1:10" ht="20.25" thickTop="1" thickBot="1" x14ac:dyDescent="0.3">
      <c r="A237" s="7" t="s">
        <v>25</v>
      </c>
      <c r="B237" s="14">
        <f>SUM(B229:B236)</f>
        <v>0</v>
      </c>
      <c r="C237" s="14">
        <f t="shared" ref="C237:I237" si="16">SUM(C231:C236)</f>
        <v>4639</v>
      </c>
      <c r="D237" s="14">
        <f t="shared" si="16"/>
        <v>4852</v>
      </c>
      <c r="E237" s="14">
        <f t="shared" si="16"/>
        <v>5762</v>
      </c>
      <c r="F237" s="14">
        <f t="shared" si="16"/>
        <v>5863</v>
      </c>
      <c r="G237" s="14">
        <f t="shared" si="16"/>
        <v>0</v>
      </c>
      <c r="H237" s="14">
        <f t="shared" si="16"/>
        <v>0</v>
      </c>
      <c r="I237" s="14">
        <f t="shared" si="16"/>
        <v>0</v>
      </c>
    </row>
    <row r="238" spans="1:10" ht="17.25" thickTop="1" thickBot="1" x14ac:dyDescent="0.3">
      <c r="A238" s="13"/>
      <c r="B238" s="13"/>
      <c r="C238" s="13"/>
      <c r="D238" s="13"/>
      <c r="E238" s="13"/>
      <c r="F238" s="13"/>
      <c r="G238" s="13"/>
      <c r="H238" s="13"/>
      <c r="I238" s="16">
        <f>SUM(B237:I237)</f>
        <v>21116</v>
      </c>
    </row>
    <row r="239" spans="1:10" ht="20.25" thickTop="1" thickBot="1" x14ac:dyDescent="0.3">
      <c r="A239" s="33" t="s">
        <v>11</v>
      </c>
      <c r="B239" s="33"/>
      <c r="C239" s="33"/>
      <c r="D239" s="33"/>
      <c r="E239" s="33"/>
      <c r="F239" s="33"/>
      <c r="G239" s="33"/>
      <c r="H239" s="33"/>
      <c r="I239" s="33"/>
    </row>
    <row r="240" spans="1:10" ht="20.25" thickTop="1" thickBot="1" x14ac:dyDescent="0.3">
      <c r="A240" s="34" t="s">
        <v>12</v>
      </c>
      <c r="B240" s="34" t="s">
        <v>151</v>
      </c>
      <c r="C240" s="34"/>
      <c r="D240" s="34"/>
      <c r="E240" s="34"/>
      <c r="F240" s="34"/>
      <c r="G240" s="34"/>
      <c r="H240" s="34"/>
      <c r="I240" s="34"/>
    </row>
    <row r="241" spans="1:10" ht="20.25" thickTop="1" thickBot="1" x14ac:dyDescent="0.3">
      <c r="A241" s="34"/>
      <c r="B241" s="6" t="s">
        <v>0</v>
      </c>
      <c r="C241" s="6" t="s">
        <v>15</v>
      </c>
      <c r="D241" s="6" t="s">
        <v>16</v>
      </c>
      <c r="E241" s="6" t="s">
        <v>7</v>
      </c>
      <c r="F241" s="6" t="s">
        <v>17</v>
      </c>
      <c r="G241" s="6" t="s">
        <v>18</v>
      </c>
      <c r="H241" s="6" t="s">
        <v>19</v>
      </c>
      <c r="I241" s="6" t="s">
        <v>20</v>
      </c>
    </row>
    <row r="242" spans="1:10" ht="20.25" thickTop="1" thickBot="1" x14ac:dyDescent="0.3">
      <c r="A242" s="7" t="s">
        <v>21</v>
      </c>
      <c r="B242" s="9">
        <f>NEYBA!B76+NEYBA!B62+NEYBA!B49+NEYBA!B35+NEYBA!B22</f>
        <v>0</v>
      </c>
      <c r="C242" s="9">
        <f>NEYBA!C14+NEYBA!C27+NEYBA!C41+NEYBA!C54+NEYBA!C68</f>
        <v>0</v>
      </c>
      <c r="D242" s="9">
        <f>NEYBA!D14+NEYBA!D27+NEYBA!D41+NEYBA!D54+NEYBA!D68</f>
        <v>0</v>
      </c>
      <c r="E242" s="9">
        <f>NEYBA!E14+NEYBA!E27+NEYBA!E41+NEYBA!E54+NEYBA!E68</f>
        <v>0</v>
      </c>
      <c r="F242" s="9">
        <f>NEYBA!F14+NEYBA!F27+NEYBA!F41+NEYBA!F54+NEYBA!F68</f>
        <v>0</v>
      </c>
      <c r="G242" s="9">
        <f>NEYBA!G14+NEYBA!G27+NEYBA!G41+NEYBA!G54+NEYBA!G68</f>
        <v>0</v>
      </c>
      <c r="H242" s="9">
        <f>NEYBA!H14+NEYBA!H27+NEYBA!H41+NEYBA!H54+NEYBA!H68</f>
        <v>0</v>
      </c>
      <c r="I242" s="9">
        <f>NEYBA!I14+NEYBA!I27+NEYBA!I41+NEYBA!I54+NEYBA!I68</f>
        <v>0</v>
      </c>
    </row>
    <row r="243" spans="1:10" ht="20.25" thickTop="1" thickBot="1" x14ac:dyDescent="0.3">
      <c r="A243" s="10" t="s">
        <v>1</v>
      </c>
      <c r="B243" s="8"/>
      <c r="C243" s="9">
        <f>NEYBA!C15+NEYBA!C28+NEYBA!C42+NEYBA!C55+NEYBA!C69</f>
        <v>0</v>
      </c>
      <c r="D243" s="9">
        <f>NEYBA!D15+NEYBA!D28+NEYBA!D42+NEYBA!D55+NEYBA!D69</f>
        <v>0</v>
      </c>
      <c r="E243" s="9">
        <f>NEYBA!E15+NEYBA!E28+NEYBA!E42+NEYBA!E55+NEYBA!E69</f>
        <v>0</v>
      </c>
      <c r="F243" s="9">
        <f>NEYBA!F15+NEYBA!F28+NEYBA!F42+NEYBA!F55+NEYBA!F69</f>
        <v>0</v>
      </c>
      <c r="G243" s="9">
        <f>NEYBA!G15+NEYBA!G28+NEYBA!G42+NEYBA!G55+NEYBA!G69</f>
        <v>0</v>
      </c>
      <c r="H243" s="9">
        <f>NEYBA!H15+NEYBA!H28+NEYBA!H42+NEYBA!H55+NEYBA!H69</f>
        <v>0</v>
      </c>
      <c r="I243" s="9">
        <f>NEYBA!I15+NEYBA!I28+NEYBA!I42+NEYBA!I55+NEYBA!I69</f>
        <v>0</v>
      </c>
    </row>
    <row r="244" spans="1:10" ht="20.25" thickTop="1" thickBot="1" x14ac:dyDescent="0.3">
      <c r="A244" s="11" t="s">
        <v>22</v>
      </c>
      <c r="B244" s="8"/>
      <c r="C244" s="9">
        <f>NEYBA!C16+NEYBA!C29+NEYBA!C43+NEYBA!C56+NEYBA!C70</f>
        <v>1473</v>
      </c>
      <c r="D244" s="9">
        <f>NEYBA!D16+NEYBA!D29+NEYBA!D43+NEYBA!D56+NEYBA!D70</f>
        <v>2127</v>
      </c>
      <c r="E244" s="9">
        <f>NEYBA!E16+NEYBA!E29+NEYBA!E43+NEYBA!E56+NEYBA!E70</f>
        <v>3959</v>
      </c>
      <c r="F244" s="9">
        <f>NEYBA!F16+NEYBA!F29+NEYBA!F43+NEYBA!F56+NEYBA!F70</f>
        <v>1473</v>
      </c>
      <c r="G244" s="9">
        <f>NEYBA!G16+NEYBA!G29+NEYBA!G43+NEYBA!G56+NEYBA!G70</f>
        <v>3959</v>
      </c>
      <c r="H244" s="9">
        <f>NEYBA!H16+NEYBA!H29+NEYBA!H43+NEYBA!H56+NEYBA!H70</f>
        <v>3959</v>
      </c>
      <c r="I244" s="9">
        <f>NEYBA!I16+NEYBA!I29+NEYBA!I43+NEYBA!I56+NEYBA!I70</f>
        <v>3959</v>
      </c>
      <c r="J244" s="2">
        <f>SUM(C244:I244)</f>
        <v>20909</v>
      </c>
    </row>
    <row r="245" spans="1:10" ht="20.25" thickTop="1" thickBot="1" x14ac:dyDescent="0.3">
      <c r="A245" s="11" t="s">
        <v>2</v>
      </c>
      <c r="B245" s="8"/>
      <c r="C245" s="9">
        <f>NEYBA!C17+NEYBA!C30+NEYBA!C44+NEYBA!C57+NEYBA!C71</f>
        <v>3865</v>
      </c>
      <c r="D245" s="9">
        <f>NEYBA!D17+NEYBA!D30+NEYBA!D44+NEYBA!D57+NEYBA!D71</f>
        <v>3865</v>
      </c>
      <c r="E245" s="9">
        <f>NEYBA!E17+NEYBA!E30+NEYBA!E44+NEYBA!E57+NEYBA!E71</f>
        <v>3297</v>
      </c>
      <c r="F245" s="9">
        <f>NEYBA!F17+NEYBA!F30+NEYBA!F44+NEYBA!F57+NEYBA!F71</f>
        <v>3865</v>
      </c>
      <c r="G245" s="9">
        <f>NEYBA!G17+NEYBA!G30+NEYBA!G44+NEYBA!G57+NEYBA!G71</f>
        <v>3865</v>
      </c>
      <c r="H245" s="9">
        <f>NEYBA!H17+NEYBA!H30+NEYBA!H44+NEYBA!H57+NEYBA!H71</f>
        <v>3865</v>
      </c>
      <c r="I245" s="9">
        <f>NEYBA!I17+NEYBA!I30+NEYBA!I44+NEYBA!I57+NEYBA!I71</f>
        <v>3865</v>
      </c>
      <c r="J245" s="2">
        <f>SUM(C245:I245)</f>
        <v>26487</v>
      </c>
    </row>
    <row r="246" spans="1:10" ht="20.25" thickTop="1" thickBot="1" x14ac:dyDescent="0.3">
      <c r="A246" s="11" t="s">
        <v>3</v>
      </c>
      <c r="B246" s="8"/>
      <c r="C246" s="9">
        <f>NEYBA!C18+NEYBA!C31+NEYBA!C45+NEYBA!C58+NEYBA!C72</f>
        <v>1736</v>
      </c>
      <c r="D246" s="9">
        <f>NEYBA!D18+NEYBA!D31+NEYBA!D45+NEYBA!D58+NEYBA!D72</f>
        <v>1949</v>
      </c>
      <c r="E246" s="9">
        <f>NEYBA!E18+NEYBA!E31+NEYBA!E45+NEYBA!E58+NEYBA!E72</f>
        <v>3939</v>
      </c>
      <c r="F246" s="9">
        <f>NEYBA!F18+NEYBA!F31+NEYBA!F45+NEYBA!F58+NEYBA!F72</f>
        <v>4570</v>
      </c>
      <c r="G246" s="9">
        <f>NEYBA!G18+NEYBA!G31+NEYBA!G45+NEYBA!G58+NEYBA!G72</f>
        <v>4570</v>
      </c>
      <c r="H246" s="9">
        <f>NEYBA!H18+NEYBA!H31+NEYBA!H45+NEYBA!H58+NEYBA!H72</f>
        <v>4570</v>
      </c>
      <c r="I246" s="9">
        <f>NEYBA!I18+NEYBA!I31+NEYBA!I45+NEYBA!I58+NEYBA!I72</f>
        <v>4570</v>
      </c>
      <c r="J246" s="2">
        <f>SUM(C246:I246)</f>
        <v>25904</v>
      </c>
    </row>
    <row r="247" spans="1:10" ht="20.25" thickTop="1" thickBot="1" x14ac:dyDescent="0.3">
      <c r="A247" s="11" t="s">
        <v>23</v>
      </c>
      <c r="B247" s="8"/>
      <c r="C247" s="9">
        <f>NEYBA!C19+NEYBA!C32+NEYBA!C46+NEYBA!C59+NEYBA!C73</f>
        <v>886</v>
      </c>
      <c r="D247" s="9">
        <f>NEYBA!D19+NEYBA!D32+NEYBA!D46+NEYBA!D59+NEYBA!D73</f>
        <v>886</v>
      </c>
      <c r="E247" s="9">
        <f>NEYBA!E19+NEYBA!E32+NEYBA!E46+NEYBA!E59+NEYBA!E73</f>
        <v>886</v>
      </c>
      <c r="F247" s="9">
        <f>NEYBA!F19+NEYBA!F32+NEYBA!F46+NEYBA!F59+NEYBA!F73</f>
        <v>886</v>
      </c>
      <c r="G247" s="9">
        <f>NEYBA!G19+NEYBA!G32+NEYBA!G46+NEYBA!G59+NEYBA!G73</f>
        <v>0</v>
      </c>
      <c r="H247" s="9">
        <f>NEYBA!H19+NEYBA!H32+NEYBA!H46+NEYBA!H59+NEYBA!H73</f>
        <v>0</v>
      </c>
      <c r="I247" s="9">
        <f>NEYBA!I19+NEYBA!I32+NEYBA!I46+NEYBA!I59+NEYBA!I73</f>
        <v>0</v>
      </c>
    </row>
    <row r="248" spans="1:10" ht="20.25" thickTop="1" thickBot="1" x14ac:dyDescent="0.3">
      <c r="A248" s="11" t="s">
        <v>24</v>
      </c>
      <c r="B248" s="8"/>
      <c r="C248" s="9">
        <f>NEYBA!C20+NEYBA!C33+NEYBA!C47+NEYBA!C60+NEYBA!C74</f>
        <v>814</v>
      </c>
      <c r="D248" s="9">
        <f>NEYBA!D20+NEYBA!D33+NEYBA!D47+NEYBA!D60+NEYBA!D74</f>
        <v>814</v>
      </c>
      <c r="E248" s="9">
        <f>NEYBA!E20+NEYBA!E33+NEYBA!E47+NEYBA!E60+NEYBA!E74</f>
        <v>814</v>
      </c>
      <c r="F248" s="9">
        <f>NEYBA!F20+NEYBA!F33+NEYBA!F47+NEYBA!F60+NEYBA!F74</f>
        <v>814</v>
      </c>
      <c r="G248" s="9">
        <f>NEYBA!G20+NEYBA!G33+NEYBA!G47+NEYBA!G60+NEYBA!G74</f>
        <v>0</v>
      </c>
      <c r="H248" s="9">
        <f>NEYBA!H20+NEYBA!H33+NEYBA!H47+NEYBA!H60+NEYBA!H74</f>
        <v>0</v>
      </c>
      <c r="I248" s="9">
        <f>NEYBA!I20+NEYBA!I33+NEYBA!I47+NEYBA!I60+NEYBA!I74</f>
        <v>0</v>
      </c>
    </row>
    <row r="249" spans="1:10" ht="20.25" thickTop="1" thickBot="1" x14ac:dyDescent="0.3">
      <c r="A249" s="11" t="s">
        <v>4</v>
      </c>
      <c r="B249" s="8"/>
      <c r="C249" s="9">
        <f>NEYBA!C21+NEYBA!C34+NEYBA!C48+NEYBA!C61+NEYBA!C75</f>
        <v>734</v>
      </c>
      <c r="D249" s="9">
        <f>NEYBA!D21+NEYBA!D34+NEYBA!D48+NEYBA!D61+NEYBA!D75</f>
        <v>734</v>
      </c>
      <c r="E249" s="9">
        <f>NEYBA!E21+NEYBA!E34+NEYBA!E48+NEYBA!E61+NEYBA!E75</f>
        <v>734</v>
      </c>
      <c r="F249" s="9">
        <f>NEYBA!F21+NEYBA!F34+NEYBA!F48+NEYBA!F61+NEYBA!F75</f>
        <v>734</v>
      </c>
      <c r="G249" s="9">
        <f>NEYBA!G21+NEYBA!G34+NEYBA!G48+NEYBA!G61+NEYBA!G75</f>
        <v>0</v>
      </c>
      <c r="H249" s="9">
        <f>NEYBA!H21+NEYBA!H34+NEYBA!H48+NEYBA!H61+NEYBA!H75</f>
        <v>0</v>
      </c>
      <c r="I249" s="9">
        <f>NEYBA!I21+NEYBA!I34+NEYBA!I48+NEYBA!I61+NEYBA!I75</f>
        <v>0</v>
      </c>
    </row>
    <row r="250" spans="1:10" ht="20.25" thickTop="1" thickBot="1" x14ac:dyDescent="0.3">
      <c r="A250" s="7" t="s">
        <v>25</v>
      </c>
      <c r="B250" s="14">
        <f>SUM(B242:B249)</f>
        <v>0</v>
      </c>
      <c r="C250" s="14">
        <f t="shared" ref="C250:I250" si="17">SUM(C244:C249)</f>
        <v>9508</v>
      </c>
      <c r="D250" s="14">
        <f t="shared" si="17"/>
        <v>10375</v>
      </c>
      <c r="E250" s="14">
        <f t="shared" si="17"/>
        <v>13629</v>
      </c>
      <c r="F250" s="14">
        <f t="shared" si="17"/>
        <v>12342</v>
      </c>
      <c r="G250" s="14">
        <f t="shared" si="17"/>
        <v>12394</v>
      </c>
      <c r="H250" s="14">
        <f t="shared" si="17"/>
        <v>12394</v>
      </c>
      <c r="I250" s="14">
        <f t="shared" si="17"/>
        <v>12394</v>
      </c>
    </row>
    <row r="251" spans="1:10" ht="17.25" thickTop="1" thickBot="1" x14ac:dyDescent="0.3">
      <c r="A251" s="13"/>
      <c r="B251" s="13"/>
      <c r="C251" s="13"/>
      <c r="D251" s="13"/>
      <c r="E251" s="13"/>
      <c r="F251" s="13"/>
      <c r="G251" s="13"/>
      <c r="H251" s="13"/>
      <c r="I251" s="16">
        <f>SUM(B250:I250)</f>
        <v>83036</v>
      </c>
    </row>
    <row r="253" spans="1:10" ht="15.75" thickBot="1" x14ac:dyDescent="0.3"/>
    <row r="254" spans="1:10" ht="20.25" thickTop="1" thickBot="1" x14ac:dyDescent="0.3">
      <c r="A254" s="33" t="s">
        <v>11</v>
      </c>
      <c r="B254" s="33"/>
      <c r="C254" s="33"/>
      <c r="D254" s="33"/>
      <c r="E254" s="33"/>
      <c r="F254" s="33"/>
      <c r="G254" s="33"/>
      <c r="H254" s="33"/>
      <c r="I254" s="33"/>
    </row>
    <row r="255" spans="1:10" ht="20.25" thickTop="1" thickBot="1" x14ac:dyDescent="0.3">
      <c r="A255" s="34" t="s">
        <v>12</v>
      </c>
      <c r="B255" s="34" t="s">
        <v>159</v>
      </c>
      <c r="C255" s="34"/>
      <c r="D255" s="34"/>
      <c r="E255" s="34"/>
      <c r="F255" s="34"/>
      <c r="G255" s="34"/>
      <c r="H255" s="34"/>
      <c r="I255" s="34"/>
    </row>
    <row r="256" spans="1:10" ht="20.25" thickTop="1" thickBot="1" x14ac:dyDescent="0.3">
      <c r="A256" s="34"/>
      <c r="B256" s="6" t="s">
        <v>0</v>
      </c>
      <c r="C256" s="6" t="s">
        <v>15</v>
      </c>
      <c r="D256" s="6" t="s">
        <v>16</v>
      </c>
      <c r="E256" s="6" t="s">
        <v>7</v>
      </c>
      <c r="F256" s="6" t="s">
        <v>17</v>
      </c>
      <c r="G256" s="6" t="s">
        <v>18</v>
      </c>
      <c r="H256" s="6" t="s">
        <v>19</v>
      </c>
      <c r="I256" s="6" t="s">
        <v>20</v>
      </c>
    </row>
    <row r="257" spans="1:9" ht="20.25" thickTop="1" thickBot="1" x14ac:dyDescent="0.3">
      <c r="A257" s="7" t="s">
        <v>21</v>
      </c>
      <c r="B257" s="9">
        <f>B250+B237+B223+B210+B196+B183+B169+B156+B142+B129+B115+B102+B88+B75+B61+B48+B34+B21</f>
        <v>8155</v>
      </c>
      <c r="C257" s="9">
        <f>C242+C229+C215+C202+C188+C175+C161+C148+C134+C121+C107+C94+C80+C67+C53+C40+C26+C13</f>
        <v>0</v>
      </c>
      <c r="D257" s="9">
        <f t="shared" ref="D257:I257" si="18">D242+D229+D215+D202+D188+D175+D161+D148+D134+D121+D107+D94+D80+D67+D53+D40+D26+D13</f>
        <v>0</v>
      </c>
      <c r="E257" s="9">
        <f t="shared" si="18"/>
        <v>0</v>
      </c>
      <c r="F257" s="9">
        <f t="shared" si="18"/>
        <v>0</v>
      </c>
      <c r="G257" s="9">
        <f t="shared" si="18"/>
        <v>0</v>
      </c>
      <c r="H257" s="9">
        <f t="shared" si="18"/>
        <v>0</v>
      </c>
      <c r="I257" s="9">
        <f t="shared" si="18"/>
        <v>0</v>
      </c>
    </row>
    <row r="258" spans="1:9" ht="20.25" thickTop="1" thickBot="1" x14ac:dyDescent="0.3">
      <c r="A258" s="10" t="s">
        <v>1</v>
      </c>
      <c r="B258" s="8"/>
      <c r="C258" s="9"/>
      <c r="D258" s="9">
        <f t="shared" ref="C258:I264" si="19">D243+D230+D216+D203+D189+D176+D162+D149+D135+D122+D108+D95+D81+D68+D54+D41+D27+D14</f>
        <v>0</v>
      </c>
      <c r="E258" s="9">
        <f t="shared" si="19"/>
        <v>0</v>
      </c>
      <c r="F258" s="9">
        <f t="shared" si="19"/>
        <v>0</v>
      </c>
      <c r="G258" s="9">
        <f t="shared" si="19"/>
        <v>0</v>
      </c>
      <c r="H258" s="9">
        <f t="shared" si="19"/>
        <v>0</v>
      </c>
      <c r="I258" s="9">
        <f t="shared" si="19"/>
        <v>0</v>
      </c>
    </row>
    <row r="259" spans="1:9" ht="20.25" thickTop="1" thickBot="1" x14ac:dyDescent="0.3">
      <c r="A259" s="11" t="s">
        <v>22</v>
      </c>
      <c r="B259" s="8"/>
      <c r="C259" s="9">
        <f t="shared" si="19"/>
        <v>31385</v>
      </c>
      <c r="D259" s="9">
        <f t="shared" si="19"/>
        <v>32195</v>
      </c>
      <c r="E259" s="9">
        <f t="shared" si="19"/>
        <v>35331</v>
      </c>
      <c r="F259" s="9">
        <f t="shared" si="19"/>
        <v>31571</v>
      </c>
      <c r="G259" s="9">
        <f t="shared" si="19"/>
        <v>34447</v>
      </c>
      <c r="H259" s="9">
        <f t="shared" si="19"/>
        <v>34075</v>
      </c>
      <c r="I259" s="9">
        <f t="shared" si="19"/>
        <v>35542</v>
      </c>
    </row>
    <row r="260" spans="1:9" ht="20.25" thickTop="1" thickBot="1" x14ac:dyDescent="0.3">
      <c r="A260" s="11" t="s">
        <v>2</v>
      </c>
      <c r="B260" s="8"/>
      <c r="C260" s="9">
        <f t="shared" si="19"/>
        <v>34253</v>
      </c>
      <c r="D260" s="9">
        <f t="shared" si="19"/>
        <v>38947</v>
      </c>
      <c r="E260" s="9">
        <f t="shared" si="19"/>
        <v>33725</v>
      </c>
      <c r="F260" s="9">
        <f t="shared" si="19"/>
        <v>38373</v>
      </c>
      <c r="G260" s="9">
        <f t="shared" si="19"/>
        <v>37237</v>
      </c>
      <c r="H260" s="9">
        <f t="shared" si="19"/>
        <v>35431</v>
      </c>
      <c r="I260" s="9">
        <f t="shared" si="19"/>
        <v>39477</v>
      </c>
    </row>
    <row r="261" spans="1:9" ht="20.25" thickTop="1" thickBot="1" x14ac:dyDescent="0.3">
      <c r="A261" s="11" t="s">
        <v>3</v>
      </c>
      <c r="B261" s="8"/>
      <c r="C261" s="9">
        <f t="shared" si="19"/>
        <v>37772</v>
      </c>
      <c r="D261" s="9">
        <f t="shared" si="19"/>
        <v>30947</v>
      </c>
      <c r="E261" s="9">
        <f t="shared" si="19"/>
        <v>37838</v>
      </c>
      <c r="F261" s="9">
        <f t="shared" si="19"/>
        <v>39957</v>
      </c>
      <c r="G261" s="9">
        <f t="shared" si="19"/>
        <v>34279</v>
      </c>
      <c r="H261" s="9">
        <f t="shared" si="19"/>
        <v>34348</v>
      </c>
      <c r="I261" s="9">
        <f t="shared" si="19"/>
        <v>36259</v>
      </c>
    </row>
    <row r="262" spans="1:9" ht="20.25" thickTop="1" thickBot="1" x14ac:dyDescent="0.3">
      <c r="A262" s="11" t="s">
        <v>23</v>
      </c>
      <c r="B262" s="8"/>
      <c r="C262" s="9">
        <f t="shared" si="19"/>
        <v>47355.600000000006</v>
      </c>
      <c r="D262" s="9">
        <f t="shared" si="19"/>
        <v>47355.600000000006</v>
      </c>
      <c r="E262" s="9">
        <f t="shared" si="19"/>
        <v>47355.600000000006</v>
      </c>
      <c r="F262" s="9">
        <f t="shared" si="19"/>
        <v>47355.600000000006</v>
      </c>
      <c r="G262" s="9">
        <f t="shared" si="19"/>
        <v>0</v>
      </c>
      <c r="H262" s="9">
        <f t="shared" si="19"/>
        <v>0</v>
      </c>
      <c r="I262" s="9">
        <f>I247+I234+I220+I207+I193+I180+I166+I153+I139+I126+I112+I99+I85+I72+I58+I45+I31+I18</f>
        <v>0</v>
      </c>
    </row>
    <row r="263" spans="1:9" ht="20.25" thickTop="1" thickBot="1" x14ac:dyDescent="0.3">
      <c r="A263" s="11" t="s">
        <v>24</v>
      </c>
      <c r="B263" s="8"/>
      <c r="C263" s="9">
        <f t="shared" si="19"/>
        <v>37834</v>
      </c>
      <c r="D263" s="9">
        <f t="shared" si="19"/>
        <v>38502</v>
      </c>
      <c r="E263" s="9">
        <f t="shared" si="19"/>
        <v>39650</v>
      </c>
      <c r="F263" s="9">
        <f t="shared" si="19"/>
        <v>39671</v>
      </c>
      <c r="G263" s="9">
        <f t="shared" si="19"/>
        <v>0</v>
      </c>
      <c r="H263" s="9">
        <f t="shared" si="19"/>
        <v>0</v>
      </c>
      <c r="I263" s="9">
        <f t="shared" si="19"/>
        <v>0</v>
      </c>
    </row>
    <row r="264" spans="1:9" ht="20.25" thickTop="1" thickBot="1" x14ac:dyDescent="0.3">
      <c r="A264" s="11" t="s">
        <v>4</v>
      </c>
      <c r="B264" s="8"/>
      <c r="C264" s="9">
        <f t="shared" si="19"/>
        <v>40995</v>
      </c>
      <c r="D264" s="9">
        <f t="shared" si="19"/>
        <v>41622</v>
      </c>
      <c r="E264" s="9">
        <f t="shared" si="19"/>
        <v>41577</v>
      </c>
      <c r="F264" s="9">
        <f t="shared" si="19"/>
        <v>42183</v>
      </c>
      <c r="G264" s="9">
        <f t="shared" si="19"/>
        <v>0</v>
      </c>
      <c r="H264" s="9">
        <f t="shared" si="19"/>
        <v>0</v>
      </c>
      <c r="I264" s="9">
        <f t="shared" si="19"/>
        <v>0</v>
      </c>
    </row>
    <row r="265" spans="1:9" ht="20.25" thickTop="1" thickBot="1" x14ac:dyDescent="0.3">
      <c r="A265" s="7" t="s">
        <v>25</v>
      </c>
      <c r="B265" s="14">
        <f>SUM(B257:B264)</f>
        <v>8155</v>
      </c>
      <c r="C265" s="14">
        <f t="shared" ref="C265:I265" si="20">SUM(C259:C264)</f>
        <v>229594.6</v>
      </c>
      <c r="D265" s="14">
        <f t="shared" si="20"/>
        <v>229568.6</v>
      </c>
      <c r="E265" s="15">
        <f t="shared" si="20"/>
        <v>235476.6</v>
      </c>
      <c r="F265" s="15">
        <f t="shared" si="20"/>
        <v>239110.6</v>
      </c>
      <c r="G265" s="15">
        <f t="shared" si="20"/>
        <v>105963</v>
      </c>
      <c r="H265" s="15">
        <f t="shared" si="20"/>
        <v>103854</v>
      </c>
      <c r="I265" s="14">
        <f t="shared" si="20"/>
        <v>111278</v>
      </c>
    </row>
    <row r="266" spans="1:9" ht="22.5" thickTop="1" thickBot="1" x14ac:dyDescent="0.4">
      <c r="A266" s="13"/>
      <c r="B266" s="13"/>
      <c r="C266" s="13"/>
      <c r="D266" s="13"/>
      <c r="E266" s="30" t="s">
        <v>158</v>
      </c>
      <c r="F266" s="31"/>
      <c r="G266" s="31"/>
      <c r="H266" s="32"/>
      <c r="I266" s="23">
        <f>SUM(B265:I265)</f>
        <v>1263000.3999999999</v>
      </c>
    </row>
    <row r="268" spans="1:9" x14ac:dyDescent="0.25">
      <c r="I268" s="2">
        <f>I266-B267</f>
        <v>1263000.3999999999</v>
      </c>
    </row>
  </sheetData>
  <mergeCells count="61">
    <mergeCell ref="A7:I7"/>
    <mergeCell ref="A8:I8"/>
    <mergeCell ref="A9:I9"/>
    <mergeCell ref="A10:I10"/>
    <mergeCell ref="A11:A12"/>
    <mergeCell ref="B11:I11"/>
    <mergeCell ref="A51:A52"/>
    <mergeCell ref="A64:I64"/>
    <mergeCell ref="A65:A66"/>
    <mergeCell ref="B51:I51"/>
    <mergeCell ref="B65:I65"/>
    <mergeCell ref="A23:I23"/>
    <mergeCell ref="A24:A25"/>
    <mergeCell ref="A37:I37"/>
    <mergeCell ref="A38:A39"/>
    <mergeCell ref="A50:I50"/>
    <mergeCell ref="B24:I24"/>
    <mergeCell ref="B38:I38"/>
    <mergeCell ref="A77:I77"/>
    <mergeCell ref="A78:A79"/>
    <mergeCell ref="B78:I78"/>
    <mergeCell ref="A91:I91"/>
    <mergeCell ref="A92:A93"/>
    <mergeCell ref="B92:I92"/>
    <mergeCell ref="A104:I104"/>
    <mergeCell ref="A105:A106"/>
    <mergeCell ref="B105:I105"/>
    <mergeCell ref="A118:I118"/>
    <mergeCell ref="A119:A120"/>
    <mergeCell ref="B119:I119"/>
    <mergeCell ref="A131:I131"/>
    <mergeCell ref="A132:A133"/>
    <mergeCell ref="B132:I132"/>
    <mergeCell ref="A145:I145"/>
    <mergeCell ref="A146:A147"/>
    <mergeCell ref="B146:I146"/>
    <mergeCell ref="A158:I158"/>
    <mergeCell ref="A159:A160"/>
    <mergeCell ref="B159:I159"/>
    <mergeCell ref="A172:I172"/>
    <mergeCell ref="A173:A174"/>
    <mergeCell ref="B173:I173"/>
    <mergeCell ref="A185:I185"/>
    <mergeCell ref="A186:A187"/>
    <mergeCell ref="B186:I186"/>
    <mergeCell ref="A199:I199"/>
    <mergeCell ref="A200:A201"/>
    <mergeCell ref="B200:I200"/>
    <mergeCell ref="A212:I212"/>
    <mergeCell ref="A213:A214"/>
    <mergeCell ref="B213:I213"/>
    <mergeCell ref="A226:I226"/>
    <mergeCell ref="A227:A228"/>
    <mergeCell ref="B227:I227"/>
    <mergeCell ref="E266:H266"/>
    <mergeCell ref="A239:I239"/>
    <mergeCell ref="A240:A241"/>
    <mergeCell ref="B240:I240"/>
    <mergeCell ref="A254:I254"/>
    <mergeCell ref="A255:A256"/>
    <mergeCell ref="B255:I255"/>
  </mergeCells>
  <pageMargins left="0.27559055118110237" right="0.17" top="0.15748031496062992" bottom="0.15748031496062992" header="0.15748031496062992" footer="0.15748031496062992"/>
  <pageSetup paperSize="5" scale="88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91"/>
  <sheetViews>
    <sheetView topLeftCell="A37" zoomScale="85" zoomScaleNormal="85" workbookViewId="0">
      <selection activeCell="D19" sqref="D19:F21"/>
    </sheetView>
  </sheetViews>
  <sheetFormatPr baseColWidth="10" defaultColWidth="39.140625" defaultRowHeight="15" x14ac:dyDescent="0.25"/>
  <cols>
    <col min="1" max="1" width="39" style="2" bestFit="1" customWidth="1"/>
    <col min="2" max="2" width="8" style="2" bestFit="1" customWidth="1"/>
    <col min="3" max="3" width="20.42578125" style="2" bestFit="1" customWidth="1"/>
    <col min="4" max="4" width="15" style="2" bestFit="1" customWidth="1"/>
    <col min="5" max="5" width="20.42578125" style="2" bestFit="1" customWidth="1"/>
    <col min="6" max="6" width="23.140625" style="2" bestFit="1" customWidth="1"/>
    <col min="7" max="7" width="23.5703125" style="2" bestFit="1" customWidth="1"/>
    <col min="8" max="8" width="19.85546875" style="2" bestFit="1" customWidth="1"/>
    <col min="9" max="9" width="23.85546875" style="2" bestFit="1" customWidth="1"/>
    <col min="10" max="16384" width="39.140625" style="2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8.75" x14ac:dyDescent="0.3">
      <c r="A7" s="35" t="s">
        <v>9</v>
      </c>
      <c r="B7" s="35"/>
      <c r="C7" s="35"/>
      <c r="D7" s="35"/>
      <c r="E7" s="35"/>
      <c r="F7" s="35"/>
      <c r="G7" s="35"/>
      <c r="H7" s="35"/>
      <c r="I7" s="35"/>
      <c r="J7" s="3"/>
    </row>
    <row r="8" spans="1:10" ht="18.75" x14ac:dyDescent="0.3">
      <c r="A8" s="35" t="s">
        <v>10</v>
      </c>
      <c r="B8" s="35"/>
      <c r="C8" s="35"/>
      <c r="D8" s="35"/>
      <c r="E8" s="35"/>
      <c r="F8" s="35"/>
      <c r="G8" s="35"/>
      <c r="H8" s="35"/>
      <c r="I8" s="35"/>
      <c r="J8" s="3"/>
    </row>
    <row r="9" spans="1:10" ht="19.5" thickBot="1" x14ac:dyDescent="0.35">
      <c r="A9" s="35" t="s">
        <v>167</v>
      </c>
      <c r="B9" s="35"/>
      <c r="C9" s="35"/>
      <c r="D9" s="35"/>
      <c r="E9" s="35"/>
      <c r="F9" s="35"/>
      <c r="G9" s="35"/>
      <c r="H9" s="35"/>
      <c r="I9" s="35"/>
      <c r="J9" s="3"/>
    </row>
    <row r="10" spans="1:10" ht="18.75" customHeight="1" thickTop="1" thickBot="1" x14ac:dyDescent="0.3">
      <c r="A10" s="33" t="s">
        <v>11</v>
      </c>
      <c r="B10" s="33"/>
      <c r="C10" s="33"/>
      <c r="D10" s="33"/>
      <c r="E10" s="33"/>
      <c r="F10" s="33"/>
      <c r="G10" s="33"/>
      <c r="H10" s="33"/>
      <c r="I10" s="33"/>
      <c r="J10" s="4"/>
    </row>
    <row r="11" spans="1:10" ht="20.25" thickTop="1" thickBot="1" x14ac:dyDescent="0.35">
      <c r="A11" s="34" t="s">
        <v>12</v>
      </c>
      <c r="B11" s="42" t="s">
        <v>92</v>
      </c>
      <c r="C11" s="43"/>
      <c r="D11" s="43"/>
      <c r="E11" s="43"/>
      <c r="F11" s="43"/>
      <c r="G11" s="43"/>
      <c r="H11" s="43"/>
      <c r="I11" s="44"/>
      <c r="J11" s="5"/>
    </row>
    <row r="12" spans="1:10" ht="20.25" thickTop="1" thickBot="1" x14ac:dyDescent="0.35">
      <c r="A12" s="34"/>
      <c r="B12" s="42" t="s">
        <v>94</v>
      </c>
      <c r="C12" s="43"/>
      <c r="D12" s="43"/>
      <c r="E12" s="43"/>
      <c r="F12" s="43"/>
      <c r="G12" s="43"/>
      <c r="H12" s="43"/>
      <c r="I12" s="44"/>
      <c r="J12" s="5"/>
    </row>
    <row r="13" spans="1:10" ht="20.25" thickTop="1" thickBot="1" x14ac:dyDescent="0.35">
      <c r="A13" s="34"/>
      <c r="B13" s="6"/>
      <c r="C13" s="6"/>
      <c r="D13" s="6"/>
      <c r="E13" s="6"/>
      <c r="F13" s="6"/>
      <c r="G13" s="6"/>
      <c r="H13" s="6"/>
      <c r="I13" s="6"/>
      <c r="J13" s="5"/>
    </row>
    <row r="14" spans="1:10" ht="20.25" thickTop="1" thickBot="1" x14ac:dyDescent="0.35">
      <c r="A14" s="7" t="s">
        <v>21</v>
      </c>
      <c r="B14" s="8"/>
      <c r="C14" s="9"/>
      <c r="D14" s="9"/>
      <c r="E14" s="9"/>
      <c r="F14" s="9"/>
      <c r="G14" s="9"/>
      <c r="H14" s="9"/>
      <c r="I14" s="9"/>
      <c r="J14" s="5"/>
    </row>
    <row r="15" spans="1:10" ht="20.25" thickTop="1" thickBot="1" x14ac:dyDescent="0.35">
      <c r="A15" s="10" t="s">
        <v>1</v>
      </c>
      <c r="B15" s="8"/>
      <c r="C15" s="9"/>
      <c r="D15" s="9"/>
      <c r="E15" s="9"/>
      <c r="F15" s="9"/>
      <c r="G15" s="9"/>
      <c r="H15" s="9"/>
      <c r="I15" s="9"/>
      <c r="J15" s="5"/>
    </row>
    <row r="16" spans="1:10" ht="20.25" thickTop="1" thickBot="1" x14ac:dyDescent="0.35">
      <c r="A16" s="11" t="s">
        <v>22</v>
      </c>
      <c r="B16" s="8"/>
      <c r="C16" s="9"/>
      <c r="D16" s="9"/>
      <c r="E16" s="9"/>
      <c r="F16" s="9"/>
      <c r="G16" s="9"/>
      <c r="H16" s="9"/>
      <c r="I16" s="9"/>
      <c r="J16" s="5"/>
    </row>
    <row r="17" spans="1:10" ht="20.25" thickTop="1" thickBot="1" x14ac:dyDescent="0.35">
      <c r="A17" s="11" t="s">
        <v>2</v>
      </c>
      <c r="B17" s="8"/>
      <c r="C17" s="9"/>
      <c r="D17" s="9"/>
      <c r="E17" s="9"/>
      <c r="F17" s="9"/>
      <c r="G17" s="9"/>
      <c r="H17" s="9"/>
      <c r="I17" s="9"/>
      <c r="J17" s="5"/>
    </row>
    <row r="18" spans="1:10" ht="20.25" thickTop="1" thickBot="1" x14ac:dyDescent="0.35">
      <c r="A18" s="11" t="s">
        <v>3</v>
      </c>
      <c r="B18" s="8"/>
      <c r="C18" s="9"/>
      <c r="D18" s="9"/>
      <c r="E18" s="9"/>
      <c r="F18" s="9"/>
      <c r="G18" s="9"/>
      <c r="H18" s="9"/>
      <c r="I18" s="9"/>
      <c r="J18" s="5"/>
    </row>
    <row r="19" spans="1:10" ht="20.25" thickTop="1" thickBot="1" x14ac:dyDescent="0.35">
      <c r="A19" s="11" t="s">
        <v>23</v>
      </c>
      <c r="B19" s="8"/>
      <c r="C19" s="26">
        <f>[1]Hoja1!$B$1877*0.2</f>
        <v>275.40000000000003</v>
      </c>
      <c r="D19" s="26">
        <f>[1]Hoja1!$B$1877*0.2</f>
        <v>275.40000000000003</v>
      </c>
      <c r="E19" s="26">
        <f>[1]Hoja1!$B$1877*0.2</f>
        <v>275.40000000000003</v>
      </c>
      <c r="F19" s="26">
        <f>[1]Hoja1!$B$1877*0.2</f>
        <v>275.40000000000003</v>
      </c>
      <c r="G19" s="9"/>
      <c r="H19" s="9"/>
      <c r="I19" s="9"/>
      <c r="J19" s="5"/>
    </row>
    <row r="20" spans="1:10" ht="20.25" thickTop="1" thickBot="1" x14ac:dyDescent="0.35">
      <c r="A20" s="11" t="s">
        <v>24</v>
      </c>
      <c r="B20" s="8"/>
      <c r="C20" s="9">
        <v>251</v>
      </c>
      <c r="D20" s="9">
        <v>251</v>
      </c>
      <c r="E20" s="9">
        <v>251</v>
      </c>
      <c r="F20" s="9">
        <v>251</v>
      </c>
      <c r="G20" s="9"/>
      <c r="H20" s="9"/>
      <c r="I20" s="9"/>
      <c r="J20" s="5"/>
    </row>
    <row r="21" spans="1:10" ht="20.25" thickTop="1" thickBot="1" x14ac:dyDescent="0.35">
      <c r="A21" s="11" t="s">
        <v>4</v>
      </c>
      <c r="B21" s="8"/>
      <c r="C21" s="9">
        <v>244</v>
      </c>
      <c r="D21" s="9">
        <v>244</v>
      </c>
      <c r="E21" s="9">
        <v>244</v>
      </c>
      <c r="F21" s="9">
        <v>244</v>
      </c>
      <c r="G21" s="9"/>
      <c r="H21" s="9"/>
      <c r="I21" s="9"/>
      <c r="J21" s="5"/>
    </row>
    <row r="22" spans="1:10" ht="20.25" thickTop="1" thickBot="1" x14ac:dyDescent="0.35">
      <c r="A22" s="7" t="s">
        <v>25</v>
      </c>
      <c r="B22" s="14">
        <f>SUM(B14:B21)</f>
        <v>0</v>
      </c>
      <c r="C22" s="14">
        <f t="shared" ref="C22:I22" si="0">SUM(C16:C21)</f>
        <v>770.40000000000009</v>
      </c>
      <c r="D22" s="14">
        <f t="shared" si="0"/>
        <v>770.40000000000009</v>
      </c>
      <c r="E22" s="14">
        <f t="shared" si="0"/>
        <v>770.40000000000009</v>
      </c>
      <c r="F22" s="14">
        <f t="shared" si="0"/>
        <v>770.40000000000009</v>
      </c>
      <c r="G22" s="14">
        <f t="shared" si="0"/>
        <v>0</v>
      </c>
      <c r="H22" s="14">
        <f t="shared" si="0"/>
        <v>0</v>
      </c>
      <c r="I22" s="14">
        <f t="shared" si="0"/>
        <v>0</v>
      </c>
      <c r="J22" s="5"/>
    </row>
    <row r="23" spans="1:10" ht="17.25" thickTop="1" thickBot="1" x14ac:dyDescent="0.3">
      <c r="A23" s="13"/>
      <c r="B23" s="13"/>
      <c r="C23" s="13"/>
      <c r="D23" s="13"/>
      <c r="E23" s="13"/>
      <c r="F23" s="13"/>
      <c r="G23" s="13"/>
      <c r="H23" s="13"/>
      <c r="I23" s="16">
        <f>SUM(B22:I22)</f>
        <v>3081.6000000000004</v>
      </c>
    </row>
    <row r="24" spans="1:10" ht="20.25" thickTop="1" thickBot="1" x14ac:dyDescent="0.3">
      <c r="A24" s="34" t="s">
        <v>12</v>
      </c>
      <c r="B24" s="42" t="s">
        <v>92</v>
      </c>
      <c r="C24" s="43"/>
      <c r="D24" s="43"/>
      <c r="E24" s="43"/>
      <c r="F24" s="43"/>
      <c r="G24" s="43"/>
      <c r="H24" s="43"/>
      <c r="I24" s="44"/>
    </row>
    <row r="25" spans="1:10" ht="20.25" thickTop="1" thickBot="1" x14ac:dyDescent="0.3">
      <c r="A25" s="34"/>
      <c r="B25" s="42" t="s">
        <v>95</v>
      </c>
      <c r="C25" s="43"/>
      <c r="D25" s="43"/>
      <c r="E25" s="43"/>
      <c r="F25" s="43"/>
      <c r="G25" s="43"/>
      <c r="H25" s="43"/>
      <c r="I25" s="44"/>
    </row>
    <row r="26" spans="1:10" ht="20.25" thickTop="1" thickBot="1" x14ac:dyDescent="0.3">
      <c r="A26" s="34"/>
      <c r="B26" s="6" t="s">
        <v>0</v>
      </c>
      <c r="C26" s="6" t="s">
        <v>15</v>
      </c>
      <c r="D26" s="6" t="s">
        <v>16</v>
      </c>
      <c r="E26" s="6" t="s">
        <v>7</v>
      </c>
      <c r="F26" s="6" t="s">
        <v>17</v>
      </c>
      <c r="G26" s="6" t="s">
        <v>18</v>
      </c>
      <c r="H26" s="6" t="s">
        <v>19</v>
      </c>
      <c r="I26" s="6" t="s">
        <v>20</v>
      </c>
    </row>
    <row r="27" spans="1:10" ht="20.25" thickTop="1" thickBot="1" x14ac:dyDescent="0.3">
      <c r="A27" s="7" t="s">
        <v>21</v>
      </c>
      <c r="B27" s="8"/>
      <c r="C27" s="9"/>
      <c r="D27" s="9"/>
      <c r="E27" s="9"/>
      <c r="F27" s="9"/>
      <c r="G27" s="9"/>
      <c r="H27" s="9"/>
      <c r="I27" s="9"/>
    </row>
    <row r="28" spans="1:10" ht="20.25" thickTop="1" thickBot="1" x14ac:dyDescent="0.3">
      <c r="A28" s="10" t="s">
        <v>1</v>
      </c>
      <c r="B28" s="8"/>
      <c r="C28" s="9"/>
      <c r="D28" s="9"/>
      <c r="E28" s="9"/>
      <c r="F28" s="9"/>
      <c r="G28" s="9"/>
      <c r="H28" s="9"/>
      <c r="I28" s="9"/>
    </row>
    <row r="29" spans="1:10" ht="20.25" thickTop="1" thickBot="1" x14ac:dyDescent="0.3">
      <c r="A29" s="11" t="s">
        <v>22</v>
      </c>
      <c r="B29" s="8"/>
      <c r="C29" s="9"/>
      <c r="D29" s="9"/>
      <c r="E29" s="9"/>
      <c r="F29" s="9"/>
      <c r="G29" s="9"/>
      <c r="H29" s="9"/>
      <c r="I29" s="9"/>
    </row>
    <row r="30" spans="1:10" ht="20.25" thickTop="1" thickBot="1" x14ac:dyDescent="0.3">
      <c r="A30" s="11" t="s">
        <v>2</v>
      </c>
      <c r="B30" s="8"/>
      <c r="C30" s="9"/>
      <c r="D30" s="9"/>
      <c r="E30" s="9"/>
      <c r="F30" s="9"/>
      <c r="G30" s="9"/>
      <c r="H30" s="9"/>
      <c r="I30" s="9"/>
    </row>
    <row r="31" spans="1:10" ht="20.25" thickTop="1" thickBot="1" x14ac:dyDescent="0.3">
      <c r="A31" s="11" t="s">
        <v>3</v>
      </c>
      <c r="B31" s="8"/>
      <c r="C31" s="9"/>
      <c r="D31" s="9"/>
      <c r="E31" s="9"/>
      <c r="F31" s="9"/>
      <c r="G31" s="9"/>
      <c r="H31" s="9"/>
      <c r="I31" s="9"/>
    </row>
    <row r="32" spans="1:10" ht="20.25" thickTop="1" thickBot="1" x14ac:dyDescent="0.35">
      <c r="A32" s="11" t="s">
        <v>23</v>
      </c>
      <c r="B32" s="8"/>
      <c r="C32" s="26">
        <f>[1]Hoja1!$B$1909*0.2</f>
        <v>207.20000000000002</v>
      </c>
      <c r="D32" s="26">
        <f>[1]Hoja1!$B$1909*0.2</f>
        <v>207.20000000000002</v>
      </c>
      <c r="E32" s="26">
        <f>[1]Hoja1!$B$1909*0.2</f>
        <v>207.20000000000002</v>
      </c>
      <c r="F32" s="26">
        <f>[1]Hoja1!$B$1909*0.2</f>
        <v>207.20000000000002</v>
      </c>
      <c r="G32" s="9"/>
      <c r="H32" s="9"/>
      <c r="I32" s="9"/>
    </row>
    <row r="33" spans="1:17" ht="20.25" thickTop="1" thickBot="1" x14ac:dyDescent="0.3">
      <c r="A33" s="11" t="s">
        <v>24</v>
      </c>
      <c r="B33" s="8"/>
      <c r="C33" s="9">
        <v>215</v>
      </c>
      <c r="D33" s="9">
        <v>215</v>
      </c>
      <c r="E33" s="9">
        <v>215</v>
      </c>
      <c r="F33" s="9">
        <v>215</v>
      </c>
      <c r="G33" s="9"/>
      <c r="H33" s="9"/>
      <c r="I33" s="9"/>
    </row>
    <row r="34" spans="1:17" ht="20.25" thickTop="1" thickBot="1" x14ac:dyDescent="0.3">
      <c r="A34" s="11" t="s">
        <v>4</v>
      </c>
      <c r="B34" s="8"/>
      <c r="C34" s="9">
        <v>193</v>
      </c>
      <c r="D34" s="9">
        <v>193</v>
      </c>
      <c r="E34" s="9">
        <v>193</v>
      </c>
      <c r="F34" s="9">
        <v>193</v>
      </c>
      <c r="G34" s="9"/>
      <c r="H34" s="9"/>
      <c r="I34" s="9"/>
    </row>
    <row r="35" spans="1:17" ht="20.25" thickTop="1" thickBot="1" x14ac:dyDescent="0.3">
      <c r="A35" s="7" t="s">
        <v>25</v>
      </c>
      <c r="B35" s="14">
        <f>SUM(B27:B34)</f>
        <v>0</v>
      </c>
      <c r="C35" s="14">
        <f>SUM(C27:C34)</f>
        <v>615.20000000000005</v>
      </c>
      <c r="D35" s="14">
        <f t="shared" ref="D35:I35" si="1">SUM(D27:D34)</f>
        <v>615.20000000000005</v>
      </c>
      <c r="E35" s="14">
        <f t="shared" si="1"/>
        <v>615.20000000000005</v>
      </c>
      <c r="F35" s="14">
        <f t="shared" si="1"/>
        <v>615.20000000000005</v>
      </c>
      <c r="G35" s="14">
        <f t="shared" si="1"/>
        <v>0</v>
      </c>
      <c r="H35" s="14">
        <f t="shared" si="1"/>
        <v>0</v>
      </c>
      <c r="I35" s="14">
        <f t="shared" si="1"/>
        <v>0</v>
      </c>
    </row>
    <row r="36" spans="1:17" ht="17.25" thickTop="1" thickBot="1" x14ac:dyDescent="0.3">
      <c r="A36" s="13" t="s">
        <v>26</v>
      </c>
      <c r="I36" s="16">
        <f>SUM(B35:I35)</f>
        <v>2460.8000000000002</v>
      </c>
    </row>
    <row r="37" spans="1:17" ht="15.75" thickBot="1" x14ac:dyDescent="0.3"/>
    <row r="38" spans="1:17" ht="20.25" thickTop="1" thickBot="1" x14ac:dyDescent="0.3">
      <c r="A38" s="34" t="s">
        <v>12</v>
      </c>
      <c r="B38" s="42" t="s">
        <v>92</v>
      </c>
      <c r="C38" s="43"/>
      <c r="D38" s="43"/>
      <c r="E38" s="43"/>
      <c r="F38" s="43"/>
      <c r="G38" s="43"/>
      <c r="H38" s="43"/>
      <c r="I38" s="44"/>
    </row>
    <row r="39" spans="1:17" ht="20.25" thickTop="1" thickBot="1" x14ac:dyDescent="0.3">
      <c r="A39" s="34"/>
      <c r="B39" s="42" t="s">
        <v>96</v>
      </c>
      <c r="C39" s="43"/>
      <c r="D39" s="43"/>
      <c r="E39" s="43"/>
      <c r="F39" s="43"/>
      <c r="G39" s="43"/>
      <c r="H39" s="43"/>
      <c r="I39" s="44"/>
    </row>
    <row r="40" spans="1:17" ht="20.25" thickTop="1" thickBot="1" x14ac:dyDescent="0.3">
      <c r="A40" s="34"/>
      <c r="B40" s="6" t="s">
        <v>0</v>
      </c>
      <c r="C40" s="6" t="s">
        <v>15</v>
      </c>
      <c r="D40" s="6" t="s">
        <v>16</v>
      </c>
      <c r="E40" s="6" t="s">
        <v>7</v>
      </c>
      <c r="F40" s="6" t="s">
        <v>17</v>
      </c>
      <c r="G40" s="6" t="s">
        <v>18</v>
      </c>
      <c r="H40" s="6" t="s">
        <v>19</v>
      </c>
      <c r="I40" s="6" t="s">
        <v>20</v>
      </c>
    </row>
    <row r="41" spans="1:17" ht="20.25" thickTop="1" thickBot="1" x14ac:dyDescent="0.3">
      <c r="A41" s="7" t="s">
        <v>21</v>
      </c>
      <c r="B41" s="9"/>
      <c r="C41" s="9"/>
      <c r="D41" s="9"/>
      <c r="E41" s="9"/>
      <c r="F41" s="9"/>
      <c r="G41" s="9"/>
      <c r="H41" s="9"/>
      <c r="I41" s="9"/>
    </row>
    <row r="42" spans="1:17" ht="20.25" thickTop="1" thickBot="1" x14ac:dyDescent="0.3">
      <c r="A42" s="10" t="s">
        <v>1</v>
      </c>
      <c r="B42" s="8"/>
      <c r="C42" s="9"/>
      <c r="D42" s="9"/>
      <c r="E42" s="9"/>
      <c r="F42" s="9"/>
      <c r="G42" s="9"/>
      <c r="H42" s="9"/>
      <c r="I42" s="9"/>
    </row>
    <row r="43" spans="1:17" ht="20.25" thickTop="1" thickBot="1" x14ac:dyDescent="0.3">
      <c r="A43" s="11" t="s">
        <v>22</v>
      </c>
      <c r="B43" s="8"/>
      <c r="C43" s="9"/>
      <c r="D43" s="9"/>
      <c r="E43" s="9"/>
      <c r="F43" s="9"/>
      <c r="G43" s="9"/>
      <c r="H43" s="9"/>
      <c r="I43" s="9"/>
    </row>
    <row r="44" spans="1:17" ht="20.25" thickTop="1" thickBot="1" x14ac:dyDescent="0.3">
      <c r="A44" s="11" t="s">
        <v>2</v>
      </c>
      <c r="B44" s="8"/>
      <c r="C44" s="9"/>
      <c r="D44" s="9"/>
      <c r="E44" s="9"/>
      <c r="F44" s="9"/>
      <c r="G44" s="9"/>
      <c r="H44" s="9"/>
      <c r="I44" s="9"/>
    </row>
    <row r="45" spans="1:17" ht="20.25" thickTop="1" thickBot="1" x14ac:dyDescent="0.3">
      <c r="A45" s="11" t="s">
        <v>3</v>
      </c>
      <c r="B45" s="8"/>
      <c r="C45" s="9"/>
      <c r="D45" s="9"/>
      <c r="E45" s="9"/>
      <c r="F45" s="9"/>
      <c r="G45" s="9"/>
      <c r="H45" s="9"/>
      <c r="I45" s="9"/>
    </row>
    <row r="46" spans="1:17" ht="20.25" thickTop="1" thickBot="1" x14ac:dyDescent="0.35">
      <c r="A46" s="11" t="s">
        <v>23</v>
      </c>
      <c r="B46" s="8"/>
      <c r="C46" s="26">
        <f>[1]Hoja1!$B$1937*0.2</f>
        <v>102.60000000000001</v>
      </c>
      <c r="D46" s="26">
        <f>[1]Hoja1!$B$1937*0.2</f>
        <v>102.60000000000001</v>
      </c>
      <c r="E46" s="26">
        <f>[1]Hoja1!$B$1937*0.2</f>
        <v>102.60000000000001</v>
      </c>
      <c r="F46" s="26">
        <f>[1]Hoja1!$B$1937*0.2</f>
        <v>102.60000000000001</v>
      </c>
      <c r="G46" s="9"/>
      <c r="H46" s="9"/>
      <c r="I46" s="9"/>
      <c r="J46" s="3"/>
      <c r="K46" s="3"/>
      <c r="L46" s="3"/>
      <c r="M46" s="3"/>
      <c r="N46" s="3"/>
      <c r="O46" s="3"/>
      <c r="P46" s="3"/>
      <c r="Q46" s="3"/>
    </row>
    <row r="47" spans="1:17" ht="20.25" thickTop="1" thickBot="1" x14ac:dyDescent="0.3">
      <c r="A47" s="11" t="s">
        <v>24</v>
      </c>
      <c r="B47" s="8"/>
      <c r="C47" s="9">
        <v>97</v>
      </c>
      <c r="D47" s="9">
        <v>97</v>
      </c>
      <c r="E47" s="9">
        <v>97</v>
      </c>
      <c r="F47" s="9">
        <v>97</v>
      </c>
      <c r="G47" s="9"/>
      <c r="H47" s="9"/>
      <c r="I47" s="9"/>
    </row>
    <row r="48" spans="1:17" ht="20.25" thickTop="1" thickBot="1" x14ac:dyDescent="0.3">
      <c r="A48" s="11" t="s">
        <v>4</v>
      </c>
      <c r="B48" s="8"/>
      <c r="C48" s="9">
        <v>95</v>
      </c>
      <c r="D48" s="9">
        <v>95</v>
      </c>
      <c r="E48" s="9">
        <v>95</v>
      </c>
      <c r="F48" s="9">
        <v>95</v>
      </c>
      <c r="G48" s="9"/>
      <c r="H48" s="9"/>
      <c r="I48" s="9"/>
    </row>
    <row r="49" spans="1:9" ht="20.25" thickTop="1" thickBot="1" x14ac:dyDescent="0.3">
      <c r="A49" s="7" t="s">
        <v>25</v>
      </c>
      <c r="B49" s="14">
        <f>SUM(B41:B48)</f>
        <v>0</v>
      </c>
      <c r="C49" s="14">
        <f>SUM(C41:C48)</f>
        <v>294.60000000000002</v>
      </c>
      <c r="D49" s="14">
        <f t="shared" ref="D49:I49" si="2">SUM(D41:D48)</f>
        <v>294.60000000000002</v>
      </c>
      <c r="E49" s="14">
        <f t="shared" si="2"/>
        <v>294.60000000000002</v>
      </c>
      <c r="F49" s="14">
        <f t="shared" si="2"/>
        <v>294.60000000000002</v>
      </c>
      <c r="G49" s="14">
        <f t="shared" si="2"/>
        <v>0</v>
      </c>
      <c r="H49" s="14">
        <f t="shared" si="2"/>
        <v>0</v>
      </c>
      <c r="I49" s="14">
        <f t="shared" si="2"/>
        <v>0</v>
      </c>
    </row>
    <row r="50" spans="1:9" ht="17.25" thickTop="1" thickBot="1" x14ac:dyDescent="0.3">
      <c r="I50" s="16">
        <f>SUM(B49:I49)</f>
        <v>1178.4000000000001</v>
      </c>
    </row>
    <row r="51" spans="1:9" ht="20.25" thickTop="1" thickBot="1" x14ac:dyDescent="0.3">
      <c r="A51" s="34" t="s">
        <v>12</v>
      </c>
      <c r="B51" s="42" t="s">
        <v>92</v>
      </c>
      <c r="C51" s="43"/>
      <c r="D51" s="43"/>
      <c r="E51" s="43"/>
      <c r="F51" s="43"/>
      <c r="G51" s="43"/>
      <c r="H51" s="43"/>
      <c r="I51" s="44"/>
    </row>
    <row r="52" spans="1:9" ht="20.25" thickTop="1" thickBot="1" x14ac:dyDescent="0.3">
      <c r="A52" s="34"/>
      <c r="B52" s="42" t="s">
        <v>97</v>
      </c>
      <c r="C52" s="43"/>
      <c r="D52" s="43"/>
      <c r="E52" s="43"/>
      <c r="F52" s="43"/>
      <c r="G52" s="43"/>
      <c r="H52" s="43"/>
      <c r="I52" s="44"/>
    </row>
    <row r="53" spans="1:9" ht="20.25" thickTop="1" thickBot="1" x14ac:dyDescent="0.3">
      <c r="A53" s="34"/>
      <c r="B53" s="6" t="s">
        <v>0</v>
      </c>
      <c r="C53" s="6" t="s">
        <v>15</v>
      </c>
      <c r="D53" s="6" t="s">
        <v>16</v>
      </c>
      <c r="E53" s="6" t="s">
        <v>7</v>
      </c>
      <c r="F53" s="6" t="s">
        <v>17</v>
      </c>
      <c r="G53" s="6" t="s">
        <v>18</v>
      </c>
      <c r="H53" s="6" t="s">
        <v>19</v>
      </c>
      <c r="I53" s="6" t="s">
        <v>20</v>
      </c>
    </row>
    <row r="54" spans="1:9" ht="20.25" thickTop="1" thickBot="1" x14ac:dyDescent="0.3">
      <c r="A54" s="7" t="s">
        <v>21</v>
      </c>
      <c r="B54" s="9"/>
      <c r="C54" s="9"/>
      <c r="D54" s="9"/>
      <c r="E54" s="9"/>
      <c r="F54" s="9"/>
      <c r="G54" s="9"/>
      <c r="H54" s="9"/>
      <c r="I54" s="9"/>
    </row>
    <row r="55" spans="1:9" ht="20.25" thickTop="1" thickBot="1" x14ac:dyDescent="0.3">
      <c r="A55" s="10" t="s">
        <v>1</v>
      </c>
      <c r="B55" s="8"/>
      <c r="C55" s="9"/>
      <c r="D55" s="9"/>
      <c r="E55" s="9"/>
      <c r="F55" s="9"/>
      <c r="G55" s="9"/>
      <c r="H55" s="9"/>
      <c r="I55" s="9"/>
    </row>
    <row r="56" spans="1:9" ht="20.25" thickTop="1" thickBot="1" x14ac:dyDescent="0.3">
      <c r="A56" s="11" t="s">
        <v>22</v>
      </c>
      <c r="B56" s="8"/>
      <c r="C56" s="9"/>
      <c r="D56" s="9"/>
      <c r="E56" s="9"/>
      <c r="F56" s="9"/>
      <c r="G56" s="9"/>
      <c r="H56" s="9"/>
      <c r="I56" s="9"/>
    </row>
    <row r="57" spans="1:9" ht="20.25" thickTop="1" thickBot="1" x14ac:dyDescent="0.3">
      <c r="A57" s="11" t="s">
        <v>2</v>
      </c>
      <c r="B57" s="8"/>
      <c r="C57" s="9"/>
      <c r="D57" s="9"/>
      <c r="E57" s="9"/>
      <c r="F57" s="9"/>
      <c r="G57" s="9"/>
      <c r="H57" s="9"/>
      <c r="I57" s="9"/>
    </row>
    <row r="58" spans="1:9" ht="20.25" thickTop="1" thickBot="1" x14ac:dyDescent="0.3">
      <c r="A58" s="11" t="s">
        <v>3</v>
      </c>
      <c r="B58" s="8"/>
      <c r="C58" s="9"/>
      <c r="D58" s="9"/>
      <c r="E58" s="9"/>
      <c r="F58" s="9"/>
      <c r="G58" s="9"/>
      <c r="H58" s="9"/>
      <c r="I58" s="9"/>
    </row>
    <row r="59" spans="1:9" ht="20.25" thickTop="1" thickBot="1" x14ac:dyDescent="0.35">
      <c r="A59" s="11" t="s">
        <v>23</v>
      </c>
      <c r="B59" s="8"/>
      <c r="C59" s="26">
        <f>[1]Hoja1!$B$1966*0.2</f>
        <v>53</v>
      </c>
      <c r="D59" s="26">
        <f>[1]Hoja1!$B$1966*0.2</f>
        <v>53</v>
      </c>
      <c r="E59" s="26">
        <f>[1]Hoja1!$B$1966*0.2</f>
        <v>53</v>
      </c>
      <c r="F59" s="26">
        <f>[1]Hoja1!$B$1966*0.2</f>
        <v>53</v>
      </c>
      <c r="G59" s="9"/>
      <c r="H59" s="9"/>
      <c r="I59" s="9"/>
    </row>
    <row r="60" spans="1:9" ht="20.25" thickTop="1" thickBot="1" x14ac:dyDescent="0.3">
      <c r="A60" s="11" t="s">
        <v>24</v>
      </c>
      <c r="B60" s="8"/>
      <c r="C60" s="9">
        <v>47</v>
      </c>
      <c r="D60" s="9">
        <v>47</v>
      </c>
      <c r="E60" s="9">
        <v>47</v>
      </c>
      <c r="F60" s="9">
        <v>47</v>
      </c>
      <c r="G60" s="9"/>
      <c r="H60" s="9"/>
      <c r="I60" s="9"/>
    </row>
    <row r="61" spans="1:9" ht="20.25" thickTop="1" thickBot="1" x14ac:dyDescent="0.3">
      <c r="A61" s="11" t="s">
        <v>4</v>
      </c>
      <c r="B61" s="8"/>
      <c r="C61" s="9">
        <v>46</v>
      </c>
      <c r="D61" s="9">
        <v>46</v>
      </c>
      <c r="E61" s="9">
        <v>46</v>
      </c>
      <c r="F61" s="9">
        <v>46</v>
      </c>
      <c r="G61" s="9"/>
      <c r="H61" s="9"/>
      <c r="I61" s="9"/>
    </row>
    <row r="62" spans="1:9" ht="20.25" thickTop="1" thickBot="1" x14ac:dyDescent="0.3">
      <c r="A62" s="7" t="s">
        <v>25</v>
      </c>
      <c r="B62" s="14">
        <f>SUM(B54:B61)</f>
        <v>0</v>
      </c>
      <c r="C62" s="14">
        <f>SUM(C54:C61)</f>
        <v>146</v>
      </c>
      <c r="D62" s="14">
        <f t="shared" ref="D62:I62" si="3">SUM(D54:D61)</f>
        <v>146</v>
      </c>
      <c r="E62" s="14">
        <f t="shared" si="3"/>
        <v>146</v>
      </c>
      <c r="F62" s="14">
        <f t="shared" si="3"/>
        <v>146</v>
      </c>
      <c r="G62" s="14">
        <f t="shared" si="3"/>
        <v>0</v>
      </c>
      <c r="H62" s="14">
        <f t="shared" si="3"/>
        <v>0</v>
      </c>
      <c r="I62" s="15">
        <f t="shared" si="3"/>
        <v>0</v>
      </c>
    </row>
    <row r="63" spans="1:9" ht="17.25" thickTop="1" thickBot="1" x14ac:dyDescent="0.3">
      <c r="I63" s="16">
        <f>SUM(B62:I62)</f>
        <v>584</v>
      </c>
    </row>
    <row r="64" spans="1:9" ht="15.75" thickBot="1" x14ac:dyDescent="0.3"/>
    <row r="65" spans="1:9" ht="20.25" thickTop="1" thickBot="1" x14ac:dyDescent="0.3">
      <c r="A65" s="34" t="s">
        <v>12</v>
      </c>
      <c r="B65" s="42" t="s">
        <v>92</v>
      </c>
      <c r="C65" s="43"/>
      <c r="D65" s="43"/>
      <c r="E65" s="43"/>
      <c r="F65" s="43"/>
      <c r="G65" s="43"/>
      <c r="H65" s="43"/>
      <c r="I65" s="44"/>
    </row>
    <row r="66" spans="1:9" ht="20.25" thickTop="1" thickBot="1" x14ac:dyDescent="0.3">
      <c r="A66" s="34"/>
      <c r="B66" s="42" t="s">
        <v>98</v>
      </c>
      <c r="C66" s="43"/>
      <c r="D66" s="43"/>
      <c r="E66" s="43"/>
      <c r="F66" s="43"/>
      <c r="G66" s="43"/>
      <c r="H66" s="43"/>
      <c r="I66" s="44"/>
    </row>
    <row r="67" spans="1:9" ht="20.25" thickTop="1" thickBot="1" x14ac:dyDescent="0.3">
      <c r="A67" s="34"/>
      <c r="B67" s="6" t="s">
        <v>0</v>
      </c>
      <c r="C67" s="6" t="s">
        <v>15</v>
      </c>
      <c r="D67" s="6" t="s">
        <v>16</v>
      </c>
      <c r="E67" s="6" t="s">
        <v>7</v>
      </c>
      <c r="F67" s="6" t="s">
        <v>17</v>
      </c>
      <c r="G67" s="6" t="s">
        <v>18</v>
      </c>
      <c r="H67" s="6" t="s">
        <v>19</v>
      </c>
      <c r="I67" s="6" t="s">
        <v>20</v>
      </c>
    </row>
    <row r="68" spans="1:9" ht="20.25" thickTop="1" thickBot="1" x14ac:dyDescent="0.3">
      <c r="A68" s="7" t="s">
        <v>21</v>
      </c>
      <c r="B68" s="9"/>
      <c r="C68" s="9"/>
      <c r="D68" s="9"/>
      <c r="E68" s="9"/>
      <c r="F68" s="9"/>
      <c r="G68" s="9"/>
      <c r="H68" s="9"/>
      <c r="I68" s="9"/>
    </row>
    <row r="69" spans="1:9" ht="20.25" thickTop="1" thickBot="1" x14ac:dyDescent="0.3">
      <c r="A69" s="10" t="s">
        <v>1</v>
      </c>
      <c r="B69" s="8"/>
      <c r="C69" s="9"/>
      <c r="D69" s="9"/>
      <c r="E69" s="9"/>
      <c r="F69" s="9"/>
      <c r="G69" s="9"/>
      <c r="H69" s="9"/>
      <c r="I69" s="9"/>
    </row>
    <row r="70" spans="1:9" ht="20.25" thickTop="1" thickBot="1" x14ac:dyDescent="0.3">
      <c r="A70" s="11" t="s">
        <v>22</v>
      </c>
      <c r="B70" s="8"/>
      <c r="C70" s="9"/>
      <c r="D70" s="9"/>
      <c r="E70" s="9"/>
      <c r="F70" s="9"/>
      <c r="G70" s="9"/>
      <c r="H70" s="9"/>
      <c r="I70" s="9"/>
    </row>
    <row r="71" spans="1:9" ht="20.25" thickTop="1" thickBot="1" x14ac:dyDescent="0.3">
      <c r="A71" s="11" t="s">
        <v>2</v>
      </c>
      <c r="B71" s="8"/>
      <c r="C71" s="9"/>
      <c r="D71" s="9"/>
      <c r="E71" s="9"/>
      <c r="F71" s="9"/>
      <c r="G71" s="9"/>
      <c r="H71" s="9"/>
      <c r="I71" s="9"/>
    </row>
    <row r="72" spans="1:9" ht="20.25" thickTop="1" thickBot="1" x14ac:dyDescent="0.3">
      <c r="A72" s="11" t="s">
        <v>3</v>
      </c>
      <c r="B72" s="8"/>
      <c r="C72" s="9"/>
      <c r="D72" s="9"/>
      <c r="E72" s="9"/>
      <c r="F72" s="9"/>
      <c r="G72" s="9"/>
      <c r="H72" s="9"/>
      <c r="I72" s="9"/>
    </row>
    <row r="73" spans="1:9" ht="20.25" thickTop="1" thickBot="1" x14ac:dyDescent="0.35">
      <c r="A73" s="11" t="s">
        <v>23</v>
      </c>
      <c r="B73" s="8"/>
      <c r="C73" s="26">
        <f>[1]Hoja1!$B$1992*0.2</f>
        <v>70.400000000000006</v>
      </c>
      <c r="D73" s="26">
        <f>[1]Hoja1!$B$1992*0.2</f>
        <v>70.400000000000006</v>
      </c>
      <c r="E73" s="26">
        <f>[1]Hoja1!$B$1992*0.2</f>
        <v>70.400000000000006</v>
      </c>
      <c r="F73" s="26">
        <f>[1]Hoja1!$B$1992*0.2</f>
        <v>70.400000000000006</v>
      </c>
      <c r="G73" s="9"/>
      <c r="H73" s="9"/>
      <c r="I73" s="9"/>
    </row>
    <row r="74" spans="1:9" ht="20.25" thickTop="1" thickBot="1" x14ac:dyDescent="0.3">
      <c r="A74" s="11" t="s">
        <v>24</v>
      </c>
      <c r="B74" s="8"/>
      <c r="C74" s="9">
        <v>74</v>
      </c>
      <c r="D74" s="9">
        <v>74</v>
      </c>
      <c r="E74" s="9">
        <v>74</v>
      </c>
      <c r="F74" s="9">
        <v>74</v>
      </c>
      <c r="G74" s="9"/>
      <c r="H74" s="9"/>
      <c r="I74" s="9"/>
    </row>
    <row r="75" spans="1:9" ht="20.25" thickTop="1" thickBot="1" x14ac:dyDescent="0.3">
      <c r="A75" s="11" t="s">
        <v>4</v>
      </c>
      <c r="B75" s="8"/>
      <c r="C75" s="9">
        <v>71</v>
      </c>
      <c r="D75" s="9">
        <v>71</v>
      </c>
      <c r="E75" s="9">
        <v>71</v>
      </c>
      <c r="F75" s="9">
        <v>71</v>
      </c>
      <c r="G75" s="9"/>
      <c r="H75" s="9"/>
      <c r="I75" s="9"/>
    </row>
    <row r="76" spans="1:9" ht="20.25" thickTop="1" thickBot="1" x14ac:dyDescent="0.3">
      <c r="A76" s="7" t="s">
        <v>25</v>
      </c>
      <c r="B76" s="14">
        <f>SUM(B68:B75)</f>
        <v>0</v>
      </c>
      <c r="C76" s="14">
        <f>SUM(C68:C75)</f>
        <v>215.4</v>
      </c>
      <c r="D76" s="14">
        <f t="shared" ref="D76:I76" si="4">SUM(D68:D75)</f>
        <v>215.4</v>
      </c>
      <c r="E76" s="14">
        <f t="shared" si="4"/>
        <v>215.4</v>
      </c>
      <c r="F76" s="14">
        <f t="shared" si="4"/>
        <v>215.4</v>
      </c>
      <c r="G76" s="14">
        <f t="shared" si="4"/>
        <v>0</v>
      </c>
      <c r="H76" s="14">
        <f t="shared" si="4"/>
        <v>0</v>
      </c>
      <c r="I76" s="14">
        <f t="shared" si="4"/>
        <v>0</v>
      </c>
    </row>
    <row r="77" spans="1:9" ht="17.25" thickTop="1" thickBot="1" x14ac:dyDescent="0.3">
      <c r="I77" s="16">
        <f>SUM(B76:I76)</f>
        <v>861.6</v>
      </c>
    </row>
    <row r="78" spans="1:9" ht="20.25" thickTop="1" thickBot="1" x14ac:dyDescent="0.3">
      <c r="A78" s="34" t="s">
        <v>12</v>
      </c>
      <c r="B78" s="42" t="s">
        <v>92</v>
      </c>
      <c r="C78" s="43"/>
      <c r="D78" s="43"/>
      <c r="E78" s="43"/>
      <c r="F78" s="43"/>
      <c r="G78" s="43"/>
      <c r="H78" s="43"/>
      <c r="I78" s="44"/>
    </row>
    <row r="79" spans="1:9" ht="20.25" thickTop="1" thickBot="1" x14ac:dyDescent="0.3">
      <c r="A79" s="34"/>
      <c r="B79" s="42" t="s">
        <v>99</v>
      </c>
      <c r="C79" s="43"/>
      <c r="D79" s="43"/>
      <c r="E79" s="43"/>
      <c r="F79" s="43"/>
      <c r="G79" s="43"/>
      <c r="H79" s="43"/>
      <c r="I79" s="44"/>
    </row>
    <row r="80" spans="1:9" ht="20.25" thickTop="1" thickBot="1" x14ac:dyDescent="0.3">
      <c r="A80" s="34"/>
      <c r="B80" s="6" t="s">
        <v>0</v>
      </c>
      <c r="C80" s="6" t="s">
        <v>15</v>
      </c>
      <c r="D80" s="6" t="s">
        <v>16</v>
      </c>
      <c r="E80" s="6" t="s">
        <v>7</v>
      </c>
      <c r="F80" s="6" t="s">
        <v>17</v>
      </c>
      <c r="G80" s="6" t="s">
        <v>18</v>
      </c>
      <c r="H80" s="6" t="s">
        <v>19</v>
      </c>
      <c r="I80" s="6" t="s">
        <v>20</v>
      </c>
    </row>
    <row r="81" spans="1:9" ht="20.25" thickTop="1" thickBot="1" x14ac:dyDescent="0.3">
      <c r="A81" s="7" t="s">
        <v>21</v>
      </c>
      <c r="B81" s="9"/>
      <c r="C81" s="9"/>
      <c r="D81" s="9"/>
      <c r="E81" s="9"/>
      <c r="F81" s="9"/>
      <c r="G81" s="9"/>
      <c r="H81" s="9"/>
      <c r="I81" s="9"/>
    </row>
    <row r="82" spans="1:9" ht="20.25" thickTop="1" thickBot="1" x14ac:dyDescent="0.3">
      <c r="A82" s="10" t="s">
        <v>1</v>
      </c>
      <c r="B82" s="8"/>
      <c r="C82" s="9"/>
      <c r="D82" s="9"/>
      <c r="E82" s="9"/>
      <c r="F82" s="9"/>
      <c r="G82" s="9"/>
      <c r="H82" s="9"/>
      <c r="I82" s="9"/>
    </row>
    <row r="83" spans="1:9" ht="20.25" thickTop="1" thickBot="1" x14ac:dyDescent="0.3">
      <c r="A83" s="11" t="s">
        <v>22</v>
      </c>
      <c r="B83" s="8"/>
      <c r="C83" s="9"/>
      <c r="D83" s="9"/>
      <c r="E83" s="9"/>
      <c r="F83" s="9"/>
      <c r="G83" s="9"/>
      <c r="H83" s="9"/>
      <c r="I83" s="9"/>
    </row>
    <row r="84" spans="1:9" ht="20.25" thickTop="1" thickBot="1" x14ac:dyDescent="0.3">
      <c r="A84" s="11" t="s">
        <v>2</v>
      </c>
      <c r="B84" s="8"/>
      <c r="C84" s="9"/>
      <c r="D84" s="9"/>
      <c r="E84" s="9"/>
      <c r="F84" s="9"/>
      <c r="G84" s="9"/>
      <c r="H84" s="9"/>
      <c r="I84" s="9"/>
    </row>
    <row r="85" spans="1:9" ht="20.25" thickTop="1" thickBot="1" x14ac:dyDescent="0.3">
      <c r="A85" s="11" t="s">
        <v>3</v>
      </c>
      <c r="B85" s="8"/>
      <c r="C85" s="9"/>
      <c r="D85" s="9"/>
      <c r="E85" s="9"/>
      <c r="F85" s="9"/>
      <c r="G85" s="9"/>
      <c r="H85" s="9"/>
      <c r="I85" s="9"/>
    </row>
    <row r="86" spans="1:9" ht="20.25" thickTop="1" thickBot="1" x14ac:dyDescent="0.35">
      <c r="A86" s="11" t="s">
        <v>23</v>
      </c>
      <c r="B86" s="8"/>
      <c r="C86" s="26">
        <f>[1]Hoja1!$B$2021*0.2</f>
        <v>35.6</v>
      </c>
      <c r="D86" s="26">
        <f>[1]Hoja1!$B$2021*0.2</f>
        <v>35.6</v>
      </c>
      <c r="E86" s="26">
        <f>[1]Hoja1!$B$2021*0.2</f>
        <v>35.6</v>
      </c>
      <c r="F86" s="26">
        <f>[1]Hoja1!$B$2021*0.2</f>
        <v>35.6</v>
      </c>
      <c r="G86" s="9"/>
      <c r="H86" s="9"/>
      <c r="I86" s="9"/>
    </row>
    <row r="87" spans="1:9" ht="20.25" thickTop="1" thickBot="1" x14ac:dyDescent="0.3">
      <c r="A87" s="11" t="s">
        <v>24</v>
      </c>
      <c r="B87" s="8"/>
      <c r="C87" s="9">
        <v>44</v>
      </c>
      <c r="D87" s="9">
        <v>44</v>
      </c>
      <c r="E87" s="9">
        <v>44</v>
      </c>
      <c r="F87" s="9">
        <v>44</v>
      </c>
      <c r="G87" s="9"/>
      <c r="H87" s="9"/>
      <c r="I87" s="9"/>
    </row>
    <row r="88" spans="1:9" ht="20.25" thickTop="1" thickBot="1" x14ac:dyDescent="0.3">
      <c r="A88" s="11" t="s">
        <v>4</v>
      </c>
      <c r="B88" s="8"/>
      <c r="C88" s="9">
        <v>40</v>
      </c>
      <c r="D88" s="9">
        <v>40</v>
      </c>
      <c r="E88" s="9">
        <v>40</v>
      </c>
      <c r="F88" s="9">
        <v>40</v>
      </c>
      <c r="G88" s="9"/>
      <c r="H88" s="9"/>
      <c r="I88" s="9"/>
    </row>
    <row r="89" spans="1:9" ht="20.25" thickTop="1" thickBot="1" x14ac:dyDescent="0.3">
      <c r="A89" s="7" t="s">
        <v>25</v>
      </c>
      <c r="B89" s="14">
        <f>SUM(B81:B88)</f>
        <v>0</v>
      </c>
      <c r="C89" s="14">
        <f>SUM(C81:C88)</f>
        <v>119.6</v>
      </c>
      <c r="D89" s="14">
        <f t="shared" ref="D89:I89" si="5">SUM(D81:D88)</f>
        <v>119.6</v>
      </c>
      <c r="E89" s="14">
        <f t="shared" si="5"/>
        <v>119.6</v>
      </c>
      <c r="F89" s="14">
        <f t="shared" si="5"/>
        <v>119.6</v>
      </c>
      <c r="G89" s="14">
        <f t="shared" si="5"/>
        <v>0</v>
      </c>
      <c r="H89" s="14">
        <f t="shared" si="5"/>
        <v>0</v>
      </c>
      <c r="I89" s="14">
        <f t="shared" si="5"/>
        <v>0</v>
      </c>
    </row>
    <row r="90" spans="1:9" ht="17.25" thickTop="1" thickBot="1" x14ac:dyDescent="0.3">
      <c r="C90" s="19" t="s">
        <v>31</v>
      </c>
      <c r="D90" s="51">
        <f>I23+I36+I50+I63+I77+I90</f>
        <v>8644.8000000000011</v>
      </c>
      <c r="E90" s="52"/>
      <c r="I90" s="16">
        <f>SUM(B89:I89)</f>
        <v>478.4</v>
      </c>
    </row>
    <row r="91" spans="1:9" ht="15.75" x14ac:dyDescent="0.25">
      <c r="I91" s="17"/>
    </row>
  </sheetData>
  <mergeCells count="23">
    <mergeCell ref="A7:I7"/>
    <mergeCell ref="A8:I8"/>
    <mergeCell ref="A9:I9"/>
    <mergeCell ref="A10:I10"/>
    <mergeCell ref="A11:A13"/>
    <mergeCell ref="B11:I11"/>
    <mergeCell ref="B12:I12"/>
    <mergeCell ref="A24:A26"/>
    <mergeCell ref="B24:I24"/>
    <mergeCell ref="B25:I25"/>
    <mergeCell ref="A38:A40"/>
    <mergeCell ref="B38:I38"/>
    <mergeCell ref="B39:I39"/>
    <mergeCell ref="D90:E90"/>
    <mergeCell ref="A78:A80"/>
    <mergeCell ref="B78:I78"/>
    <mergeCell ref="B79:I79"/>
    <mergeCell ref="A51:A53"/>
    <mergeCell ref="B51:I51"/>
    <mergeCell ref="B52:I52"/>
    <mergeCell ref="A65:A67"/>
    <mergeCell ref="B65:I65"/>
    <mergeCell ref="B66:I66"/>
  </mergeCells>
  <pageMargins left="0.27559055118110237" right="0.27559055118110237" top="0.15748031496062992" bottom="0.15748031496062992" header="0.15748031496062992" footer="0.15748031496062992"/>
  <pageSetup paperSize="5" scale="88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103"/>
  <sheetViews>
    <sheetView topLeftCell="A73" zoomScale="85" zoomScaleNormal="85" workbookViewId="0">
      <selection activeCell="F102" sqref="F102"/>
    </sheetView>
  </sheetViews>
  <sheetFormatPr baseColWidth="10" defaultColWidth="39.140625" defaultRowHeight="15" x14ac:dyDescent="0.25"/>
  <cols>
    <col min="1" max="1" width="39" style="2" bestFit="1" customWidth="1"/>
    <col min="2" max="2" width="12.140625" style="2" customWidth="1"/>
    <col min="3" max="3" width="20.42578125" style="2" bestFit="1" customWidth="1"/>
    <col min="4" max="4" width="15" style="2" bestFit="1" customWidth="1"/>
    <col min="5" max="5" width="20.42578125" style="2" bestFit="1" customWidth="1"/>
    <col min="6" max="6" width="23.140625" style="2" bestFit="1" customWidth="1"/>
    <col min="7" max="7" width="23.5703125" style="2" bestFit="1" customWidth="1"/>
    <col min="8" max="8" width="19.85546875" style="2" bestFit="1" customWidth="1"/>
    <col min="9" max="9" width="23.85546875" style="2" bestFit="1" customWidth="1"/>
    <col min="10" max="16384" width="39.140625" style="2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8.75" x14ac:dyDescent="0.3">
      <c r="A7" s="35" t="s">
        <v>9</v>
      </c>
      <c r="B7" s="35"/>
      <c r="C7" s="35"/>
      <c r="D7" s="35"/>
      <c r="E7" s="35"/>
      <c r="F7" s="35"/>
      <c r="G7" s="35"/>
      <c r="H7" s="35"/>
      <c r="I7" s="35"/>
      <c r="J7" s="3"/>
    </row>
    <row r="8" spans="1:10" ht="18.75" x14ac:dyDescent="0.3">
      <c r="A8" s="35" t="s">
        <v>10</v>
      </c>
      <c r="B8" s="35"/>
      <c r="C8" s="35"/>
      <c r="D8" s="35"/>
      <c r="E8" s="35"/>
      <c r="F8" s="35"/>
      <c r="G8" s="35"/>
      <c r="H8" s="35"/>
      <c r="I8" s="35"/>
      <c r="J8" s="3"/>
    </row>
    <row r="9" spans="1:10" ht="19.5" thickBot="1" x14ac:dyDescent="0.35">
      <c r="A9" s="35" t="s">
        <v>167</v>
      </c>
      <c r="B9" s="35"/>
      <c r="C9" s="35"/>
      <c r="D9" s="35"/>
      <c r="E9" s="35"/>
      <c r="F9" s="35"/>
      <c r="G9" s="35"/>
      <c r="H9" s="35"/>
      <c r="I9" s="35"/>
      <c r="J9" s="3"/>
    </row>
    <row r="10" spans="1:10" ht="18.75" customHeight="1" thickTop="1" thickBot="1" x14ac:dyDescent="0.3">
      <c r="A10" s="33" t="s">
        <v>11</v>
      </c>
      <c r="B10" s="33"/>
      <c r="C10" s="33"/>
      <c r="D10" s="33"/>
      <c r="E10" s="33"/>
      <c r="F10" s="33"/>
      <c r="G10" s="33"/>
      <c r="H10" s="33"/>
      <c r="I10" s="33"/>
      <c r="J10" s="4"/>
    </row>
    <row r="11" spans="1:10" ht="20.25" thickTop="1" thickBot="1" x14ac:dyDescent="0.35">
      <c r="A11" s="34" t="s">
        <v>12</v>
      </c>
      <c r="B11" s="42" t="s">
        <v>8</v>
      </c>
      <c r="C11" s="43"/>
      <c r="D11" s="43"/>
      <c r="E11" s="43"/>
      <c r="F11" s="43"/>
      <c r="G11" s="43"/>
      <c r="H11" s="43"/>
      <c r="I11" s="44"/>
      <c r="J11" s="5"/>
    </row>
    <row r="12" spans="1:10" ht="20.25" thickTop="1" thickBot="1" x14ac:dyDescent="0.35">
      <c r="A12" s="34"/>
      <c r="B12" s="42" t="s">
        <v>100</v>
      </c>
      <c r="C12" s="43"/>
      <c r="D12" s="43"/>
      <c r="E12" s="43"/>
      <c r="F12" s="43"/>
      <c r="G12" s="43"/>
      <c r="H12" s="43"/>
      <c r="I12" s="44"/>
      <c r="J12" s="5"/>
    </row>
    <row r="13" spans="1:10" ht="20.25" thickTop="1" thickBot="1" x14ac:dyDescent="0.35">
      <c r="A13" s="34"/>
      <c r="B13" s="6" t="s">
        <v>0</v>
      </c>
      <c r="C13" s="6" t="s">
        <v>15</v>
      </c>
      <c r="D13" s="6" t="s">
        <v>16</v>
      </c>
      <c r="E13" s="6" t="s">
        <v>7</v>
      </c>
      <c r="F13" s="6" t="s">
        <v>17</v>
      </c>
      <c r="G13" s="6" t="s">
        <v>18</v>
      </c>
      <c r="H13" s="6" t="s">
        <v>19</v>
      </c>
      <c r="I13" s="6" t="s">
        <v>20</v>
      </c>
      <c r="J13" s="5"/>
    </row>
    <row r="14" spans="1:10" ht="20.25" thickTop="1" thickBot="1" x14ac:dyDescent="0.35">
      <c r="A14" s="7" t="s">
        <v>21</v>
      </c>
      <c r="B14" s="8"/>
      <c r="C14" s="9"/>
      <c r="D14" s="9"/>
      <c r="E14" s="9"/>
      <c r="F14" s="9"/>
      <c r="G14" s="9"/>
      <c r="H14" s="9"/>
      <c r="I14" s="9"/>
      <c r="J14" s="5"/>
    </row>
    <row r="15" spans="1:10" ht="20.25" thickTop="1" thickBot="1" x14ac:dyDescent="0.35">
      <c r="A15" s="10" t="s">
        <v>1</v>
      </c>
      <c r="B15" s="8"/>
      <c r="C15" s="9"/>
      <c r="D15" s="9"/>
      <c r="E15" s="9"/>
      <c r="F15" s="9"/>
      <c r="G15" s="9"/>
      <c r="H15" s="9"/>
      <c r="I15" s="9"/>
      <c r="J15" s="5"/>
    </row>
    <row r="16" spans="1:10" ht="20.25" thickTop="1" thickBot="1" x14ac:dyDescent="0.35">
      <c r="A16" s="11" t="s">
        <v>22</v>
      </c>
      <c r="B16" s="8"/>
      <c r="C16" s="9"/>
      <c r="D16" s="9"/>
      <c r="E16" s="9"/>
      <c r="F16" s="9"/>
      <c r="G16" s="9"/>
      <c r="H16" s="9"/>
      <c r="I16" s="9"/>
      <c r="J16" s="5"/>
    </row>
    <row r="17" spans="1:10" ht="20.25" thickTop="1" thickBot="1" x14ac:dyDescent="0.35">
      <c r="A17" s="11" t="s">
        <v>2</v>
      </c>
      <c r="B17" s="8"/>
      <c r="C17" s="9"/>
      <c r="D17" s="9"/>
      <c r="E17" s="9"/>
      <c r="F17" s="9"/>
      <c r="G17" s="9"/>
      <c r="H17" s="9"/>
      <c r="I17" s="9"/>
      <c r="J17" s="5"/>
    </row>
    <row r="18" spans="1:10" ht="20.25" thickTop="1" thickBot="1" x14ac:dyDescent="0.35">
      <c r="A18" s="11" t="s">
        <v>3</v>
      </c>
      <c r="B18" s="8"/>
      <c r="C18" s="9"/>
      <c r="D18" s="9"/>
      <c r="E18" s="9"/>
      <c r="F18" s="9"/>
      <c r="G18" s="9"/>
      <c r="H18" s="9"/>
      <c r="I18" s="9"/>
      <c r="J18" s="5"/>
    </row>
    <row r="19" spans="1:10" ht="20.25" thickTop="1" thickBot="1" x14ac:dyDescent="0.35">
      <c r="A19" s="11" t="s">
        <v>23</v>
      </c>
      <c r="B19" s="8"/>
      <c r="C19" s="9">
        <v>1183</v>
      </c>
      <c r="D19" s="9">
        <v>1183</v>
      </c>
      <c r="E19" s="9">
        <v>1183</v>
      </c>
      <c r="F19" s="9">
        <v>1183</v>
      </c>
      <c r="G19" s="9"/>
      <c r="H19" s="9"/>
      <c r="I19" s="9"/>
      <c r="J19" s="5"/>
    </row>
    <row r="20" spans="1:10" ht="20.25" thickTop="1" thickBot="1" x14ac:dyDescent="0.35">
      <c r="A20" s="11" t="s">
        <v>24</v>
      </c>
      <c r="B20" s="8"/>
      <c r="C20" s="9">
        <v>1159</v>
      </c>
      <c r="D20" s="9">
        <v>1159</v>
      </c>
      <c r="E20" s="9">
        <v>1159</v>
      </c>
      <c r="F20" s="9">
        <v>1159</v>
      </c>
      <c r="G20" s="9"/>
      <c r="H20" s="9"/>
      <c r="I20" s="9"/>
      <c r="J20" s="5"/>
    </row>
    <row r="21" spans="1:10" ht="20.25" thickTop="1" thickBot="1" x14ac:dyDescent="0.35">
      <c r="A21" s="11" t="s">
        <v>4</v>
      </c>
      <c r="B21" s="8"/>
      <c r="C21" s="9">
        <v>1206</v>
      </c>
      <c r="D21" s="9">
        <v>1206</v>
      </c>
      <c r="E21" s="9">
        <v>1206</v>
      </c>
      <c r="F21" s="9">
        <v>1206</v>
      </c>
      <c r="G21" s="9"/>
      <c r="H21" s="9"/>
      <c r="I21" s="9"/>
      <c r="J21" s="5"/>
    </row>
    <row r="22" spans="1:10" ht="20.25" thickTop="1" thickBot="1" x14ac:dyDescent="0.35">
      <c r="A22" s="7" t="s">
        <v>25</v>
      </c>
      <c r="B22" s="14">
        <f>SUM(B14:B21)</f>
        <v>0</v>
      </c>
      <c r="C22" s="14">
        <f t="shared" ref="C22:I22" si="0">SUM(C16:C21)</f>
        <v>3548</v>
      </c>
      <c r="D22" s="14">
        <f t="shared" si="0"/>
        <v>3548</v>
      </c>
      <c r="E22" s="14">
        <f t="shared" si="0"/>
        <v>3548</v>
      </c>
      <c r="F22" s="14">
        <f t="shared" si="0"/>
        <v>3548</v>
      </c>
      <c r="G22" s="14">
        <f t="shared" si="0"/>
        <v>0</v>
      </c>
      <c r="H22" s="14">
        <f t="shared" si="0"/>
        <v>0</v>
      </c>
      <c r="I22" s="14">
        <f t="shared" si="0"/>
        <v>0</v>
      </c>
      <c r="J22" s="5"/>
    </row>
    <row r="23" spans="1:10" ht="17.25" thickTop="1" thickBot="1" x14ac:dyDescent="0.3">
      <c r="A23" s="13"/>
      <c r="B23" s="13"/>
      <c r="C23" s="13"/>
      <c r="D23" s="13"/>
      <c r="E23" s="13"/>
      <c r="F23" s="13"/>
      <c r="G23" s="13"/>
      <c r="H23" s="13"/>
      <c r="I23" s="16">
        <f>SUM(B22:I22)</f>
        <v>14192</v>
      </c>
    </row>
    <row r="24" spans="1:10" ht="20.25" thickTop="1" thickBot="1" x14ac:dyDescent="0.3">
      <c r="A24" s="34" t="s">
        <v>12</v>
      </c>
      <c r="B24" s="42" t="s">
        <v>8</v>
      </c>
      <c r="C24" s="43"/>
      <c r="D24" s="43"/>
      <c r="E24" s="43"/>
      <c r="F24" s="43"/>
      <c r="G24" s="43"/>
      <c r="H24" s="43"/>
      <c r="I24" s="44"/>
    </row>
    <row r="25" spans="1:10" ht="20.25" thickTop="1" thickBot="1" x14ac:dyDescent="0.3">
      <c r="A25" s="34"/>
      <c r="B25" s="42" t="s">
        <v>101</v>
      </c>
      <c r="C25" s="43"/>
      <c r="D25" s="43"/>
      <c r="E25" s="43"/>
      <c r="F25" s="43"/>
      <c r="G25" s="43"/>
      <c r="H25" s="43"/>
      <c r="I25" s="44"/>
    </row>
    <row r="26" spans="1:10" ht="20.25" thickTop="1" thickBot="1" x14ac:dyDescent="0.3">
      <c r="A26" s="34"/>
      <c r="B26" s="6" t="s">
        <v>0</v>
      </c>
      <c r="C26" s="6" t="s">
        <v>15</v>
      </c>
      <c r="D26" s="6" t="s">
        <v>16</v>
      </c>
      <c r="E26" s="6" t="s">
        <v>7</v>
      </c>
      <c r="F26" s="6" t="s">
        <v>17</v>
      </c>
      <c r="G26" s="6" t="s">
        <v>18</v>
      </c>
      <c r="H26" s="6" t="s">
        <v>19</v>
      </c>
      <c r="I26" s="6" t="s">
        <v>20</v>
      </c>
    </row>
    <row r="27" spans="1:10" ht="20.25" thickTop="1" thickBot="1" x14ac:dyDescent="0.3">
      <c r="A27" s="7" t="s">
        <v>21</v>
      </c>
      <c r="B27" s="8"/>
      <c r="C27" s="9"/>
      <c r="D27" s="9"/>
      <c r="E27" s="9"/>
      <c r="F27" s="9"/>
      <c r="G27" s="9"/>
      <c r="H27" s="9"/>
      <c r="I27" s="9"/>
    </row>
    <row r="28" spans="1:10" ht="20.25" thickTop="1" thickBot="1" x14ac:dyDescent="0.3">
      <c r="A28" s="10" t="s">
        <v>1</v>
      </c>
      <c r="B28" s="8"/>
      <c r="C28" s="9"/>
      <c r="D28" s="9"/>
      <c r="E28" s="9"/>
      <c r="F28" s="9"/>
      <c r="G28" s="9"/>
      <c r="H28" s="9"/>
      <c r="I28" s="9"/>
    </row>
    <row r="29" spans="1:10" ht="20.25" thickTop="1" thickBot="1" x14ac:dyDescent="0.3">
      <c r="A29" s="11" t="s">
        <v>22</v>
      </c>
      <c r="B29" s="8"/>
      <c r="C29" s="9"/>
      <c r="D29" s="9"/>
      <c r="E29" s="9"/>
      <c r="F29" s="9"/>
      <c r="G29" s="9"/>
      <c r="H29" s="9"/>
      <c r="I29" s="9"/>
    </row>
    <row r="30" spans="1:10" ht="20.25" thickTop="1" thickBot="1" x14ac:dyDescent="0.3">
      <c r="A30" s="11" t="s">
        <v>2</v>
      </c>
      <c r="B30" s="8"/>
      <c r="C30" s="9"/>
      <c r="D30" s="9"/>
      <c r="E30" s="9"/>
      <c r="F30" s="9"/>
      <c r="G30" s="9"/>
      <c r="H30" s="9"/>
      <c r="I30" s="9"/>
    </row>
    <row r="31" spans="1:10" ht="20.25" thickTop="1" thickBot="1" x14ac:dyDescent="0.3">
      <c r="A31" s="11" t="s">
        <v>3</v>
      </c>
      <c r="B31" s="8"/>
      <c r="C31" s="9"/>
      <c r="D31" s="9"/>
      <c r="E31" s="9"/>
      <c r="F31" s="9"/>
      <c r="G31" s="9"/>
      <c r="H31" s="9"/>
      <c r="I31" s="9"/>
    </row>
    <row r="32" spans="1:10" ht="20.25" thickTop="1" thickBot="1" x14ac:dyDescent="0.3">
      <c r="A32" s="11" t="s">
        <v>23</v>
      </c>
      <c r="B32" s="8"/>
      <c r="C32" s="9">
        <v>737</v>
      </c>
      <c r="D32" s="9">
        <v>737</v>
      </c>
      <c r="E32" s="9">
        <v>737</v>
      </c>
      <c r="F32" s="9">
        <v>737</v>
      </c>
      <c r="G32" s="9"/>
      <c r="H32" s="9"/>
      <c r="I32" s="9"/>
    </row>
    <row r="33" spans="1:17" ht="20.25" thickTop="1" thickBot="1" x14ac:dyDescent="0.3">
      <c r="A33" s="11" t="s">
        <v>24</v>
      </c>
      <c r="B33" s="8"/>
      <c r="C33" s="9">
        <v>747</v>
      </c>
      <c r="D33" s="9">
        <v>747</v>
      </c>
      <c r="E33" s="9">
        <v>747</v>
      </c>
      <c r="F33" s="9">
        <v>747</v>
      </c>
      <c r="G33" s="9"/>
      <c r="H33" s="9"/>
      <c r="I33" s="9"/>
    </row>
    <row r="34" spans="1:17" ht="20.25" thickTop="1" thickBot="1" x14ac:dyDescent="0.3">
      <c r="A34" s="11" t="s">
        <v>4</v>
      </c>
      <c r="B34" s="8"/>
      <c r="C34" s="9">
        <v>729</v>
      </c>
      <c r="D34" s="9">
        <v>729</v>
      </c>
      <c r="E34" s="9">
        <v>729</v>
      </c>
      <c r="F34" s="9">
        <v>729</v>
      </c>
      <c r="G34" s="9"/>
      <c r="H34" s="9"/>
      <c r="I34" s="9"/>
    </row>
    <row r="35" spans="1:17" ht="20.25" thickTop="1" thickBot="1" x14ac:dyDescent="0.3">
      <c r="A35" s="7" t="s">
        <v>25</v>
      </c>
      <c r="B35" s="14">
        <f t="shared" ref="B35:I35" si="1">SUM(B27:B34)</f>
        <v>0</v>
      </c>
      <c r="C35" s="14">
        <f t="shared" si="1"/>
        <v>2213</v>
      </c>
      <c r="D35" s="14">
        <f t="shared" si="1"/>
        <v>2213</v>
      </c>
      <c r="E35" s="14">
        <f t="shared" si="1"/>
        <v>2213</v>
      </c>
      <c r="F35" s="14">
        <f t="shared" si="1"/>
        <v>2213</v>
      </c>
      <c r="G35" s="14">
        <f t="shared" si="1"/>
        <v>0</v>
      </c>
      <c r="H35" s="14">
        <f t="shared" si="1"/>
        <v>0</v>
      </c>
      <c r="I35" s="14">
        <f t="shared" si="1"/>
        <v>0</v>
      </c>
    </row>
    <row r="36" spans="1:17" ht="17.25" thickTop="1" thickBot="1" x14ac:dyDescent="0.3">
      <c r="A36" s="13" t="s">
        <v>26</v>
      </c>
      <c r="I36" s="16">
        <f>SUM(B35:I35)</f>
        <v>8852</v>
      </c>
    </row>
    <row r="37" spans="1:17" ht="15.75" thickBot="1" x14ac:dyDescent="0.3"/>
    <row r="38" spans="1:17" ht="20.25" thickTop="1" thickBot="1" x14ac:dyDescent="0.3">
      <c r="A38" s="34" t="s">
        <v>12</v>
      </c>
      <c r="B38" s="42" t="s">
        <v>8</v>
      </c>
      <c r="C38" s="43"/>
      <c r="D38" s="43"/>
      <c r="E38" s="43"/>
      <c r="F38" s="43"/>
      <c r="G38" s="43"/>
      <c r="H38" s="43"/>
      <c r="I38" s="44"/>
    </row>
    <row r="39" spans="1:17" ht="20.25" thickTop="1" thickBot="1" x14ac:dyDescent="0.3">
      <c r="A39" s="34"/>
      <c r="B39" s="42" t="s">
        <v>102</v>
      </c>
      <c r="C39" s="43"/>
      <c r="D39" s="43"/>
      <c r="E39" s="43"/>
      <c r="F39" s="43"/>
      <c r="G39" s="43"/>
      <c r="H39" s="43"/>
      <c r="I39" s="44"/>
    </row>
    <row r="40" spans="1:17" ht="20.25" thickTop="1" thickBot="1" x14ac:dyDescent="0.3">
      <c r="A40" s="34"/>
      <c r="B40" s="6" t="s">
        <v>0</v>
      </c>
      <c r="C40" s="6" t="s">
        <v>15</v>
      </c>
      <c r="D40" s="6" t="s">
        <v>16</v>
      </c>
      <c r="E40" s="6" t="s">
        <v>7</v>
      </c>
      <c r="F40" s="6" t="s">
        <v>17</v>
      </c>
      <c r="G40" s="6" t="s">
        <v>18</v>
      </c>
      <c r="H40" s="6" t="s">
        <v>19</v>
      </c>
      <c r="I40" s="6" t="s">
        <v>20</v>
      </c>
    </row>
    <row r="41" spans="1:17" ht="20.25" thickTop="1" thickBot="1" x14ac:dyDescent="0.3">
      <c r="A41" s="7" t="s">
        <v>21</v>
      </c>
      <c r="B41" s="9"/>
      <c r="C41" s="9"/>
      <c r="D41" s="9"/>
      <c r="E41" s="9"/>
      <c r="F41" s="9"/>
      <c r="G41" s="9"/>
      <c r="H41" s="9"/>
      <c r="I41" s="9"/>
    </row>
    <row r="42" spans="1:17" ht="20.25" thickTop="1" thickBot="1" x14ac:dyDescent="0.3">
      <c r="A42" s="10" t="s">
        <v>1</v>
      </c>
      <c r="B42" s="8"/>
      <c r="C42" s="9"/>
      <c r="D42" s="9"/>
      <c r="E42" s="9"/>
      <c r="F42" s="9"/>
      <c r="G42" s="9"/>
      <c r="H42" s="9"/>
      <c r="I42" s="9"/>
    </row>
    <row r="43" spans="1:17" ht="20.25" thickTop="1" thickBot="1" x14ac:dyDescent="0.3">
      <c r="A43" s="11" t="s">
        <v>22</v>
      </c>
      <c r="B43" s="8"/>
      <c r="C43" s="9"/>
      <c r="D43" s="9"/>
      <c r="E43" s="9"/>
      <c r="F43" s="9"/>
      <c r="G43" s="9"/>
      <c r="H43" s="9"/>
      <c r="I43" s="9"/>
    </row>
    <row r="44" spans="1:17" ht="20.25" thickTop="1" thickBot="1" x14ac:dyDescent="0.3">
      <c r="A44" s="11" t="s">
        <v>2</v>
      </c>
      <c r="B44" s="8"/>
      <c r="C44" s="9"/>
      <c r="D44" s="9"/>
      <c r="E44" s="9"/>
      <c r="F44" s="9"/>
      <c r="G44" s="9"/>
      <c r="H44" s="9"/>
      <c r="I44" s="9"/>
    </row>
    <row r="45" spans="1:17" ht="20.25" thickTop="1" thickBot="1" x14ac:dyDescent="0.3">
      <c r="A45" s="11" t="s">
        <v>3</v>
      </c>
      <c r="B45" s="8"/>
      <c r="C45" s="9"/>
      <c r="D45" s="9"/>
      <c r="E45" s="9"/>
      <c r="F45" s="9"/>
      <c r="G45" s="9"/>
      <c r="H45" s="9"/>
      <c r="I45" s="9"/>
    </row>
    <row r="46" spans="1:17" ht="20.25" thickTop="1" thickBot="1" x14ac:dyDescent="0.35">
      <c r="A46" s="11" t="s">
        <v>23</v>
      </c>
      <c r="B46" s="8"/>
      <c r="C46" s="9">
        <v>1777</v>
      </c>
      <c r="D46" s="9">
        <v>1777</v>
      </c>
      <c r="E46" s="9">
        <v>1777</v>
      </c>
      <c r="F46" s="9">
        <v>1777</v>
      </c>
      <c r="G46" s="9"/>
      <c r="H46" s="9"/>
      <c r="I46" s="9"/>
      <c r="J46" s="3"/>
      <c r="K46" s="3"/>
      <c r="L46" s="3"/>
      <c r="M46" s="3"/>
      <c r="N46" s="3"/>
      <c r="O46" s="3"/>
      <c r="P46" s="3"/>
      <c r="Q46" s="3"/>
    </row>
    <row r="47" spans="1:17" ht="20.25" thickTop="1" thickBot="1" x14ac:dyDescent="0.3">
      <c r="A47" s="11" t="s">
        <v>24</v>
      </c>
      <c r="B47" s="8"/>
      <c r="C47" s="9">
        <v>634</v>
      </c>
      <c r="D47" s="9">
        <v>1302</v>
      </c>
      <c r="E47" s="9">
        <v>1302</v>
      </c>
      <c r="F47" s="9">
        <v>1302</v>
      </c>
      <c r="G47" s="9"/>
      <c r="H47" s="9"/>
      <c r="I47" s="9"/>
    </row>
    <row r="48" spans="1:17" ht="20.25" thickTop="1" thickBot="1" x14ac:dyDescent="0.3">
      <c r="A48" s="11" t="s">
        <v>4</v>
      </c>
      <c r="B48" s="8"/>
      <c r="C48" s="9">
        <v>504</v>
      </c>
      <c r="D48" s="9">
        <v>910</v>
      </c>
      <c r="E48" s="9">
        <v>504</v>
      </c>
      <c r="F48" s="9">
        <v>910</v>
      </c>
      <c r="G48" s="9"/>
      <c r="H48" s="9"/>
      <c r="I48" s="9"/>
    </row>
    <row r="49" spans="1:9" ht="20.25" thickTop="1" thickBot="1" x14ac:dyDescent="0.3">
      <c r="A49" s="7" t="s">
        <v>25</v>
      </c>
      <c r="B49" s="14">
        <f>SUM(B41:B48)</f>
        <v>0</v>
      </c>
      <c r="C49" s="14">
        <f>SUM(C41:C48)</f>
        <v>2915</v>
      </c>
      <c r="D49" s="14">
        <f t="shared" ref="D49:I49" si="2">SUM(D41:D48)</f>
        <v>3989</v>
      </c>
      <c r="E49" s="14">
        <f t="shared" si="2"/>
        <v>3583</v>
      </c>
      <c r="F49" s="14">
        <f t="shared" si="2"/>
        <v>3989</v>
      </c>
      <c r="G49" s="14">
        <f t="shared" si="2"/>
        <v>0</v>
      </c>
      <c r="H49" s="14">
        <f t="shared" si="2"/>
        <v>0</v>
      </c>
      <c r="I49" s="14">
        <f t="shared" si="2"/>
        <v>0</v>
      </c>
    </row>
    <row r="50" spans="1:9" ht="17.25" thickTop="1" thickBot="1" x14ac:dyDescent="0.3">
      <c r="I50" s="16">
        <f>SUM(B49:I49)</f>
        <v>14476</v>
      </c>
    </row>
    <row r="51" spans="1:9" ht="20.25" thickTop="1" thickBot="1" x14ac:dyDescent="0.3">
      <c r="A51" s="34" t="s">
        <v>12</v>
      </c>
      <c r="B51" s="42" t="s">
        <v>8</v>
      </c>
      <c r="C51" s="43"/>
      <c r="D51" s="43"/>
      <c r="E51" s="43"/>
      <c r="F51" s="43"/>
      <c r="G51" s="43"/>
      <c r="H51" s="43"/>
      <c r="I51" s="44"/>
    </row>
    <row r="52" spans="1:9" ht="20.25" thickTop="1" thickBot="1" x14ac:dyDescent="0.3">
      <c r="A52" s="34"/>
      <c r="B52" s="42" t="s">
        <v>103</v>
      </c>
      <c r="C52" s="43"/>
      <c r="D52" s="43"/>
      <c r="E52" s="43"/>
      <c r="F52" s="43"/>
      <c r="G52" s="43"/>
      <c r="H52" s="43"/>
      <c r="I52" s="44"/>
    </row>
    <row r="53" spans="1:9" ht="20.25" thickTop="1" thickBot="1" x14ac:dyDescent="0.3">
      <c r="A53" s="34"/>
      <c r="B53" s="6" t="s">
        <v>0</v>
      </c>
      <c r="C53" s="6" t="s">
        <v>15</v>
      </c>
      <c r="D53" s="6" t="s">
        <v>16</v>
      </c>
      <c r="E53" s="6" t="s">
        <v>7</v>
      </c>
      <c r="F53" s="6" t="s">
        <v>17</v>
      </c>
      <c r="G53" s="6" t="s">
        <v>18</v>
      </c>
      <c r="H53" s="6" t="s">
        <v>19</v>
      </c>
      <c r="I53" s="6" t="s">
        <v>20</v>
      </c>
    </row>
    <row r="54" spans="1:9" ht="20.25" thickTop="1" thickBot="1" x14ac:dyDescent="0.3">
      <c r="A54" s="7" t="s">
        <v>21</v>
      </c>
      <c r="B54" s="9"/>
      <c r="C54" s="9"/>
      <c r="D54" s="9"/>
      <c r="E54" s="9"/>
      <c r="F54" s="9"/>
      <c r="G54" s="9"/>
      <c r="H54" s="9"/>
      <c r="I54" s="9"/>
    </row>
    <row r="55" spans="1:9" ht="20.25" thickTop="1" thickBot="1" x14ac:dyDescent="0.3">
      <c r="A55" s="10" t="s">
        <v>1</v>
      </c>
      <c r="B55" s="8"/>
      <c r="C55" s="9"/>
      <c r="D55" s="9"/>
      <c r="E55" s="9"/>
      <c r="F55" s="9"/>
      <c r="G55" s="9"/>
      <c r="H55" s="9"/>
      <c r="I55" s="9"/>
    </row>
    <row r="56" spans="1:9" ht="20.25" thickTop="1" thickBot="1" x14ac:dyDescent="0.3">
      <c r="A56" s="11" t="s">
        <v>22</v>
      </c>
      <c r="B56" s="8"/>
      <c r="C56" s="9"/>
      <c r="D56" s="9"/>
      <c r="E56" s="9"/>
      <c r="F56" s="9"/>
      <c r="G56" s="9"/>
      <c r="H56" s="9"/>
      <c r="I56" s="9"/>
    </row>
    <row r="57" spans="1:9" ht="20.25" thickTop="1" thickBot="1" x14ac:dyDescent="0.3">
      <c r="A57" s="11" t="s">
        <v>2</v>
      </c>
      <c r="B57" s="8"/>
      <c r="C57" s="9"/>
      <c r="D57" s="9"/>
      <c r="E57" s="9"/>
      <c r="F57" s="9"/>
      <c r="G57" s="9"/>
      <c r="H57" s="9"/>
      <c r="I57" s="9"/>
    </row>
    <row r="58" spans="1:9" ht="20.25" thickTop="1" thickBot="1" x14ac:dyDescent="0.3">
      <c r="A58" s="11" t="s">
        <v>3</v>
      </c>
      <c r="B58" s="8"/>
      <c r="C58" s="9"/>
      <c r="D58" s="9"/>
      <c r="E58" s="9"/>
      <c r="F58" s="9"/>
      <c r="G58" s="9"/>
      <c r="H58" s="9"/>
      <c r="I58" s="9"/>
    </row>
    <row r="59" spans="1:9" ht="20.25" thickTop="1" thickBot="1" x14ac:dyDescent="0.3">
      <c r="A59" s="11" t="s">
        <v>23</v>
      </c>
      <c r="B59" s="8"/>
      <c r="C59" s="9">
        <v>515</v>
      </c>
      <c r="D59" s="9">
        <v>515</v>
      </c>
      <c r="E59" s="9">
        <v>515</v>
      </c>
      <c r="F59" s="9">
        <v>515</v>
      </c>
      <c r="G59" s="9"/>
      <c r="H59" s="9"/>
      <c r="I59" s="9"/>
    </row>
    <row r="60" spans="1:9" ht="20.25" thickTop="1" thickBot="1" x14ac:dyDescent="0.3">
      <c r="A60" s="11" t="s">
        <v>24</v>
      </c>
      <c r="B60" s="8"/>
      <c r="C60" s="9">
        <v>428</v>
      </c>
      <c r="D60" s="9">
        <v>428</v>
      </c>
      <c r="E60" s="9">
        <v>428</v>
      </c>
      <c r="F60" s="9">
        <v>428</v>
      </c>
      <c r="G60" s="9"/>
      <c r="H60" s="9"/>
      <c r="I60" s="9"/>
    </row>
    <row r="61" spans="1:9" ht="20.25" thickTop="1" thickBot="1" x14ac:dyDescent="0.3">
      <c r="A61" s="11" t="s">
        <v>4</v>
      </c>
      <c r="B61" s="8"/>
      <c r="C61" s="9">
        <v>378</v>
      </c>
      <c r="D61" s="9">
        <v>378</v>
      </c>
      <c r="E61" s="9">
        <v>378</v>
      </c>
      <c r="F61" s="9">
        <v>378</v>
      </c>
      <c r="G61" s="9"/>
      <c r="H61" s="9"/>
      <c r="I61" s="9"/>
    </row>
    <row r="62" spans="1:9" ht="20.25" thickTop="1" thickBot="1" x14ac:dyDescent="0.3">
      <c r="A62" s="7" t="s">
        <v>25</v>
      </c>
      <c r="B62" s="14">
        <f>SUM(B54:B61)</f>
        <v>0</v>
      </c>
      <c r="C62" s="14">
        <f>SUM(C54:C61)</f>
        <v>1321</v>
      </c>
      <c r="D62" s="14">
        <f t="shared" ref="D62:I62" si="3">SUM(D54:D61)</f>
        <v>1321</v>
      </c>
      <c r="E62" s="14">
        <f t="shared" si="3"/>
        <v>1321</v>
      </c>
      <c r="F62" s="14">
        <f t="shared" si="3"/>
        <v>1321</v>
      </c>
      <c r="G62" s="14">
        <f t="shared" si="3"/>
        <v>0</v>
      </c>
      <c r="H62" s="14">
        <f t="shared" si="3"/>
        <v>0</v>
      </c>
      <c r="I62" s="15">
        <f t="shared" si="3"/>
        <v>0</v>
      </c>
    </row>
    <row r="63" spans="1:9" ht="17.25" thickTop="1" thickBot="1" x14ac:dyDescent="0.3">
      <c r="I63" s="16">
        <f>SUM(B62:I62)</f>
        <v>5284</v>
      </c>
    </row>
    <row r="64" spans="1:9" ht="15.75" thickBot="1" x14ac:dyDescent="0.3"/>
    <row r="65" spans="1:9" ht="20.25" thickTop="1" thickBot="1" x14ac:dyDescent="0.3">
      <c r="A65" s="34" t="s">
        <v>12</v>
      </c>
      <c r="B65" s="42" t="s">
        <v>8</v>
      </c>
      <c r="C65" s="43"/>
      <c r="D65" s="43"/>
      <c r="E65" s="43"/>
      <c r="F65" s="43"/>
      <c r="G65" s="43"/>
      <c r="H65" s="43"/>
      <c r="I65" s="44"/>
    </row>
    <row r="66" spans="1:9" ht="20.25" thickTop="1" thickBot="1" x14ac:dyDescent="0.3">
      <c r="A66" s="34"/>
      <c r="B66" s="42" t="s">
        <v>104</v>
      </c>
      <c r="C66" s="43"/>
      <c r="D66" s="43"/>
      <c r="E66" s="43"/>
      <c r="F66" s="43"/>
      <c r="G66" s="43"/>
      <c r="H66" s="43"/>
      <c r="I66" s="44"/>
    </row>
    <row r="67" spans="1:9" ht="20.25" thickTop="1" thickBot="1" x14ac:dyDescent="0.3">
      <c r="A67" s="34"/>
      <c r="B67" s="6" t="s">
        <v>0</v>
      </c>
      <c r="C67" s="6" t="s">
        <v>15</v>
      </c>
      <c r="D67" s="6" t="s">
        <v>16</v>
      </c>
      <c r="E67" s="6" t="s">
        <v>7</v>
      </c>
      <c r="F67" s="6" t="s">
        <v>17</v>
      </c>
      <c r="G67" s="6" t="s">
        <v>18</v>
      </c>
      <c r="H67" s="6" t="s">
        <v>19</v>
      </c>
      <c r="I67" s="6" t="s">
        <v>20</v>
      </c>
    </row>
    <row r="68" spans="1:9" ht="20.25" thickTop="1" thickBot="1" x14ac:dyDescent="0.3">
      <c r="A68" s="7" t="s">
        <v>21</v>
      </c>
      <c r="B68" s="9"/>
      <c r="C68" s="9"/>
      <c r="D68" s="9"/>
      <c r="E68" s="9"/>
      <c r="F68" s="9"/>
      <c r="G68" s="9"/>
      <c r="H68" s="9"/>
      <c r="I68" s="9"/>
    </row>
    <row r="69" spans="1:9" ht="20.25" thickTop="1" thickBot="1" x14ac:dyDescent="0.3">
      <c r="A69" s="10" t="s">
        <v>1</v>
      </c>
      <c r="B69" s="8"/>
      <c r="C69" s="9"/>
      <c r="D69" s="9"/>
      <c r="E69" s="9"/>
      <c r="F69" s="9"/>
      <c r="G69" s="9"/>
      <c r="H69" s="9"/>
      <c r="I69" s="9"/>
    </row>
    <row r="70" spans="1:9" ht="20.25" thickTop="1" thickBot="1" x14ac:dyDescent="0.3">
      <c r="A70" s="11" t="s">
        <v>22</v>
      </c>
      <c r="B70" s="8"/>
      <c r="C70" s="9"/>
      <c r="D70" s="9"/>
      <c r="E70" s="9"/>
      <c r="F70" s="9"/>
      <c r="G70" s="9"/>
      <c r="H70" s="9"/>
      <c r="I70" s="9"/>
    </row>
    <row r="71" spans="1:9" ht="20.25" thickTop="1" thickBot="1" x14ac:dyDescent="0.3">
      <c r="A71" s="11" t="s">
        <v>2</v>
      </c>
      <c r="B71" s="8"/>
      <c r="C71" s="9"/>
      <c r="D71" s="9"/>
      <c r="E71" s="9"/>
      <c r="F71" s="9"/>
      <c r="G71" s="9"/>
      <c r="H71" s="9"/>
      <c r="I71" s="9"/>
    </row>
    <row r="72" spans="1:9" ht="20.25" thickTop="1" thickBot="1" x14ac:dyDescent="0.3">
      <c r="A72" s="11" t="s">
        <v>3</v>
      </c>
      <c r="B72" s="8"/>
      <c r="C72" s="9"/>
      <c r="D72" s="9"/>
      <c r="E72" s="9"/>
      <c r="F72" s="9"/>
      <c r="G72" s="9"/>
      <c r="H72" s="9"/>
      <c r="I72" s="9"/>
    </row>
    <row r="73" spans="1:9" ht="20.25" thickTop="1" thickBot="1" x14ac:dyDescent="0.3">
      <c r="A73" s="11" t="s">
        <v>23</v>
      </c>
      <c r="B73" s="8"/>
      <c r="C73" s="9">
        <v>1344</v>
      </c>
      <c r="D73" s="9">
        <v>1344</v>
      </c>
      <c r="E73" s="9">
        <v>1344</v>
      </c>
      <c r="F73" s="9">
        <v>1344</v>
      </c>
      <c r="G73" s="9"/>
      <c r="H73" s="9"/>
      <c r="I73" s="9"/>
    </row>
    <row r="74" spans="1:9" ht="20.25" thickTop="1" thickBot="1" x14ac:dyDescent="0.3">
      <c r="A74" s="11" t="s">
        <v>24</v>
      </c>
      <c r="B74" s="8"/>
      <c r="C74" s="9">
        <v>1762</v>
      </c>
      <c r="D74" s="9">
        <v>1762</v>
      </c>
      <c r="E74" s="9">
        <v>1762</v>
      </c>
      <c r="F74" s="9">
        <v>1762</v>
      </c>
      <c r="G74" s="9"/>
      <c r="H74" s="9"/>
      <c r="I74" s="9"/>
    </row>
    <row r="75" spans="1:9" ht="20.25" thickTop="1" thickBot="1" x14ac:dyDescent="0.3">
      <c r="A75" s="11" t="s">
        <v>4</v>
      </c>
      <c r="B75" s="8"/>
      <c r="C75" s="9">
        <v>1863</v>
      </c>
      <c r="D75" s="9">
        <v>1863</v>
      </c>
      <c r="E75" s="9">
        <v>1863</v>
      </c>
      <c r="F75" s="9">
        <v>1863</v>
      </c>
      <c r="G75" s="9"/>
      <c r="H75" s="9"/>
      <c r="I75" s="9"/>
    </row>
    <row r="76" spans="1:9" ht="20.25" thickTop="1" thickBot="1" x14ac:dyDescent="0.3">
      <c r="A76" s="7" t="s">
        <v>25</v>
      </c>
      <c r="B76" s="14">
        <f>SUM(B68:B75)</f>
        <v>0</v>
      </c>
      <c r="C76" s="14">
        <f>SUM(C68:C75)</f>
        <v>4969</v>
      </c>
      <c r="D76" s="14">
        <f>SUM(D68:D75)</f>
        <v>4969</v>
      </c>
      <c r="E76" s="14">
        <f t="shared" ref="E76:I76" si="4">SUM(E68:E75)</f>
        <v>4969</v>
      </c>
      <c r="F76" s="14">
        <f t="shared" si="4"/>
        <v>4969</v>
      </c>
      <c r="G76" s="14">
        <f t="shared" si="4"/>
        <v>0</v>
      </c>
      <c r="H76" s="14">
        <f t="shared" si="4"/>
        <v>0</v>
      </c>
      <c r="I76" s="14">
        <f t="shared" si="4"/>
        <v>0</v>
      </c>
    </row>
    <row r="77" spans="1:9" ht="17.25" thickTop="1" thickBot="1" x14ac:dyDescent="0.3">
      <c r="I77" s="16">
        <f>SUM(B76:I76)</f>
        <v>19876</v>
      </c>
    </row>
    <row r="78" spans="1:9" ht="20.25" thickTop="1" thickBot="1" x14ac:dyDescent="0.3">
      <c r="A78" s="34" t="s">
        <v>12</v>
      </c>
      <c r="B78" s="42" t="s">
        <v>8</v>
      </c>
      <c r="C78" s="43"/>
      <c r="D78" s="43"/>
      <c r="E78" s="43"/>
      <c r="F78" s="43"/>
      <c r="G78" s="43"/>
      <c r="H78" s="43"/>
      <c r="I78" s="44"/>
    </row>
    <row r="79" spans="1:9" ht="20.25" thickTop="1" thickBot="1" x14ac:dyDescent="0.3">
      <c r="A79" s="34"/>
      <c r="B79" s="42" t="s">
        <v>105</v>
      </c>
      <c r="C79" s="43"/>
      <c r="D79" s="43"/>
      <c r="E79" s="43"/>
      <c r="F79" s="43"/>
      <c r="G79" s="43"/>
      <c r="H79" s="43"/>
      <c r="I79" s="44"/>
    </row>
    <row r="80" spans="1:9" ht="20.25" thickTop="1" thickBot="1" x14ac:dyDescent="0.3">
      <c r="A80" s="34"/>
      <c r="B80" s="6" t="s">
        <v>0</v>
      </c>
      <c r="C80" s="6" t="s">
        <v>15</v>
      </c>
      <c r="D80" s="6" t="s">
        <v>16</v>
      </c>
      <c r="E80" s="6" t="s">
        <v>7</v>
      </c>
      <c r="F80" s="6" t="s">
        <v>17</v>
      </c>
      <c r="G80" s="6" t="s">
        <v>18</v>
      </c>
      <c r="H80" s="6" t="s">
        <v>19</v>
      </c>
      <c r="I80" s="6" t="s">
        <v>20</v>
      </c>
    </row>
    <row r="81" spans="1:9" ht="20.25" thickTop="1" thickBot="1" x14ac:dyDescent="0.3">
      <c r="A81" s="7" t="s">
        <v>21</v>
      </c>
      <c r="B81" s="9"/>
      <c r="C81" s="9"/>
      <c r="D81" s="9"/>
      <c r="E81" s="9"/>
      <c r="F81" s="9"/>
      <c r="G81" s="9"/>
      <c r="H81" s="9"/>
      <c r="I81" s="9"/>
    </row>
    <row r="82" spans="1:9" ht="20.25" thickTop="1" thickBot="1" x14ac:dyDescent="0.3">
      <c r="A82" s="10" t="s">
        <v>1</v>
      </c>
      <c r="B82" s="8"/>
      <c r="C82" s="9"/>
      <c r="D82" s="9"/>
      <c r="E82" s="9"/>
      <c r="F82" s="9"/>
      <c r="G82" s="9"/>
      <c r="H82" s="9"/>
      <c r="I82" s="9"/>
    </row>
    <row r="83" spans="1:9" ht="20.25" thickTop="1" thickBot="1" x14ac:dyDescent="0.3">
      <c r="A83" s="11" t="s">
        <v>22</v>
      </c>
      <c r="B83" s="8"/>
      <c r="C83" s="9"/>
      <c r="D83" s="9"/>
      <c r="E83" s="9"/>
      <c r="F83" s="9"/>
      <c r="G83" s="9"/>
      <c r="H83" s="9"/>
      <c r="I83" s="9"/>
    </row>
    <row r="84" spans="1:9" ht="20.25" thickTop="1" thickBot="1" x14ac:dyDescent="0.3">
      <c r="A84" s="11" t="s">
        <v>2</v>
      </c>
      <c r="B84" s="8"/>
      <c r="C84" s="9"/>
      <c r="D84" s="9"/>
      <c r="E84" s="9"/>
      <c r="F84" s="9"/>
      <c r="G84" s="9"/>
      <c r="H84" s="9"/>
      <c r="I84" s="9"/>
    </row>
    <row r="85" spans="1:9" ht="20.25" thickTop="1" thickBot="1" x14ac:dyDescent="0.3">
      <c r="A85" s="11" t="s">
        <v>3</v>
      </c>
      <c r="B85" s="8"/>
      <c r="C85" s="9"/>
      <c r="D85" s="9"/>
      <c r="E85" s="9"/>
      <c r="F85" s="9"/>
      <c r="G85" s="9"/>
      <c r="H85" s="9"/>
      <c r="I85" s="9"/>
    </row>
    <row r="86" spans="1:9" ht="20.25" thickTop="1" thickBot="1" x14ac:dyDescent="0.3">
      <c r="A86" s="11" t="s">
        <v>23</v>
      </c>
      <c r="B86" s="8"/>
      <c r="C86" s="9">
        <v>900</v>
      </c>
      <c r="D86" s="9">
        <v>900</v>
      </c>
      <c r="E86" s="9">
        <v>900</v>
      </c>
      <c r="F86" s="9">
        <v>900</v>
      </c>
      <c r="G86" s="9"/>
      <c r="H86" s="9"/>
      <c r="I86" s="9"/>
    </row>
    <row r="87" spans="1:9" ht="20.25" thickTop="1" thickBot="1" x14ac:dyDescent="0.3">
      <c r="A87" s="11" t="s">
        <v>24</v>
      </c>
      <c r="B87" s="8"/>
      <c r="C87" s="9">
        <v>822</v>
      </c>
      <c r="D87" s="9">
        <v>822</v>
      </c>
      <c r="E87" s="9">
        <v>822</v>
      </c>
      <c r="F87" s="9">
        <v>822</v>
      </c>
      <c r="G87" s="9"/>
      <c r="H87" s="9"/>
      <c r="I87" s="9"/>
    </row>
    <row r="88" spans="1:9" ht="20.25" thickTop="1" thickBot="1" x14ac:dyDescent="0.3">
      <c r="A88" s="11" t="s">
        <v>4</v>
      </c>
      <c r="B88" s="8"/>
      <c r="C88" s="9">
        <v>683</v>
      </c>
      <c r="D88" s="9">
        <v>683</v>
      </c>
      <c r="E88" s="9">
        <v>683</v>
      </c>
      <c r="F88" s="9">
        <v>683</v>
      </c>
      <c r="G88" s="9"/>
      <c r="H88" s="9"/>
      <c r="I88" s="9"/>
    </row>
    <row r="89" spans="1:9" ht="20.25" thickTop="1" thickBot="1" x14ac:dyDescent="0.3">
      <c r="A89" s="7" t="s">
        <v>25</v>
      </c>
      <c r="B89" s="14">
        <f>SUM(B81:B88)</f>
        <v>0</v>
      </c>
      <c r="C89" s="14">
        <f>SUM(C81:C88)</f>
        <v>2405</v>
      </c>
      <c r="D89" s="14">
        <f t="shared" ref="D89:I89" si="5">SUM(D81:D88)</f>
        <v>2405</v>
      </c>
      <c r="E89" s="14">
        <f t="shared" si="5"/>
        <v>2405</v>
      </c>
      <c r="F89" s="14">
        <f t="shared" si="5"/>
        <v>2405</v>
      </c>
      <c r="G89" s="14">
        <f t="shared" si="5"/>
        <v>0</v>
      </c>
      <c r="H89" s="14">
        <f t="shared" si="5"/>
        <v>0</v>
      </c>
      <c r="I89" s="14">
        <f t="shared" si="5"/>
        <v>0</v>
      </c>
    </row>
    <row r="90" spans="1:9" ht="17.25" thickTop="1" thickBot="1" x14ac:dyDescent="0.3">
      <c r="I90" s="16">
        <f>SUM(B89:I89)</f>
        <v>9620</v>
      </c>
    </row>
    <row r="91" spans="1:9" ht="20.25" thickTop="1" thickBot="1" x14ac:dyDescent="0.3">
      <c r="A91" s="34" t="s">
        <v>12</v>
      </c>
      <c r="B91" s="42" t="s">
        <v>8</v>
      </c>
      <c r="C91" s="43"/>
      <c r="D91" s="43"/>
      <c r="E91" s="43"/>
      <c r="F91" s="43"/>
      <c r="G91" s="43"/>
      <c r="H91" s="43"/>
      <c r="I91" s="44"/>
    </row>
    <row r="92" spans="1:9" ht="20.25" thickTop="1" thickBot="1" x14ac:dyDescent="0.3">
      <c r="A92" s="34"/>
      <c r="B92" s="42" t="s">
        <v>163</v>
      </c>
      <c r="C92" s="43"/>
      <c r="D92" s="43"/>
      <c r="E92" s="43"/>
      <c r="F92" s="43"/>
      <c r="G92" s="43"/>
      <c r="H92" s="43"/>
      <c r="I92" s="44"/>
    </row>
    <row r="93" spans="1:9" ht="20.25" thickTop="1" thickBot="1" x14ac:dyDescent="0.3">
      <c r="A93" s="34"/>
      <c r="B93" s="24" t="s">
        <v>0</v>
      </c>
      <c r="C93" s="24" t="s">
        <v>15</v>
      </c>
      <c r="D93" s="24" t="s">
        <v>16</v>
      </c>
      <c r="E93" s="24" t="s">
        <v>7</v>
      </c>
      <c r="F93" s="24" t="s">
        <v>17</v>
      </c>
      <c r="G93" s="24" t="s">
        <v>18</v>
      </c>
      <c r="H93" s="24" t="s">
        <v>19</v>
      </c>
      <c r="I93" s="24" t="s">
        <v>20</v>
      </c>
    </row>
    <row r="94" spans="1:9" ht="20.25" thickTop="1" thickBot="1" x14ac:dyDescent="0.3">
      <c r="A94" s="7" t="s">
        <v>21</v>
      </c>
      <c r="B94" s="9"/>
      <c r="C94" s="9"/>
      <c r="D94" s="9"/>
      <c r="E94" s="9"/>
      <c r="F94" s="9"/>
      <c r="G94" s="9"/>
      <c r="H94" s="9"/>
      <c r="I94" s="9"/>
    </row>
    <row r="95" spans="1:9" ht="20.25" thickTop="1" thickBot="1" x14ac:dyDescent="0.3">
      <c r="A95" s="10" t="s">
        <v>1</v>
      </c>
      <c r="B95" s="8"/>
      <c r="C95" s="9"/>
      <c r="D95" s="9"/>
      <c r="E95" s="9"/>
      <c r="F95" s="9"/>
      <c r="G95" s="9"/>
      <c r="H95" s="9"/>
      <c r="I95" s="9"/>
    </row>
    <row r="96" spans="1:9" ht="20.25" thickTop="1" thickBot="1" x14ac:dyDescent="0.3">
      <c r="A96" s="11" t="s">
        <v>22</v>
      </c>
      <c r="B96" s="8"/>
      <c r="C96" s="9"/>
      <c r="D96" s="9"/>
      <c r="E96" s="9"/>
      <c r="F96" s="9"/>
      <c r="G96" s="9"/>
      <c r="H96" s="9"/>
      <c r="I96" s="9"/>
    </row>
    <row r="97" spans="1:10" ht="20.25" thickTop="1" thickBot="1" x14ac:dyDescent="0.3">
      <c r="A97" s="11" t="s">
        <v>2</v>
      </c>
      <c r="B97" s="8"/>
      <c r="C97" s="9"/>
      <c r="D97" s="9"/>
      <c r="E97" s="9"/>
      <c r="F97" s="9"/>
      <c r="G97" s="9"/>
      <c r="H97" s="9"/>
      <c r="I97" s="9"/>
    </row>
    <row r="98" spans="1:10" ht="20.25" thickTop="1" thickBot="1" x14ac:dyDescent="0.3">
      <c r="A98" s="11" t="s">
        <v>3</v>
      </c>
      <c r="B98" s="8"/>
      <c r="C98" s="9"/>
      <c r="D98" s="9"/>
      <c r="E98" s="9"/>
      <c r="F98" s="9"/>
      <c r="G98" s="9"/>
      <c r="H98" s="9"/>
      <c r="I98" s="9"/>
    </row>
    <row r="99" spans="1:10" ht="20.25" thickTop="1" thickBot="1" x14ac:dyDescent="0.3">
      <c r="A99" s="11" t="s">
        <v>23</v>
      </c>
      <c r="B99" s="8"/>
      <c r="C99" s="9">
        <v>603</v>
      </c>
      <c r="D99" s="9">
        <v>603</v>
      </c>
      <c r="E99" s="9">
        <v>603</v>
      </c>
      <c r="F99" s="9">
        <v>603</v>
      </c>
      <c r="G99" s="9"/>
      <c r="H99" s="9"/>
      <c r="I99" s="9"/>
    </row>
    <row r="100" spans="1:10" ht="20.25" thickTop="1" thickBot="1" x14ac:dyDescent="0.3">
      <c r="A100" s="11" t="s">
        <v>24</v>
      </c>
      <c r="B100" s="8"/>
      <c r="C100" s="9">
        <v>389</v>
      </c>
      <c r="D100" s="9">
        <v>389</v>
      </c>
      <c r="E100" s="9">
        <v>389</v>
      </c>
      <c r="F100" s="9">
        <v>389</v>
      </c>
      <c r="G100" s="9"/>
      <c r="H100" s="9"/>
      <c r="I100" s="9"/>
    </row>
    <row r="101" spans="1:10" ht="20.25" thickTop="1" thickBot="1" x14ac:dyDescent="0.3">
      <c r="A101" s="11" t="s">
        <v>4</v>
      </c>
      <c r="B101" s="8"/>
      <c r="C101" s="9">
        <v>540</v>
      </c>
      <c r="D101" s="9">
        <v>540</v>
      </c>
      <c r="E101" s="9">
        <v>540</v>
      </c>
      <c r="F101" s="9">
        <v>540</v>
      </c>
      <c r="G101" s="9"/>
      <c r="H101" s="9"/>
      <c r="I101" s="9"/>
      <c r="J101" s="2">
        <f>E101+180</f>
        <v>720</v>
      </c>
    </row>
    <row r="102" spans="1:10" ht="20.25" thickTop="1" thickBot="1" x14ac:dyDescent="0.3">
      <c r="A102" s="7" t="s">
        <v>25</v>
      </c>
      <c r="B102" s="14">
        <f>SUM(B94:B101)</f>
        <v>0</v>
      </c>
      <c r="C102" s="14">
        <f>SUM(C94:C101)</f>
        <v>1532</v>
      </c>
      <c r="D102" s="14">
        <f t="shared" ref="D102:I102" si="6">SUM(D94:D101)</f>
        <v>1532</v>
      </c>
      <c r="E102" s="14">
        <f t="shared" si="6"/>
        <v>1532</v>
      </c>
      <c r="F102" s="14">
        <f t="shared" si="6"/>
        <v>1532</v>
      </c>
      <c r="G102" s="14">
        <f t="shared" si="6"/>
        <v>0</v>
      </c>
      <c r="H102" s="14">
        <f t="shared" si="6"/>
        <v>0</v>
      </c>
      <c r="I102" s="14">
        <f t="shared" si="6"/>
        <v>0</v>
      </c>
    </row>
    <row r="103" spans="1:10" ht="17.25" thickTop="1" thickBot="1" x14ac:dyDescent="0.3">
      <c r="C103" s="19" t="s">
        <v>31</v>
      </c>
      <c r="D103" s="51">
        <f>I23+I36+I50+I63+I77+I90+I103</f>
        <v>78428</v>
      </c>
      <c r="E103" s="52"/>
      <c r="I103" s="16">
        <f>SUM(B102:I102)</f>
        <v>6128</v>
      </c>
    </row>
  </sheetData>
  <mergeCells count="26">
    <mergeCell ref="A7:I7"/>
    <mergeCell ref="A8:I8"/>
    <mergeCell ref="A9:I9"/>
    <mergeCell ref="A10:I10"/>
    <mergeCell ref="A11:A13"/>
    <mergeCell ref="B11:I11"/>
    <mergeCell ref="B12:I12"/>
    <mergeCell ref="A24:A26"/>
    <mergeCell ref="B24:I24"/>
    <mergeCell ref="B25:I25"/>
    <mergeCell ref="A38:A40"/>
    <mergeCell ref="B38:I38"/>
    <mergeCell ref="B39:I39"/>
    <mergeCell ref="A51:A53"/>
    <mergeCell ref="B51:I51"/>
    <mergeCell ref="B52:I52"/>
    <mergeCell ref="A65:A67"/>
    <mergeCell ref="B65:I65"/>
    <mergeCell ref="B66:I66"/>
    <mergeCell ref="A91:A93"/>
    <mergeCell ref="B91:I91"/>
    <mergeCell ref="B92:I92"/>
    <mergeCell ref="D103:E103"/>
    <mergeCell ref="A78:A80"/>
    <mergeCell ref="B78:I78"/>
    <mergeCell ref="B79:I79"/>
  </mergeCells>
  <pageMargins left="0.17" right="0.17" top="0.15748031496062992" bottom="0.15748031496062992" header="0.15748031496062992" footer="0.15748031496062992"/>
  <pageSetup paperSize="5" scale="88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108"/>
  <sheetViews>
    <sheetView topLeftCell="A94" zoomScale="85" zoomScaleNormal="85" workbookViewId="0">
      <selection activeCell="G18" sqref="G18"/>
    </sheetView>
  </sheetViews>
  <sheetFormatPr baseColWidth="10" defaultColWidth="39.140625" defaultRowHeight="15" x14ac:dyDescent="0.25"/>
  <cols>
    <col min="1" max="1" width="39" style="2" bestFit="1" customWidth="1"/>
    <col min="2" max="2" width="10.85546875" style="2" customWidth="1"/>
    <col min="3" max="3" width="20.42578125" style="2" bestFit="1" customWidth="1"/>
    <col min="4" max="4" width="15" style="2" bestFit="1" customWidth="1"/>
    <col min="5" max="5" width="20.42578125" style="2" bestFit="1" customWidth="1"/>
    <col min="6" max="6" width="23.140625" style="2" bestFit="1" customWidth="1"/>
    <col min="7" max="7" width="23.5703125" style="2" bestFit="1" customWidth="1"/>
    <col min="8" max="8" width="19.85546875" style="2" bestFit="1" customWidth="1"/>
    <col min="9" max="9" width="23.85546875" style="2" bestFit="1" customWidth="1"/>
    <col min="10" max="16384" width="39.140625" style="2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8.75" x14ac:dyDescent="0.3">
      <c r="A7" s="35" t="s">
        <v>9</v>
      </c>
      <c r="B7" s="35"/>
      <c r="C7" s="35"/>
      <c r="D7" s="35"/>
      <c r="E7" s="35"/>
      <c r="F7" s="35"/>
      <c r="G7" s="35"/>
      <c r="H7" s="35"/>
      <c r="I7" s="35"/>
      <c r="J7" s="3"/>
    </row>
    <row r="8" spans="1:10" ht="18.75" x14ac:dyDescent="0.3">
      <c r="A8" s="35" t="s">
        <v>10</v>
      </c>
      <c r="B8" s="35"/>
      <c r="C8" s="35"/>
      <c r="D8" s="35"/>
      <c r="E8" s="35"/>
      <c r="F8" s="35"/>
      <c r="G8" s="35"/>
      <c r="H8" s="35"/>
      <c r="I8" s="35"/>
      <c r="J8" s="3"/>
    </row>
    <row r="9" spans="1:10" ht="19.5" thickBot="1" x14ac:dyDescent="0.35">
      <c r="A9" s="35" t="s">
        <v>167</v>
      </c>
      <c r="B9" s="35"/>
      <c r="C9" s="35"/>
      <c r="D9" s="35"/>
      <c r="E9" s="35"/>
      <c r="F9" s="35"/>
      <c r="G9" s="35"/>
      <c r="H9" s="35"/>
      <c r="I9" s="35"/>
      <c r="J9" s="3"/>
    </row>
    <row r="10" spans="1:10" ht="18.75" customHeight="1" thickTop="1" thickBot="1" x14ac:dyDescent="0.3">
      <c r="A10" s="33" t="s">
        <v>11</v>
      </c>
      <c r="B10" s="33"/>
      <c r="C10" s="33"/>
      <c r="D10" s="33"/>
      <c r="E10" s="33"/>
      <c r="F10" s="33"/>
      <c r="G10" s="33"/>
      <c r="H10" s="33"/>
      <c r="I10" s="33"/>
      <c r="J10" s="4"/>
    </row>
    <row r="11" spans="1:10" ht="20.25" thickTop="1" thickBot="1" x14ac:dyDescent="0.35">
      <c r="A11" s="34" t="s">
        <v>12</v>
      </c>
      <c r="B11" s="34" t="s">
        <v>106</v>
      </c>
      <c r="C11" s="34"/>
      <c r="D11" s="34"/>
      <c r="E11" s="34"/>
      <c r="F11" s="34"/>
      <c r="G11" s="34"/>
      <c r="H11" s="34"/>
      <c r="I11" s="34"/>
      <c r="J11" s="5"/>
    </row>
    <row r="12" spans="1:10" ht="20.25" thickTop="1" thickBot="1" x14ac:dyDescent="0.35">
      <c r="A12" s="34"/>
      <c r="B12" s="42" t="s">
        <v>107</v>
      </c>
      <c r="C12" s="43"/>
      <c r="D12" s="43"/>
      <c r="E12" s="43"/>
      <c r="F12" s="43"/>
      <c r="G12" s="43"/>
      <c r="H12" s="43"/>
      <c r="I12" s="44"/>
      <c r="J12" s="5"/>
    </row>
    <row r="13" spans="1:10" ht="20.25" thickTop="1" thickBot="1" x14ac:dyDescent="0.35">
      <c r="A13" s="34"/>
      <c r="B13" s="6" t="s">
        <v>0</v>
      </c>
      <c r="C13" s="6" t="s">
        <v>15</v>
      </c>
      <c r="D13" s="6" t="s">
        <v>16</v>
      </c>
      <c r="E13" s="6" t="s">
        <v>7</v>
      </c>
      <c r="F13" s="6" t="s">
        <v>17</v>
      </c>
      <c r="G13" s="6" t="s">
        <v>18</v>
      </c>
      <c r="H13" s="6" t="s">
        <v>19</v>
      </c>
      <c r="I13" s="6" t="s">
        <v>20</v>
      </c>
      <c r="J13" s="5"/>
    </row>
    <row r="14" spans="1:10" ht="20.25" thickTop="1" thickBot="1" x14ac:dyDescent="0.35">
      <c r="A14" s="7" t="s">
        <v>21</v>
      </c>
      <c r="B14" s="8"/>
      <c r="C14" s="9"/>
      <c r="D14" s="9"/>
      <c r="E14" s="9"/>
      <c r="F14" s="9"/>
      <c r="G14" s="9"/>
      <c r="H14" s="9"/>
      <c r="I14" s="9"/>
      <c r="J14" s="5"/>
    </row>
    <row r="15" spans="1:10" ht="20.25" thickTop="1" thickBot="1" x14ac:dyDescent="0.35">
      <c r="A15" s="10" t="s">
        <v>1</v>
      </c>
      <c r="B15" s="8"/>
      <c r="C15" s="9"/>
      <c r="D15" s="9"/>
      <c r="E15" s="9"/>
      <c r="F15" s="9"/>
      <c r="G15" s="9"/>
      <c r="H15" s="9"/>
      <c r="I15" s="9"/>
      <c r="J15" s="5"/>
    </row>
    <row r="16" spans="1:10" ht="20.25" thickTop="1" thickBot="1" x14ac:dyDescent="0.35">
      <c r="A16" s="11" t="s">
        <v>22</v>
      </c>
      <c r="B16" s="8"/>
      <c r="C16" s="9"/>
      <c r="D16" s="9"/>
      <c r="E16" s="9"/>
      <c r="F16" s="9"/>
      <c r="G16" s="9"/>
      <c r="H16" s="9"/>
      <c r="I16" s="9"/>
      <c r="J16" s="5"/>
    </row>
    <row r="17" spans="1:10" ht="20.25" thickTop="1" thickBot="1" x14ac:dyDescent="0.35">
      <c r="A17" s="11" t="s">
        <v>2</v>
      </c>
      <c r="B17" s="8"/>
      <c r="C17" s="9"/>
      <c r="D17" s="9"/>
      <c r="E17" s="9"/>
      <c r="F17" s="9"/>
      <c r="G17" s="9"/>
      <c r="H17" s="9"/>
      <c r="I17" s="9"/>
      <c r="J17" s="5"/>
    </row>
    <row r="18" spans="1:10" ht="20.25" thickTop="1" thickBot="1" x14ac:dyDescent="0.35">
      <c r="A18" s="11" t="s">
        <v>3</v>
      </c>
      <c r="B18" s="8"/>
      <c r="C18" s="9"/>
      <c r="D18" s="9"/>
      <c r="E18" s="9"/>
      <c r="F18" s="9"/>
      <c r="G18" s="9"/>
      <c r="H18" s="9"/>
      <c r="I18" s="9"/>
      <c r="J18" s="5"/>
    </row>
    <row r="19" spans="1:10" ht="20.25" thickTop="1" thickBot="1" x14ac:dyDescent="0.35">
      <c r="A19" s="11" t="s">
        <v>23</v>
      </c>
      <c r="B19" s="8"/>
      <c r="C19" s="27">
        <f>[1]Hoja1!$B$2271*0.2</f>
        <v>256</v>
      </c>
      <c r="D19" s="27">
        <f>[1]Hoja1!$B$2271*0.2</f>
        <v>256</v>
      </c>
      <c r="E19" s="27">
        <f>[1]Hoja1!$B$2271*0.2</f>
        <v>256</v>
      </c>
      <c r="F19" s="27">
        <f>[1]Hoja1!$B$2271*0.2</f>
        <v>256</v>
      </c>
      <c r="G19" s="9"/>
      <c r="H19" s="9"/>
      <c r="I19" s="9"/>
      <c r="J19" s="5"/>
    </row>
    <row r="20" spans="1:10" ht="20.25" thickTop="1" thickBot="1" x14ac:dyDescent="0.35">
      <c r="A20" s="11" t="s">
        <v>24</v>
      </c>
      <c r="B20" s="8"/>
      <c r="C20" s="9">
        <v>264</v>
      </c>
      <c r="D20" s="9">
        <v>264</v>
      </c>
      <c r="E20" s="9">
        <v>264</v>
      </c>
      <c r="F20" s="9">
        <v>264</v>
      </c>
      <c r="G20" s="9"/>
      <c r="H20" s="9"/>
      <c r="I20" s="9"/>
      <c r="J20" s="5"/>
    </row>
    <row r="21" spans="1:10" ht="20.25" thickTop="1" thickBot="1" x14ac:dyDescent="0.35">
      <c r="A21" s="11" t="s">
        <v>4</v>
      </c>
      <c r="B21" s="8"/>
      <c r="C21" s="9">
        <v>251</v>
      </c>
      <c r="D21" s="9">
        <v>251</v>
      </c>
      <c r="E21" s="9">
        <v>251</v>
      </c>
      <c r="F21" s="9">
        <v>251</v>
      </c>
      <c r="G21" s="9"/>
      <c r="H21" s="9"/>
      <c r="I21" s="9"/>
      <c r="J21" s="5"/>
    </row>
    <row r="22" spans="1:10" ht="20.25" thickTop="1" thickBot="1" x14ac:dyDescent="0.35">
      <c r="A22" s="7" t="s">
        <v>25</v>
      </c>
      <c r="B22" s="14">
        <f>SUM(B14:B21)</f>
        <v>0</v>
      </c>
      <c r="C22" s="14">
        <f t="shared" ref="C22:I22" si="0">SUM(C16:C21)</f>
        <v>771</v>
      </c>
      <c r="D22" s="14">
        <f t="shared" si="0"/>
        <v>771</v>
      </c>
      <c r="E22" s="14">
        <f t="shared" si="0"/>
        <v>771</v>
      </c>
      <c r="F22" s="14">
        <f t="shared" si="0"/>
        <v>771</v>
      </c>
      <c r="G22" s="14">
        <f t="shared" si="0"/>
        <v>0</v>
      </c>
      <c r="H22" s="14">
        <f t="shared" si="0"/>
        <v>0</v>
      </c>
      <c r="I22" s="14">
        <f t="shared" si="0"/>
        <v>0</v>
      </c>
      <c r="J22" s="5"/>
    </row>
    <row r="23" spans="1:10" ht="17.25" thickTop="1" thickBot="1" x14ac:dyDescent="0.3">
      <c r="A23" s="13"/>
      <c r="B23" s="13"/>
      <c r="C23" s="13"/>
      <c r="D23" s="13"/>
      <c r="E23" s="13"/>
      <c r="F23" s="13"/>
      <c r="G23" s="13"/>
      <c r="H23" s="13"/>
      <c r="I23" s="16">
        <f>SUM(B22:I22)</f>
        <v>3084</v>
      </c>
    </row>
    <row r="24" spans="1:10" ht="20.25" thickTop="1" thickBot="1" x14ac:dyDescent="0.3">
      <c r="A24" s="34" t="s">
        <v>12</v>
      </c>
      <c r="B24" s="34" t="s">
        <v>106</v>
      </c>
      <c r="C24" s="34"/>
      <c r="D24" s="34"/>
      <c r="E24" s="34"/>
      <c r="F24" s="34"/>
      <c r="G24" s="34"/>
      <c r="H24" s="34"/>
      <c r="I24" s="34"/>
    </row>
    <row r="25" spans="1:10" ht="20.25" thickTop="1" thickBot="1" x14ac:dyDescent="0.3">
      <c r="A25" s="34"/>
      <c r="B25" s="42" t="s">
        <v>108</v>
      </c>
      <c r="C25" s="43"/>
      <c r="D25" s="43"/>
      <c r="E25" s="43"/>
      <c r="F25" s="43"/>
      <c r="G25" s="43"/>
      <c r="H25" s="43"/>
      <c r="I25" s="44"/>
    </row>
    <row r="26" spans="1:10" ht="20.25" thickTop="1" thickBot="1" x14ac:dyDescent="0.3">
      <c r="A26" s="34"/>
      <c r="B26" s="6" t="s">
        <v>0</v>
      </c>
      <c r="C26" s="6" t="s">
        <v>15</v>
      </c>
      <c r="D26" s="6" t="s">
        <v>16</v>
      </c>
      <c r="E26" s="6" t="s">
        <v>7</v>
      </c>
      <c r="F26" s="6" t="s">
        <v>17</v>
      </c>
      <c r="G26" s="6" t="s">
        <v>18</v>
      </c>
      <c r="H26" s="6" t="s">
        <v>19</v>
      </c>
      <c r="I26" s="6" t="s">
        <v>20</v>
      </c>
    </row>
    <row r="27" spans="1:10" ht="20.25" thickTop="1" thickBot="1" x14ac:dyDescent="0.3">
      <c r="A27" s="7" t="s">
        <v>21</v>
      </c>
      <c r="B27" s="8"/>
      <c r="C27" s="9"/>
      <c r="D27" s="9"/>
      <c r="E27" s="9"/>
      <c r="F27" s="9"/>
      <c r="G27" s="9"/>
      <c r="H27" s="9"/>
      <c r="I27" s="9"/>
    </row>
    <row r="28" spans="1:10" ht="20.25" thickTop="1" thickBot="1" x14ac:dyDescent="0.3">
      <c r="A28" s="10" t="s">
        <v>1</v>
      </c>
      <c r="B28" s="8"/>
      <c r="C28" s="9"/>
      <c r="D28" s="9"/>
      <c r="E28" s="9"/>
      <c r="F28" s="9"/>
      <c r="G28" s="9"/>
      <c r="H28" s="9"/>
      <c r="I28" s="9"/>
    </row>
    <row r="29" spans="1:10" ht="20.25" thickTop="1" thickBot="1" x14ac:dyDescent="0.3">
      <c r="A29" s="11" t="s">
        <v>22</v>
      </c>
      <c r="B29" s="8"/>
      <c r="C29" s="9"/>
      <c r="D29" s="9"/>
      <c r="E29" s="9"/>
      <c r="F29" s="9"/>
      <c r="G29" s="9"/>
      <c r="H29" s="9"/>
      <c r="I29" s="9"/>
    </row>
    <row r="30" spans="1:10" ht="20.25" thickTop="1" thickBot="1" x14ac:dyDescent="0.3">
      <c r="A30" s="11" t="s">
        <v>2</v>
      </c>
      <c r="B30" s="8"/>
      <c r="C30" s="9"/>
      <c r="D30" s="9"/>
      <c r="E30" s="9"/>
      <c r="F30" s="9"/>
      <c r="G30" s="9"/>
      <c r="H30" s="9"/>
      <c r="I30" s="9"/>
    </row>
    <row r="31" spans="1:10" ht="20.25" thickTop="1" thickBot="1" x14ac:dyDescent="0.3">
      <c r="A31" s="11" t="s">
        <v>3</v>
      </c>
      <c r="B31" s="8"/>
      <c r="C31" s="9"/>
      <c r="D31" s="9"/>
      <c r="E31" s="9"/>
      <c r="F31" s="9"/>
      <c r="G31" s="9"/>
      <c r="H31" s="9"/>
      <c r="I31" s="9"/>
    </row>
    <row r="32" spans="1:10" ht="20.25" thickTop="1" thickBot="1" x14ac:dyDescent="0.3">
      <c r="A32" s="11" t="s">
        <v>23</v>
      </c>
      <c r="B32" s="8"/>
      <c r="C32" s="27">
        <f>[1]Hoja1!$B$2303*0.2</f>
        <v>391.40000000000003</v>
      </c>
      <c r="D32" s="27">
        <f>[1]Hoja1!$B$2303*0.2</f>
        <v>391.40000000000003</v>
      </c>
      <c r="E32" s="27">
        <f>[1]Hoja1!$B$2303*0.2</f>
        <v>391.40000000000003</v>
      </c>
      <c r="F32" s="27">
        <f>[1]Hoja1!$B$2303*0.2</f>
        <v>391.40000000000003</v>
      </c>
      <c r="G32" s="9"/>
      <c r="H32" s="9"/>
      <c r="I32" s="9"/>
    </row>
    <row r="33" spans="1:17" ht="20.25" thickTop="1" thickBot="1" x14ac:dyDescent="0.3">
      <c r="A33" s="11" t="s">
        <v>24</v>
      </c>
      <c r="B33" s="8"/>
      <c r="C33" s="9">
        <v>369</v>
      </c>
      <c r="D33" s="9">
        <v>369</v>
      </c>
      <c r="E33" s="9">
        <v>369</v>
      </c>
      <c r="F33" s="9">
        <v>369</v>
      </c>
      <c r="G33" s="9"/>
      <c r="H33" s="9"/>
      <c r="I33" s="9"/>
    </row>
    <row r="34" spans="1:17" ht="20.25" thickTop="1" thickBot="1" x14ac:dyDescent="0.3">
      <c r="A34" s="11" t="s">
        <v>4</v>
      </c>
      <c r="B34" s="8"/>
      <c r="C34" s="9">
        <v>387</v>
      </c>
      <c r="D34" s="9">
        <v>387</v>
      </c>
      <c r="E34" s="9">
        <v>387</v>
      </c>
      <c r="F34" s="9">
        <v>387</v>
      </c>
      <c r="G34" s="9"/>
      <c r="H34" s="9"/>
      <c r="I34" s="9"/>
    </row>
    <row r="35" spans="1:17" ht="20.25" thickTop="1" thickBot="1" x14ac:dyDescent="0.3">
      <c r="A35" s="7" t="s">
        <v>25</v>
      </c>
      <c r="B35" s="14">
        <f>SUM(B27:B34)</f>
        <v>0</v>
      </c>
      <c r="C35" s="14">
        <f>SUM(C27:C34)</f>
        <v>1147.4000000000001</v>
      </c>
      <c r="D35" s="14">
        <f t="shared" ref="D35:I35" si="1">SUM(D27:D34)</f>
        <v>1147.4000000000001</v>
      </c>
      <c r="E35" s="14">
        <f t="shared" si="1"/>
        <v>1147.4000000000001</v>
      </c>
      <c r="F35" s="14">
        <f t="shared" si="1"/>
        <v>1147.4000000000001</v>
      </c>
      <c r="G35" s="14">
        <f t="shared" si="1"/>
        <v>0</v>
      </c>
      <c r="H35" s="14">
        <f t="shared" si="1"/>
        <v>0</v>
      </c>
      <c r="I35" s="14">
        <f t="shared" si="1"/>
        <v>0</v>
      </c>
    </row>
    <row r="36" spans="1:17" ht="17.25" thickTop="1" thickBot="1" x14ac:dyDescent="0.3">
      <c r="A36" s="13" t="s">
        <v>26</v>
      </c>
      <c r="I36" s="16">
        <f>SUM(B35:I35)</f>
        <v>4589.6000000000004</v>
      </c>
    </row>
    <row r="37" spans="1:17" ht="15.75" thickBot="1" x14ac:dyDescent="0.3"/>
    <row r="38" spans="1:17" ht="20.25" thickTop="1" thickBot="1" x14ac:dyDescent="0.3">
      <c r="A38" s="34" t="s">
        <v>12</v>
      </c>
      <c r="B38" s="34" t="s">
        <v>106</v>
      </c>
      <c r="C38" s="34"/>
      <c r="D38" s="34"/>
      <c r="E38" s="34"/>
      <c r="F38" s="34"/>
      <c r="G38" s="34"/>
      <c r="H38" s="34"/>
      <c r="I38" s="34"/>
    </row>
    <row r="39" spans="1:17" ht="20.25" thickTop="1" thickBot="1" x14ac:dyDescent="0.3">
      <c r="A39" s="34"/>
      <c r="B39" s="42" t="s">
        <v>109</v>
      </c>
      <c r="C39" s="43"/>
      <c r="D39" s="43"/>
      <c r="E39" s="43"/>
      <c r="F39" s="43"/>
      <c r="G39" s="43"/>
      <c r="H39" s="43"/>
      <c r="I39" s="44"/>
    </row>
    <row r="40" spans="1:17" ht="20.25" thickTop="1" thickBot="1" x14ac:dyDescent="0.3">
      <c r="A40" s="34"/>
      <c r="B40" s="6" t="s">
        <v>0</v>
      </c>
      <c r="C40" s="6" t="s">
        <v>15</v>
      </c>
      <c r="D40" s="6" t="s">
        <v>16</v>
      </c>
      <c r="E40" s="6" t="s">
        <v>7</v>
      </c>
      <c r="F40" s="6" t="s">
        <v>17</v>
      </c>
      <c r="G40" s="6" t="s">
        <v>18</v>
      </c>
      <c r="H40" s="6" t="s">
        <v>19</v>
      </c>
      <c r="I40" s="6" t="s">
        <v>20</v>
      </c>
    </row>
    <row r="41" spans="1:17" ht="20.25" thickTop="1" thickBot="1" x14ac:dyDescent="0.3">
      <c r="A41" s="7" t="s">
        <v>21</v>
      </c>
      <c r="B41" s="8"/>
      <c r="C41" s="9"/>
      <c r="D41" s="9"/>
      <c r="E41" s="9"/>
      <c r="F41" s="9"/>
      <c r="G41" s="9"/>
      <c r="H41" s="9"/>
      <c r="I41" s="9"/>
    </row>
    <row r="42" spans="1:17" ht="20.25" thickTop="1" thickBot="1" x14ac:dyDescent="0.3">
      <c r="A42" s="10" t="s">
        <v>1</v>
      </c>
      <c r="B42" s="8"/>
      <c r="C42" s="9"/>
      <c r="D42" s="9"/>
      <c r="E42" s="9"/>
      <c r="F42" s="9"/>
      <c r="G42" s="9"/>
      <c r="H42" s="9"/>
      <c r="I42" s="9"/>
    </row>
    <row r="43" spans="1:17" ht="20.25" thickTop="1" thickBot="1" x14ac:dyDescent="0.3">
      <c r="A43" s="11" t="s">
        <v>22</v>
      </c>
      <c r="B43" s="8"/>
      <c r="C43" s="9"/>
      <c r="D43" s="9"/>
      <c r="E43" s="9"/>
      <c r="F43" s="9"/>
      <c r="G43" s="9"/>
      <c r="H43" s="9"/>
      <c r="I43" s="9"/>
    </row>
    <row r="44" spans="1:17" ht="20.25" thickTop="1" thickBot="1" x14ac:dyDescent="0.3">
      <c r="A44" s="11" t="s">
        <v>2</v>
      </c>
      <c r="B44" s="8"/>
      <c r="C44" s="9"/>
      <c r="D44" s="9"/>
      <c r="E44" s="9"/>
      <c r="F44" s="9"/>
      <c r="G44" s="9"/>
      <c r="H44" s="9"/>
      <c r="I44" s="9"/>
    </row>
    <row r="45" spans="1:17" ht="20.25" thickTop="1" thickBot="1" x14ac:dyDescent="0.3">
      <c r="A45" s="11" t="s">
        <v>3</v>
      </c>
      <c r="B45" s="8"/>
      <c r="C45" s="9"/>
      <c r="D45" s="9"/>
      <c r="E45" s="9"/>
      <c r="F45" s="9"/>
      <c r="G45" s="9"/>
      <c r="H45" s="9"/>
      <c r="I45" s="9"/>
    </row>
    <row r="46" spans="1:17" ht="20.25" thickTop="1" thickBot="1" x14ac:dyDescent="0.35">
      <c r="A46" s="11" t="s">
        <v>23</v>
      </c>
      <c r="B46" s="8"/>
      <c r="C46" s="27">
        <f>[1]Hoja1!$B$2331*0.2</f>
        <v>82</v>
      </c>
      <c r="D46" s="27">
        <f>[1]Hoja1!$B$2331*0.2</f>
        <v>82</v>
      </c>
      <c r="E46" s="27">
        <f>[1]Hoja1!$B$2331*0.2</f>
        <v>82</v>
      </c>
      <c r="F46" s="27">
        <f>[1]Hoja1!$B$2331*0.2</f>
        <v>82</v>
      </c>
      <c r="G46" s="9"/>
      <c r="H46" s="9"/>
      <c r="I46" s="9"/>
      <c r="J46" s="3"/>
      <c r="K46" s="3"/>
      <c r="L46" s="3"/>
      <c r="M46" s="3"/>
      <c r="N46" s="3"/>
      <c r="O46" s="3"/>
      <c r="P46" s="3"/>
      <c r="Q46" s="3"/>
    </row>
    <row r="47" spans="1:17" ht="20.25" thickTop="1" thickBot="1" x14ac:dyDescent="0.3">
      <c r="A47" s="11" t="s">
        <v>24</v>
      </c>
      <c r="B47" s="8"/>
      <c r="C47" s="9">
        <v>74</v>
      </c>
      <c r="D47" s="9">
        <v>74</v>
      </c>
      <c r="E47" s="9">
        <v>74</v>
      </c>
      <c r="F47" s="9">
        <v>74</v>
      </c>
      <c r="G47" s="9"/>
      <c r="H47" s="9"/>
      <c r="I47" s="9"/>
    </row>
    <row r="48" spans="1:17" ht="20.25" thickTop="1" thickBot="1" x14ac:dyDescent="0.3">
      <c r="A48" s="11" t="s">
        <v>4</v>
      </c>
      <c r="B48" s="8"/>
      <c r="C48" s="9">
        <v>78</v>
      </c>
      <c r="D48" s="9">
        <v>78</v>
      </c>
      <c r="E48" s="9">
        <v>78</v>
      </c>
      <c r="F48" s="9">
        <v>78</v>
      </c>
      <c r="G48" s="9"/>
      <c r="H48" s="9"/>
      <c r="I48" s="9"/>
    </row>
    <row r="49" spans="1:9" ht="20.25" thickTop="1" thickBot="1" x14ac:dyDescent="0.3">
      <c r="A49" s="7" t="s">
        <v>25</v>
      </c>
      <c r="B49" s="14">
        <f>SUM(B41:B48)</f>
        <v>0</v>
      </c>
      <c r="C49" s="14">
        <f>SUM(C41:C48)</f>
        <v>234</v>
      </c>
      <c r="D49" s="14">
        <f t="shared" ref="D49:I49" si="2">SUM(D41:D48)</f>
        <v>234</v>
      </c>
      <c r="E49" s="14">
        <f t="shared" si="2"/>
        <v>234</v>
      </c>
      <c r="F49" s="14">
        <f t="shared" si="2"/>
        <v>234</v>
      </c>
      <c r="G49" s="14">
        <f t="shared" si="2"/>
        <v>0</v>
      </c>
      <c r="H49" s="14">
        <f t="shared" si="2"/>
        <v>0</v>
      </c>
      <c r="I49" s="14">
        <f t="shared" si="2"/>
        <v>0</v>
      </c>
    </row>
    <row r="50" spans="1:9" ht="17.25" thickTop="1" thickBot="1" x14ac:dyDescent="0.3">
      <c r="I50" s="16">
        <f>SUM(B49:I49)</f>
        <v>936</v>
      </c>
    </row>
    <row r="51" spans="1:9" ht="20.25" thickTop="1" thickBot="1" x14ac:dyDescent="0.3">
      <c r="A51" s="34" t="s">
        <v>12</v>
      </c>
      <c r="B51" s="34" t="s">
        <v>106</v>
      </c>
      <c r="C51" s="34"/>
      <c r="D51" s="34"/>
      <c r="E51" s="34"/>
      <c r="F51" s="34"/>
      <c r="G51" s="34"/>
      <c r="H51" s="34"/>
      <c r="I51" s="34"/>
    </row>
    <row r="52" spans="1:9" ht="20.25" thickTop="1" thickBot="1" x14ac:dyDescent="0.3">
      <c r="A52" s="34"/>
      <c r="B52" s="42" t="s">
        <v>110</v>
      </c>
      <c r="C52" s="43"/>
      <c r="D52" s="43"/>
      <c r="E52" s="43"/>
      <c r="F52" s="43"/>
      <c r="G52" s="43"/>
      <c r="H52" s="43"/>
      <c r="I52" s="44"/>
    </row>
    <row r="53" spans="1:9" ht="20.25" thickTop="1" thickBot="1" x14ac:dyDescent="0.3">
      <c r="A53" s="34"/>
      <c r="B53" s="6" t="s">
        <v>0</v>
      </c>
      <c r="C53" s="6" t="s">
        <v>15</v>
      </c>
      <c r="D53" s="6" t="s">
        <v>16</v>
      </c>
      <c r="E53" s="6" t="s">
        <v>7</v>
      </c>
      <c r="F53" s="6" t="s">
        <v>17</v>
      </c>
      <c r="G53" s="6" t="s">
        <v>18</v>
      </c>
      <c r="H53" s="6" t="s">
        <v>19</v>
      </c>
      <c r="I53" s="6" t="s">
        <v>20</v>
      </c>
    </row>
    <row r="54" spans="1:9" ht="20.25" thickTop="1" thickBot="1" x14ac:dyDescent="0.3">
      <c r="A54" s="7" t="s">
        <v>21</v>
      </c>
      <c r="B54" s="8"/>
      <c r="C54" s="9"/>
      <c r="D54" s="9"/>
      <c r="E54" s="9"/>
      <c r="F54" s="9"/>
      <c r="G54" s="9"/>
      <c r="H54" s="9"/>
      <c r="I54" s="9"/>
    </row>
    <row r="55" spans="1:9" ht="20.25" thickTop="1" thickBot="1" x14ac:dyDescent="0.3">
      <c r="A55" s="10" t="s">
        <v>1</v>
      </c>
      <c r="B55" s="8"/>
      <c r="C55" s="9"/>
      <c r="D55" s="9"/>
      <c r="E55" s="9"/>
      <c r="F55" s="9"/>
      <c r="G55" s="9"/>
      <c r="H55" s="9"/>
      <c r="I55" s="9"/>
    </row>
    <row r="56" spans="1:9" ht="20.25" thickTop="1" thickBot="1" x14ac:dyDescent="0.3">
      <c r="A56" s="11" t="s">
        <v>22</v>
      </c>
      <c r="B56" s="8"/>
      <c r="C56" s="9"/>
      <c r="D56" s="9"/>
      <c r="E56" s="9"/>
      <c r="F56" s="9"/>
      <c r="G56" s="9"/>
      <c r="H56" s="9"/>
      <c r="I56" s="9"/>
    </row>
    <row r="57" spans="1:9" ht="20.25" thickTop="1" thickBot="1" x14ac:dyDescent="0.3">
      <c r="A57" s="11" t="s">
        <v>2</v>
      </c>
      <c r="B57" s="8"/>
      <c r="C57" s="9"/>
      <c r="D57" s="9"/>
      <c r="E57" s="9"/>
      <c r="F57" s="9"/>
      <c r="G57" s="9"/>
      <c r="H57" s="9"/>
      <c r="I57" s="9"/>
    </row>
    <row r="58" spans="1:9" ht="20.25" thickTop="1" thickBot="1" x14ac:dyDescent="0.3">
      <c r="A58" s="11" t="s">
        <v>3</v>
      </c>
      <c r="B58" s="8"/>
      <c r="C58" s="9"/>
      <c r="D58" s="9"/>
      <c r="E58" s="9"/>
      <c r="F58" s="9"/>
      <c r="G58" s="9"/>
      <c r="H58" s="9"/>
      <c r="I58" s="9"/>
    </row>
    <row r="59" spans="1:9" ht="20.25" thickTop="1" thickBot="1" x14ac:dyDescent="0.3">
      <c r="A59" s="11" t="s">
        <v>23</v>
      </c>
      <c r="B59" s="8"/>
      <c r="C59" s="27">
        <f>[1]Hoja1!$B$2356*0.2</f>
        <v>55.800000000000004</v>
      </c>
      <c r="D59" s="27">
        <f>[1]Hoja1!$B$2356*0.2</f>
        <v>55.800000000000004</v>
      </c>
      <c r="E59" s="27">
        <f>[1]Hoja1!$B$2356*0.2</f>
        <v>55.800000000000004</v>
      </c>
      <c r="F59" s="27">
        <f>[1]Hoja1!$B$2356*0.2</f>
        <v>55.800000000000004</v>
      </c>
      <c r="G59" s="9"/>
      <c r="H59" s="9"/>
      <c r="I59" s="9"/>
    </row>
    <row r="60" spans="1:9" ht="20.25" thickTop="1" thickBot="1" x14ac:dyDescent="0.3">
      <c r="A60" s="11" t="s">
        <v>24</v>
      </c>
      <c r="B60" s="8"/>
      <c r="C60" s="9">
        <v>56</v>
      </c>
      <c r="D60" s="9">
        <v>56</v>
      </c>
      <c r="E60" s="9">
        <v>56</v>
      </c>
      <c r="F60" s="9">
        <v>56</v>
      </c>
      <c r="G60" s="9"/>
      <c r="H60" s="9"/>
      <c r="I60" s="9"/>
    </row>
    <row r="61" spans="1:9" ht="20.25" thickTop="1" thickBot="1" x14ac:dyDescent="0.3">
      <c r="A61" s="11" t="s">
        <v>4</v>
      </c>
      <c r="B61" s="8"/>
      <c r="C61" s="9">
        <v>70</v>
      </c>
      <c r="D61" s="9">
        <v>70</v>
      </c>
      <c r="E61" s="9">
        <v>70</v>
      </c>
      <c r="F61" s="9">
        <v>70</v>
      </c>
      <c r="G61" s="9"/>
      <c r="H61" s="9"/>
      <c r="I61" s="9"/>
    </row>
    <row r="62" spans="1:9" ht="20.25" thickTop="1" thickBot="1" x14ac:dyDescent="0.3">
      <c r="A62" s="7" t="s">
        <v>25</v>
      </c>
      <c r="B62" s="14">
        <f>SUM(B54:B61)</f>
        <v>0</v>
      </c>
      <c r="C62" s="14">
        <f>SUM(C54:C61)</f>
        <v>181.8</v>
      </c>
      <c r="D62" s="14">
        <f t="shared" ref="D62:I62" si="3">SUM(D54:D61)</f>
        <v>181.8</v>
      </c>
      <c r="E62" s="14">
        <f t="shared" si="3"/>
        <v>181.8</v>
      </c>
      <c r="F62" s="14">
        <f t="shared" si="3"/>
        <v>181.8</v>
      </c>
      <c r="G62" s="14">
        <f t="shared" si="3"/>
        <v>0</v>
      </c>
      <c r="H62" s="14">
        <f t="shared" si="3"/>
        <v>0</v>
      </c>
      <c r="I62" s="15">
        <f t="shared" si="3"/>
        <v>0</v>
      </c>
    </row>
    <row r="63" spans="1:9" ht="17.25" thickTop="1" thickBot="1" x14ac:dyDescent="0.3">
      <c r="I63" s="16">
        <f>SUM(B62:I62)</f>
        <v>727.2</v>
      </c>
    </row>
    <row r="64" spans="1:9" ht="15.75" thickBot="1" x14ac:dyDescent="0.3"/>
    <row r="65" spans="1:9" ht="20.25" thickTop="1" thickBot="1" x14ac:dyDescent="0.3">
      <c r="A65" s="34" t="s">
        <v>12</v>
      </c>
      <c r="B65" s="34" t="s">
        <v>106</v>
      </c>
      <c r="C65" s="34"/>
      <c r="D65" s="34"/>
      <c r="E65" s="34"/>
      <c r="F65" s="34"/>
      <c r="G65" s="34"/>
      <c r="H65" s="34"/>
      <c r="I65" s="34"/>
    </row>
    <row r="66" spans="1:9" ht="20.25" thickTop="1" thickBot="1" x14ac:dyDescent="0.3">
      <c r="A66" s="34"/>
      <c r="B66" s="42" t="s">
        <v>111</v>
      </c>
      <c r="C66" s="43"/>
      <c r="D66" s="43"/>
      <c r="E66" s="43"/>
      <c r="F66" s="43"/>
      <c r="G66" s="43"/>
      <c r="H66" s="43"/>
      <c r="I66" s="44"/>
    </row>
    <row r="67" spans="1:9" ht="20.25" thickTop="1" thickBot="1" x14ac:dyDescent="0.3">
      <c r="A67" s="34"/>
      <c r="B67" s="6" t="s">
        <v>0</v>
      </c>
      <c r="C67" s="6" t="s">
        <v>15</v>
      </c>
      <c r="D67" s="6" t="s">
        <v>16</v>
      </c>
      <c r="E67" s="6" t="s">
        <v>7</v>
      </c>
      <c r="F67" s="6" t="s">
        <v>17</v>
      </c>
      <c r="G67" s="6" t="s">
        <v>18</v>
      </c>
      <c r="H67" s="6" t="s">
        <v>19</v>
      </c>
      <c r="I67" s="6" t="s">
        <v>20</v>
      </c>
    </row>
    <row r="68" spans="1:9" ht="20.25" thickTop="1" thickBot="1" x14ac:dyDescent="0.3">
      <c r="A68" s="7" t="s">
        <v>21</v>
      </c>
      <c r="B68" s="8"/>
      <c r="C68" s="9"/>
      <c r="D68" s="9"/>
      <c r="E68" s="9"/>
      <c r="F68" s="9"/>
      <c r="G68" s="9"/>
      <c r="H68" s="9"/>
      <c r="I68" s="9"/>
    </row>
    <row r="69" spans="1:9" ht="20.25" thickTop="1" thickBot="1" x14ac:dyDescent="0.3">
      <c r="A69" s="10" t="s">
        <v>1</v>
      </c>
      <c r="B69" s="8"/>
      <c r="C69" s="9"/>
      <c r="D69" s="9"/>
      <c r="E69" s="9"/>
      <c r="F69" s="9"/>
      <c r="G69" s="9"/>
      <c r="H69" s="9"/>
      <c r="I69" s="9"/>
    </row>
    <row r="70" spans="1:9" ht="20.25" thickTop="1" thickBot="1" x14ac:dyDescent="0.3">
      <c r="A70" s="11" t="s">
        <v>22</v>
      </c>
      <c r="B70" s="8"/>
      <c r="C70" s="9"/>
      <c r="D70" s="9"/>
      <c r="E70" s="9"/>
      <c r="F70" s="9"/>
      <c r="G70" s="9"/>
      <c r="H70" s="9"/>
      <c r="I70" s="9"/>
    </row>
    <row r="71" spans="1:9" ht="20.25" thickTop="1" thickBot="1" x14ac:dyDescent="0.3">
      <c r="A71" s="11" t="s">
        <v>2</v>
      </c>
      <c r="B71" s="8"/>
      <c r="C71" s="9"/>
      <c r="D71" s="9"/>
      <c r="E71" s="9"/>
      <c r="F71" s="9"/>
      <c r="G71" s="9"/>
      <c r="H71" s="9"/>
      <c r="I71" s="9"/>
    </row>
    <row r="72" spans="1:9" ht="20.25" thickTop="1" thickBot="1" x14ac:dyDescent="0.3">
      <c r="A72" s="11" t="s">
        <v>3</v>
      </c>
      <c r="B72" s="8"/>
      <c r="C72" s="9"/>
      <c r="D72" s="9"/>
      <c r="E72" s="9"/>
      <c r="F72" s="9"/>
      <c r="G72" s="9"/>
      <c r="H72" s="9"/>
      <c r="I72" s="9"/>
    </row>
    <row r="73" spans="1:9" ht="20.25" thickTop="1" thickBot="1" x14ac:dyDescent="0.35">
      <c r="A73" s="11" t="s">
        <v>23</v>
      </c>
      <c r="B73" s="8"/>
      <c r="C73" s="26">
        <f>[1]Hoja1!$B$2385*0.2</f>
        <v>56.800000000000004</v>
      </c>
      <c r="D73" s="26">
        <f>[1]Hoja1!$B$2385*0.2</f>
        <v>56.800000000000004</v>
      </c>
      <c r="E73" s="26">
        <f>[1]Hoja1!$B$2385*0.2</f>
        <v>56.800000000000004</v>
      </c>
      <c r="F73" s="26">
        <f>[1]Hoja1!$B$2385*0.2</f>
        <v>56.800000000000004</v>
      </c>
      <c r="G73" s="9"/>
      <c r="H73" s="9"/>
      <c r="I73" s="9"/>
    </row>
    <row r="74" spans="1:9" ht="20.25" thickTop="1" thickBot="1" x14ac:dyDescent="0.3">
      <c r="A74" s="11" t="s">
        <v>24</v>
      </c>
      <c r="B74" s="8"/>
      <c r="C74" s="9">
        <v>55</v>
      </c>
      <c r="D74" s="9">
        <v>55</v>
      </c>
      <c r="E74" s="9">
        <v>55</v>
      </c>
      <c r="F74" s="9">
        <v>55</v>
      </c>
      <c r="G74" s="9"/>
      <c r="H74" s="9"/>
      <c r="I74" s="9"/>
    </row>
    <row r="75" spans="1:9" ht="20.25" thickTop="1" thickBot="1" x14ac:dyDescent="0.3">
      <c r="A75" s="11" t="s">
        <v>4</v>
      </c>
      <c r="B75" s="8"/>
      <c r="C75" s="9">
        <v>54</v>
      </c>
      <c r="D75" s="9">
        <v>54</v>
      </c>
      <c r="E75" s="9">
        <v>54</v>
      </c>
      <c r="F75" s="9">
        <v>54</v>
      </c>
      <c r="G75" s="9"/>
      <c r="H75" s="9"/>
      <c r="I75" s="9"/>
    </row>
    <row r="76" spans="1:9" ht="20.25" thickTop="1" thickBot="1" x14ac:dyDescent="0.3">
      <c r="A76" s="7" t="s">
        <v>25</v>
      </c>
      <c r="B76" s="14">
        <f>SUM(B68:B75)</f>
        <v>0</v>
      </c>
      <c r="C76" s="14">
        <f>SUM(C68:C75)</f>
        <v>165.8</v>
      </c>
      <c r="D76" s="14">
        <f t="shared" ref="D76:I76" si="4">SUM(D68:D75)</f>
        <v>165.8</v>
      </c>
      <c r="E76" s="14">
        <f t="shared" si="4"/>
        <v>165.8</v>
      </c>
      <c r="F76" s="14">
        <f t="shared" si="4"/>
        <v>165.8</v>
      </c>
      <c r="G76" s="14">
        <f t="shared" si="4"/>
        <v>0</v>
      </c>
      <c r="H76" s="14">
        <f t="shared" si="4"/>
        <v>0</v>
      </c>
      <c r="I76" s="14">
        <f t="shared" si="4"/>
        <v>0</v>
      </c>
    </row>
    <row r="77" spans="1:9" ht="17.25" thickTop="1" thickBot="1" x14ac:dyDescent="0.3">
      <c r="I77" s="16">
        <f>SUM(B76:I76)</f>
        <v>663.2</v>
      </c>
    </row>
    <row r="78" spans="1:9" ht="20.25" thickTop="1" thickBot="1" x14ac:dyDescent="0.3">
      <c r="A78" s="34" t="s">
        <v>12</v>
      </c>
      <c r="B78" s="34" t="s">
        <v>106</v>
      </c>
      <c r="C78" s="34"/>
      <c r="D78" s="34"/>
      <c r="E78" s="34"/>
      <c r="F78" s="34"/>
      <c r="G78" s="34"/>
      <c r="H78" s="34"/>
      <c r="I78" s="34"/>
    </row>
    <row r="79" spans="1:9" ht="20.25" thickTop="1" thickBot="1" x14ac:dyDescent="0.3">
      <c r="A79" s="34"/>
      <c r="B79" s="42" t="s">
        <v>112</v>
      </c>
      <c r="C79" s="43"/>
      <c r="D79" s="43"/>
      <c r="E79" s="43"/>
      <c r="F79" s="43"/>
      <c r="G79" s="43"/>
      <c r="H79" s="43"/>
      <c r="I79" s="44"/>
    </row>
    <row r="80" spans="1:9" ht="20.25" thickTop="1" thickBot="1" x14ac:dyDescent="0.3">
      <c r="A80" s="34"/>
      <c r="B80" s="6" t="s">
        <v>0</v>
      </c>
      <c r="C80" s="6" t="s">
        <v>15</v>
      </c>
      <c r="D80" s="6" t="s">
        <v>16</v>
      </c>
      <c r="E80" s="6" t="s">
        <v>7</v>
      </c>
      <c r="F80" s="6" t="s">
        <v>17</v>
      </c>
      <c r="G80" s="6" t="s">
        <v>18</v>
      </c>
      <c r="H80" s="6" t="s">
        <v>19</v>
      </c>
      <c r="I80" s="6" t="s">
        <v>20</v>
      </c>
    </row>
    <row r="81" spans="1:9" ht="20.25" thickTop="1" thickBot="1" x14ac:dyDescent="0.3">
      <c r="A81" s="7" t="s">
        <v>21</v>
      </c>
      <c r="B81" s="8"/>
      <c r="C81" s="9"/>
      <c r="D81" s="9"/>
      <c r="E81" s="9"/>
      <c r="F81" s="9"/>
      <c r="G81" s="9"/>
      <c r="H81" s="9"/>
      <c r="I81" s="9"/>
    </row>
    <row r="82" spans="1:9" ht="20.25" thickTop="1" thickBot="1" x14ac:dyDescent="0.3">
      <c r="A82" s="10" t="s">
        <v>1</v>
      </c>
      <c r="B82" s="8"/>
      <c r="C82" s="9"/>
      <c r="D82" s="9"/>
      <c r="E82" s="9"/>
      <c r="F82" s="9"/>
      <c r="G82" s="9"/>
      <c r="H82" s="9"/>
      <c r="I82" s="9"/>
    </row>
    <row r="83" spans="1:9" ht="20.25" thickTop="1" thickBot="1" x14ac:dyDescent="0.3">
      <c r="A83" s="11" t="s">
        <v>22</v>
      </c>
      <c r="B83" s="8"/>
      <c r="C83" s="9"/>
      <c r="D83" s="9"/>
      <c r="E83" s="9"/>
      <c r="F83" s="9"/>
      <c r="G83" s="9"/>
      <c r="H83" s="9"/>
      <c r="I83" s="9"/>
    </row>
    <row r="84" spans="1:9" ht="20.25" thickTop="1" thickBot="1" x14ac:dyDescent="0.3">
      <c r="A84" s="11" t="s">
        <v>2</v>
      </c>
      <c r="B84" s="8"/>
      <c r="C84" s="9"/>
      <c r="D84" s="9"/>
      <c r="E84" s="9"/>
      <c r="F84" s="9"/>
      <c r="G84" s="9"/>
      <c r="H84" s="9"/>
      <c r="I84" s="9"/>
    </row>
    <row r="85" spans="1:9" ht="20.25" thickTop="1" thickBot="1" x14ac:dyDescent="0.3">
      <c r="A85" s="11" t="s">
        <v>3</v>
      </c>
      <c r="B85" s="8"/>
      <c r="C85" s="9"/>
      <c r="D85" s="9"/>
      <c r="E85" s="9"/>
      <c r="F85" s="9"/>
      <c r="G85" s="9"/>
      <c r="H85" s="9"/>
      <c r="I85" s="9"/>
    </row>
    <row r="86" spans="1:9" ht="20.25" thickTop="1" thickBot="1" x14ac:dyDescent="0.3">
      <c r="A86" s="11" t="s">
        <v>23</v>
      </c>
      <c r="B86" s="8"/>
      <c r="C86" s="27">
        <f>[1]Hoja1!$B$2413*0.2</f>
        <v>61.2</v>
      </c>
      <c r="D86" s="27">
        <f>[1]Hoja1!$B$2413*0.2</f>
        <v>61.2</v>
      </c>
      <c r="E86" s="27">
        <f>[1]Hoja1!$B$2413*0.2</f>
        <v>61.2</v>
      </c>
      <c r="F86" s="27">
        <f>[1]Hoja1!$B$2413*0.2</f>
        <v>61.2</v>
      </c>
      <c r="G86" s="9"/>
      <c r="H86" s="9"/>
      <c r="I86" s="9"/>
    </row>
    <row r="87" spans="1:9" ht="20.25" thickTop="1" thickBot="1" x14ac:dyDescent="0.3">
      <c r="A87" s="11" t="s">
        <v>24</v>
      </c>
      <c r="B87" s="8"/>
      <c r="C87" s="9">
        <v>66</v>
      </c>
      <c r="D87" s="9">
        <v>66</v>
      </c>
      <c r="E87" s="9">
        <v>66</v>
      </c>
      <c r="F87" s="9">
        <v>66</v>
      </c>
      <c r="G87" s="9"/>
      <c r="H87" s="9"/>
      <c r="I87" s="9"/>
    </row>
    <row r="88" spans="1:9" ht="20.25" thickTop="1" thickBot="1" x14ac:dyDescent="0.3">
      <c r="A88" s="11" t="s">
        <v>4</v>
      </c>
      <c r="B88" s="8"/>
      <c r="C88" s="9">
        <v>63</v>
      </c>
      <c r="D88" s="9">
        <v>63</v>
      </c>
      <c r="E88" s="9">
        <v>63</v>
      </c>
      <c r="F88" s="9">
        <v>63</v>
      </c>
      <c r="G88" s="9"/>
      <c r="H88" s="9"/>
      <c r="I88" s="9"/>
    </row>
    <row r="89" spans="1:9" ht="20.25" thickTop="1" thickBot="1" x14ac:dyDescent="0.3">
      <c r="A89" s="7" t="s">
        <v>25</v>
      </c>
      <c r="B89" s="14">
        <f>SUM(B81:B88)</f>
        <v>0</v>
      </c>
      <c r="C89" s="14">
        <f>SUM(C81:C88)</f>
        <v>190.2</v>
      </c>
      <c r="D89" s="14">
        <f t="shared" ref="D89:I89" si="5">SUM(D81:D88)</f>
        <v>190.2</v>
      </c>
      <c r="E89" s="14">
        <f t="shared" si="5"/>
        <v>190.2</v>
      </c>
      <c r="F89" s="14">
        <f t="shared" si="5"/>
        <v>190.2</v>
      </c>
      <c r="G89" s="14">
        <f t="shared" si="5"/>
        <v>0</v>
      </c>
      <c r="H89" s="14">
        <f t="shared" si="5"/>
        <v>0</v>
      </c>
      <c r="I89" s="14">
        <f t="shared" si="5"/>
        <v>0</v>
      </c>
    </row>
    <row r="90" spans="1:9" ht="17.25" thickTop="1" thickBot="1" x14ac:dyDescent="0.3">
      <c r="I90" s="16">
        <f>SUM(B89:I89)</f>
        <v>760.8</v>
      </c>
    </row>
    <row r="91" spans="1:9" ht="16.5" thickBot="1" x14ac:dyDescent="0.3">
      <c r="I91" s="17"/>
    </row>
    <row r="92" spans="1:9" ht="20.25" thickTop="1" thickBot="1" x14ac:dyDescent="0.3">
      <c r="A92" s="34" t="s">
        <v>12</v>
      </c>
      <c r="B92" s="34" t="s">
        <v>106</v>
      </c>
      <c r="C92" s="34"/>
      <c r="D92" s="34"/>
      <c r="E92" s="34"/>
      <c r="F92" s="34"/>
      <c r="G92" s="34"/>
      <c r="H92" s="34"/>
      <c r="I92" s="34"/>
    </row>
    <row r="93" spans="1:9" ht="20.25" thickTop="1" thickBot="1" x14ac:dyDescent="0.3">
      <c r="A93" s="34"/>
      <c r="B93" s="42" t="s">
        <v>113</v>
      </c>
      <c r="C93" s="43"/>
      <c r="D93" s="43"/>
      <c r="E93" s="43"/>
      <c r="F93" s="43"/>
      <c r="G93" s="43"/>
      <c r="H93" s="43"/>
      <c r="I93" s="44"/>
    </row>
    <row r="94" spans="1:9" ht="20.25" thickTop="1" thickBot="1" x14ac:dyDescent="0.3">
      <c r="A94" s="34"/>
      <c r="B94" s="6" t="s">
        <v>0</v>
      </c>
      <c r="C94" s="6" t="s">
        <v>15</v>
      </c>
      <c r="D94" s="6" t="s">
        <v>16</v>
      </c>
      <c r="E94" s="6" t="s">
        <v>7</v>
      </c>
      <c r="F94" s="6" t="s">
        <v>17</v>
      </c>
      <c r="G94" s="6" t="s">
        <v>18</v>
      </c>
      <c r="H94" s="6" t="s">
        <v>19</v>
      </c>
      <c r="I94" s="6" t="s">
        <v>20</v>
      </c>
    </row>
    <row r="95" spans="1:9" ht="20.25" thickTop="1" thickBot="1" x14ac:dyDescent="0.3">
      <c r="A95" s="7" t="s">
        <v>21</v>
      </c>
      <c r="B95" s="8"/>
      <c r="C95" s="9"/>
      <c r="D95" s="9"/>
      <c r="E95" s="9"/>
      <c r="F95" s="9"/>
      <c r="G95" s="9"/>
      <c r="H95" s="9"/>
      <c r="I95" s="9"/>
    </row>
    <row r="96" spans="1:9" ht="20.25" thickTop="1" thickBot="1" x14ac:dyDescent="0.3">
      <c r="A96" s="10" t="s">
        <v>1</v>
      </c>
      <c r="B96" s="8"/>
      <c r="C96" s="9"/>
      <c r="D96" s="9"/>
      <c r="E96" s="9"/>
      <c r="F96" s="9"/>
      <c r="G96" s="9"/>
      <c r="H96" s="9"/>
      <c r="I96" s="9"/>
    </row>
    <row r="97" spans="1:9" ht="20.25" thickTop="1" thickBot="1" x14ac:dyDescent="0.3">
      <c r="A97" s="11" t="s">
        <v>22</v>
      </c>
      <c r="B97" s="8"/>
      <c r="C97" s="9"/>
      <c r="D97" s="9"/>
      <c r="E97" s="9"/>
      <c r="F97" s="9"/>
      <c r="G97" s="9"/>
      <c r="H97" s="9"/>
      <c r="I97" s="9"/>
    </row>
    <row r="98" spans="1:9" ht="20.25" thickTop="1" thickBot="1" x14ac:dyDescent="0.3">
      <c r="A98" s="11" t="s">
        <v>2</v>
      </c>
      <c r="B98" s="8"/>
      <c r="C98" s="9"/>
      <c r="D98" s="9"/>
      <c r="E98" s="9"/>
      <c r="F98" s="9"/>
      <c r="G98" s="9"/>
      <c r="H98" s="9"/>
      <c r="I98" s="9"/>
    </row>
    <row r="99" spans="1:9" ht="20.25" thickTop="1" thickBot="1" x14ac:dyDescent="0.3">
      <c r="A99" s="11" t="s">
        <v>3</v>
      </c>
      <c r="B99" s="8"/>
      <c r="C99" s="9"/>
      <c r="D99" s="9"/>
      <c r="E99" s="9"/>
      <c r="F99" s="9"/>
      <c r="G99" s="9"/>
      <c r="H99" s="9"/>
      <c r="I99" s="9"/>
    </row>
    <row r="100" spans="1:9" ht="20.25" thickTop="1" thickBot="1" x14ac:dyDescent="0.35">
      <c r="A100" s="11" t="s">
        <v>23</v>
      </c>
      <c r="B100" s="8"/>
      <c r="C100" s="29">
        <f>[1]Hoja1!$B$2440*0.2</f>
        <v>67.8</v>
      </c>
      <c r="D100" s="29">
        <f>[1]Hoja1!$B$2440*0.2</f>
        <v>67.8</v>
      </c>
      <c r="E100" s="29">
        <f>[1]Hoja1!$B$2440*0.2</f>
        <v>67.8</v>
      </c>
      <c r="F100" s="29">
        <f>[1]Hoja1!$B$2440*0.2</f>
        <v>67.8</v>
      </c>
      <c r="G100" s="9"/>
      <c r="H100" s="9"/>
      <c r="I100" s="9"/>
    </row>
    <row r="101" spans="1:9" ht="20.25" thickTop="1" thickBot="1" x14ac:dyDescent="0.3">
      <c r="A101" s="11" t="s">
        <v>24</v>
      </c>
      <c r="B101" s="8"/>
      <c r="C101" s="9">
        <v>58</v>
      </c>
      <c r="D101" s="9">
        <v>58</v>
      </c>
      <c r="E101" s="9">
        <v>58</v>
      </c>
      <c r="F101" s="9">
        <v>58</v>
      </c>
      <c r="G101" s="9"/>
      <c r="H101" s="9"/>
      <c r="I101" s="9"/>
    </row>
    <row r="102" spans="1:9" ht="20.25" thickTop="1" thickBot="1" x14ac:dyDescent="0.3">
      <c r="A102" s="11" t="s">
        <v>4</v>
      </c>
      <c r="B102" s="8"/>
      <c r="C102" s="9">
        <v>57</v>
      </c>
      <c r="D102" s="9">
        <v>57</v>
      </c>
      <c r="E102" s="9">
        <v>57</v>
      </c>
      <c r="F102" s="9">
        <v>57</v>
      </c>
      <c r="G102" s="9"/>
      <c r="H102" s="9"/>
      <c r="I102" s="9"/>
    </row>
    <row r="103" spans="1:9" ht="20.25" thickTop="1" thickBot="1" x14ac:dyDescent="0.3">
      <c r="A103" s="7" t="s">
        <v>25</v>
      </c>
      <c r="B103" s="14">
        <f>SUM(B95:B102)</f>
        <v>0</v>
      </c>
      <c r="C103" s="14">
        <f>SUM(C95:C102)</f>
        <v>182.8</v>
      </c>
      <c r="D103" s="14">
        <f t="shared" ref="D103:I103" si="6">SUM(D95:D102)</f>
        <v>182.8</v>
      </c>
      <c r="E103" s="14">
        <f t="shared" si="6"/>
        <v>182.8</v>
      </c>
      <c r="F103" s="14">
        <f t="shared" si="6"/>
        <v>182.8</v>
      </c>
      <c r="G103" s="14">
        <f t="shared" si="6"/>
        <v>0</v>
      </c>
      <c r="H103" s="14">
        <f t="shared" si="6"/>
        <v>0</v>
      </c>
      <c r="I103" s="14">
        <f t="shared" si="6"/>
        <v>0</v>
      </c>
    </row>
    <row r="104" spans="1:9" ht="17.25" thickTop="1" thickBot="1" x14ac:dyDescent="0.3">
      <c r="I104" s="16">
        <f>SUM(B103:I103)</f>
        <v>731.2</v>
      </c>
    </row>
    <row r="106" spans="1:9" ht="15.75" thickBot="1" x14ac:dyDescent="0.3"/>
    <row r="107" spans="1:9" x14ac:dyDescent="0.25">
      <c r="G107" s="40" t="s">
        <v>31</v>
      </c>
      <c r="H107" s="36">
        <f>I77+I63+I50+I36+I23+I90+I104</f>
        <v>11492</v>
      </c>
      <c r="I107" s="37"/>
    </row>
    <row r="108" spans="1:9" ht="15.75" thickBot="1" x14ac:dyDescent="0.3">
      <c r="G108" s="41"/>
      <c r="H108" s="38"/>
      <c r="I108" s="39"/>
    </row>
  </sheetData>
  <mergeCells count="27">
    <mergeCell ref="A7:I7"/>
    <mergeCell ref="A8:I8"/>
    <mergeCell ref="A9:I9"/>
    <mergeCell ref="A10:I10"/>
    <mergeCell ref="A11:A13"/>
    <mergeCell ref="B11:I11"/>
    <mergeCell ref="B12:I12"/>
    <mergeCell ref="A24:A26"/>
    <mergeCell ref="B24:I24"/>
    <mergeCell ref="B25:I25"/>
    <mergeCell ref="A38:A40"/>
    <mergeCell ref="B38:I38"/>
    <mergeCell ref="B39:I39"/>
    <mergeCell ref="A51:A53"/>
    <mergeCell ref="B51:I51"/>
    <mergeCell ref="B52:I52"/>
    <mergeCell ref="A65:A67"/>
    <mergeCell ref="B65:I65"/>
    <mergeCell ref="B66:I66"/>
    <mergeCell ref="G107:G108"/>
    <mergeCell ref="H107:I108"/>
    <mergeCell ref="A78:A80"/>
    <mergeCell ref="B78:I78"/>
    <mergeCell ref="B79:I79"/>
    <mergeCell ref="A92:A94"/>
    <mergeCell ref="B92:I92"/>
    <mergeCell ref="B93:I93"/>
  </mergeCells>
  <pageMargins left="0.27559055118110237" right="0.17" top="0.15748031496062992" bottom="0.15748031496062992" header="0.15748031496062992" footer="0.15748031496062992"/>
  <pageSetup paperSize="5" scale="88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63"/>
  <sheetViews>
    <sheetView topLeftCell="A34" zoomScale="85" zoomScaleNormal="85" workbookViewId="0">
      <selection activeCell="F62" sqref="F62"/>
    </sheetView>
  </sheetViews>
  <sheetFormatPr baseColWidth="10" defaultColWidth="39.140625" defaultRowHeight="15" x14ac:dyDescent="0.25"/>
  <cols>
    <col min="1" max="1" width="39" style="2" bestFit="1" customWidth="1"/>
    <col min="2" max="2" width="10.85546875" style="2" customWidth="1"/>
    <col min="3" max="3" width="20.42578125" style="2" bestFit="1" customWidth="1"/>
    <col min="4" max="4" width="15" style="2" bestFit="1" customWidth="1"/>
    <col min="5" max="5" width="20.42578125" style="2" bestFit="1" customWidth="1"/>
    <col min="6" max="6" width="23.140625" style="2" bestFit="1" customWidth="1"/>
    <col min="7" max="7" width="23.5703125" style="2" bestFit="1" customWidth="1"/>
    <col min="8" max="8" width="19.85546875" style="2" bestFit="1" customWidth="1"/>
    <col min="9" max="9" width="23.85546875" style="2" bestFit="1" customWidth="1"/>
    <col min="10" max="16384" width="39.140625" style="2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8.75" x14ac:dyDescent="0.3">
      <c r="A7" s="35" t="s">
        <v>9</v>
      </c>
      <c r="B7" s="35"/>
      <c r="C7" s="35"/>
      <c r="D7" s="35"/>
      <c r="E7" s="35"/>
      <c r="F7" s="35"/>
      <c r="G7" s="35"/>
      <c r="H7" s="35"/>
      <c r="I7" s="35"/>
      <c r="J7" s="3"/>
    </row>
    <row r="8" spans="1:10" ht="18.75" x14ac:dyDescent="0.3">
      <c r="A8" s="35" t="s">
        <v>10</v>
      </c>
      <c r="B8" s="35"/>
      <c r="C8" s="35"/>
      <c r="D8" s="35"/>
      <c r="E8" s="35"/>
      <c r="F8" s="35"/>
      <c r="G8" s="35"/>
      <c r="H8" s="35"/>
      <c r="I8" s="35"/>
      <c r="J8" s="3"/>
    </row>
    <row r="9" spans="1:10" ht="19.5" thickBot="1" x14ac:dyDescent="0.35">
      <c r="A9" s="35" t="s">
        <v>167</v>
      </c>
      <c r="B9" s="35"/>
      <c r="C9" s="35"/>
      <c r="D9" s="35"/>
      <c r="E9" s="35"/>
      <c r="F9" s="35"/>
      <c r="G9" s="35"/>
      <c r="H9" s="35"/>
      <c r="I9" s="35"/>
      <c r="J9" s="3"/>
    </row>
    <row r="10" spans="1:10" ht="18.75" customHeight="1" thickTop="1" thickBot="1" x14ac:dyDescent="0.3">
      <c r="A10" s="33" t="s">
        <v>11</v>
      </c>
      <c r="B10" s="33"/>
      <c r="C10" s="33"/>
      <c r="D10" s="33"/>
      <c r="E10" s="33"/>
      <c r="F10" s="33"/>
      <c r="G10" s="33"/>
      <c r="H10" s="33"/>
      <c r="I10" s="33"/>
      <c r="J10" s="4"/>
    </row>
    <row r="11" spans="1:10" ht="20.25" thickTop="1" thickBot="1" x14ac:dyDescent="0.35">
      <c r="A11" s="34" t="s">
        <v>12</v>
      </c>
      <c r="B11" s="34" t="s">
        <v>114</v>
      </c>
      <c r="C11" s="34"/>
      <c r="D11" s="34"/>
      <c r="E11" s="34"/>
      <c r="F11" s="34"/>
      <c r="G11" s="34"/>
      <c r="H11" s="34"/>
      <c r="I11" s="34"/>
      <c r="J11" s="5"/>
    </row>
    <row r="12" spans="1:10" ht="20.25" thickTop="1" thickBot="1" x14ac:dyDescent="0.35">
      <c r="A12" s="34"/>
      <c r="B12" s="42" t="s">
        <v>115</v>
      </c>
      <c r="C12" s="43"/>
      <c r="D12" s="43"/>
      <c r="E12" s="43"/>
      <c r="F12" s="43"/>
      <c r="G12" s="43"/>
      <c r="H12" s="43"/>
      <c r="I12" s="44"/>
      <c r="J12" s="5"/>
    </row>
    <row r="13" spans="1:10" ht="20.25" thickTop="1" thickBot="1" x14ac:dyDescent="0.35">
      <c r="A13" s="34"/>
      <c r="B13" s="6" t="s">
        <v>0</v>
      </c>
      <c r="C13" s="6" t="s">
        <v>15</v>
      </c>
      <c r="D13" s="6" t="s">
        <v>16</v>
      </c>
      <c r="E13" s="6" t="s">
        <v>7</v>
      </c>
      <c r="F13" s="6" t="s">
        <v>17</v>
      </c>
      <c r="G13" s="6" t="s">
        <v>18</v>
      </c>
      <c r="H13" s="6" t="s">
        <v>19</v>
      </c>
      <c r="I13" s="6" t="s">
        <v>20</v>
      </c>
      <c r="J13" s="5"/>
    </row>
    <row r="14" spans="1:10" ht="20.25" thickTop="1" thickBot="1" x14ac:dyDescent="0.35">
      <c r="A14" s="7" t="s">
        <v>21</v>
      </c>
      <c r="B14" s="8"/>
      <c r="C14" s="9"/>
      <c r="D14" s="9"/>
      <c r="E14" s="9"/>
      <c r="F14" s="9"/>
      <c r="G14" s="9"/>
      <c r="H14" s="9"/>
      <c r="I14" s="9"/>
      <c r="J14" s="5"/>
    </row>
    <row r="15" spans="1:10" ht="20.25" thickTop="1" thickBot="1" x14ac:dyDescent="0.35">
      <c r="A15" s="10" t="s">
        <v>1</v>
      </c>
      <c r="B15" s="8"/>
      <c r="C15" s="9"/>
      <c r="D15" s="9"/>
      <c r="E15" s="9"/>
      <c r="F15" s="9"/>
      <c r="G15" s="9"/>
      <c r="H15" s="9"/>
      <c r="I15" s="9"/>
      <c r="J15" s="5"/>
    </row>
    <row r="16" spans="1:10" ht="20.25" thickTop="1" thickBot="1" x14ac:dyDescent="0.35">
      <c r="A16" s="11" t="s">
        <v>22</v>
      </c>
      <c r="B16" s="8"/>
      <c r="C16" s="9">
        <v>5235</v>
      </c>
      <c r="D16" s="9"/>
      <c r="E16" s="9"/>
      <c r="F16" s="9"/>
      <c r="G16" s="9">
        <v>2389</v>
      </c>
      <c r="H16" s="9">
        <v>1712</v>
      </c>
      <c r="I16" s="9">
        <v>1685</v>
      </c>
      <c r="J16" s="5"/>
    </row>
    <row r="17" spans="1:10" ht="20.25" thickTop="1" thickBot="1" x14ac:dyDescent="0.35">
      <c r="A17" s="11" t="s">
        <v>2</v>
      </c>
      <c r="B17" s="8"/>
      <c r="C17" s="9">
        <v>3115</v>
      </c>
      <c r="D17" s="9">
        <v>1646</v>
      </c>
      <c r="E17" s="9"/>
      <c r="F17" s="9">
        <v>537</v>
      </c>
      <c r="G17" s="9">
        <v>4764</v>
      </c>
      <c r="H17" s="9">
        <v>2773</v>
      </c>
      <c r="I17" s="9">
        <v>3882</v>
      </c>
      <c r="J17" s="5"/>
    </row>
    <row r="18" spans="1:10" ht="20.25" thickTop="1" thickBot="1" x14ac:dyDescent="0.35">
      <c r="A18" s="11" t="s">
        <v>3</v>
      </c>
      <c r="B18" s="8"/>
      <c r="C18" s="9">
        <v>1077</v>
      </c>
      <c r="D18" s="9"/>
      <c r="E18" s="9">
        <v>1077</v>
      </c>
      <c r="F18" s="9">
        <v>1077</v>
      </c>
      <c r="G18" s="9">
        <v>2121</v>
      </c>
      <c r="H18" s="9"/>
      <c r="I18" s="9">
        <v>2922</v>
      </c>
      <c r="J18" s="5"/>
    </row>
    <row r="19" spans="1:10" ht="20.25" thickTop="1" thickBot="1" x14ac:dyDescent="0.35">
      <c r="A19" s="11" t="s">
        <v>23</v>
      </c>
      <c r="B19" s="8"/>
      <c r="C19" s="9">
        <v>1668</v>
      </c>
      <c r="D19" s="9">
        <v>1668</v>
      </c>
      <c r="E19" s="9">
        <v>1668</v>
      </c>
      <c r="F19" s="9">
        <v>1668</v>
      </c>
      <c r="G19" s="9"/>
      <c r="H19" s="9"/>
      <c r="I19" s="9"/>
      <c r="J19" s="5"/>
    </row>
    <row r="20" spans="1:10" ht="20.25" thickTop="1" thickBot="1" x14ac:dyDescent="0.35">
      <c r="A20" s="11" t="s">
        <v>24</v>
      </c>
      <c r="B20" s="8"/>
      <c r="C20" s="9">
        <v>1399</v>
      </c>
      <c r="D20" s="9">
        <v>1399</v>
      </c>
      <c r="E20" s="9">
        <v>1399</v>
      </c>
      <c r="F20" s="9">
        <v>1399</v>
      </c>
      <c r="G20" s="9"/>
      <c r="H20" s="9"/>
      <c r="I20" s="9"/>
      <c r="J20" s="5"/>
    </row>
    <row r="21" spans="1:10" ht="20.25" thickTop="1" thickBot="1" x14ac:dyDescent="0.35">
      <c r="A21" s="11" t="s">
        <v>4</v>
      </c>
      <c r="B21" s="8"/>
      <c r="C21" s="9">
        <v>813</v>
      </c>
      <c r="D21" s="9">
        <v>813</v>
      </c>
      <c r="E21" s="9">
        <v>813</v>
      </c>
      <c r="F21" s="9">
        <v>813</v>
      </c>
      <c r="G21" s="9"/>
      <c r="H21" s="9"/>
      <c r="I21" s="9"/>
      <c r="J21" s="5"/>
    </row>
    <row r="22" spans="1:10" ht="20.25" thickTop="1" thickBot="1" x14ac:dyDescent="0.35">
      <c r="A22" s="7" t="s">
        <v>25</v>
      </c>
      <c r="B22" s="14">
        <f>SUM(B14:B21)</f>
        <v>0</v>
      </c>
      <c r="C22" s="14">
        <f t="shared" ref="C22:I22" si="0">SUM(C16:C21)</f>
        <v>13307</v>
      </c>
      <c r="D22" s="14">
        <f t="shared" si="0"/>
        <v>5526</v>
      </c>
      <c r="E22" s="14">
        <f t="shared" si="0"/>
        <v>4957</v>
      </c>
      <c r="F22" s="14">
        <f t="shared" si="0"/>
        <v>5494</v>
      </c>
      <c r="G22" s="14">
        <f t="shared" si="0"/>
        <v>9274</v>
      </c>
      <c r="H22" s="14">
        <f t="shared" si="0"/>
        <v>4485</v>
      </c>
      <c r="I22" s="14">
        <f t="shared" si="0"/>
        <v>8489</v>
      </c>
      <c r="J22" s="5"/>
    </row>
    <row r="23" spans="1:10" ht="17.25" thickTop="1" thickBot="1" x14ac:dyDescent="0.3">
      <c r="A23" s="13"/>
      <c r="B23" s="13"/>
      <c r="C23" s="13"/>
      <c r="D23" s="13"/>
      <c r="E23" s="13"/>
      <c r="F23" s="13"/>
      <c r="G23" s="13"/>
      <c r="H23" s="13"/>
      <c r="I23" s="16">
        <f>SUM(B22:I22)</f>
        <v>51532</v>
      </c>
    </row>
    <row r="24" spans="1:10" ht="20.25" thickTop="1" thickBot="1" x14ac:dyDescent="0.3">
      <c r="A24" s="34" t="s">
        <v>12</v>
      </c>
      <c r="B24" s="34" t="s">
        <v>114</v>
      </c>
      <c r="C24" s="34"/>
      <c r="D24" s="34"/>
      <c r="E24" s="34"/>
      <c r="F24" s="34"/>
      <c r="G24" s="34"/>
      <c r="H24" s="34"/>
      <c r="I24" s="34"/>
    </row>
    <row r="25" spans="1:10" ht="20.25" thickTop="1" thickBot="1" x14ac:dyDescent="0.3">
      <c r="A25" s="34"/>
      <c r="B25" s="42" t="s">
        <v>116</v>
      </c>
      <c r="C25" s="43"/>
      <c r="D25" s="43"/>
      <c r="E25" s="43"/>
      <c r="F25" s="43"/>
      <c r="G25" s="43"/>
      <c r="H25" s="43"/>
      <c r="I25" s="44"/>
    </row>
    <row r="26" spans="1:10" ht="20.25" thickTop="1" thickBot="1" x14ac:dyDescent="0.3">
      <c r="A26" s="34"/>
      <c r="B26" s="6" t="s">
        <v>0</v>
      </c>
      <c r="C26" s="6" t="s">
        <v>15</v>
      </c>
      <c r="D26" s="6" t="s">
        <v>16</v>
      </c>
      <c r="E26" s="6" t="s">
        <v>7</v>
      </c>
      <c r="F26" s="6" t="s">
        <v>17</v>
      </c>
      <c r="G26" s="6" t="s">
        <v>18</v>
      </c>
      <c r="H26" s="6" t="s">
        <v>19</v>
      </c>
      <c r="I26" s="6" t="s">
        <v>20</v>
      </c>
    </row>
    <row r="27" spans="1:10" ht="20.25" thickTop="1" thickBot="1" x14ac:dyDescent="0.3">
      <c r="A27" s="7" t="s">
        <v>21</v>
      </c>
      <c r="B27" s="8"/>
      <c r="C27" s="9"/>
      <c r="D27" s="9"/>
      <c r="E27" s="9"/>
      <c r="F27" s="9"/>
      <c r="G27" s="9"/>
      <c r="H27" s="9"/>
      <c r="I27" s="9"/>
    </row>
    <row r="28" spans="1:10" ht="20.25" thickTop="1" thickBot="1" x14ac:dyDescent="0.3">
      <c r="A28" s="10" t="s">
        <v>1</v>
      </c>
      <c r="B28" s="8"/>
      <c r="C28" s="9"/>
      <c r="D28" s="9"/>
      <c r="E28" s="9"/>
      <c r="F28" s="9"/>
      <c r="G28" s="9"/>
      <c r="H28" s="9"/>
      <c r="I28" s="9"/>
    </row>
    <row r="29" spans="1:10" ht="20.25" thickTop="1" thickBot="1" x14ac:dyDescent="0.3">
      <c r="A29" s="11" t="s">
        <v>22</v>
      </c>
      <c r="B29" s="8"/>
      <c r="C29" s="9">
        <v>1684</v>
      </c>
      <c r="D29" s="9">
        <v>0</v>
      </c>
      <c r="E29" s="9">
        <v>0</v>
      </c>
      <c r="F29" s="9">
        <v>0</v>
      </c>
      <c r="G29" s="9"/>
      <c r="H29" s="9"/>
      <c r="I29" s="9"/>
    </row>
    <row r="30" spans="1:10" ht="20.25" thickTop="1" thickBot="1" x14ac:dyDescent="0.3">
      <c r="A30" s="11" t="s">
        <v>2</v>
      </c>
      <c r="B30" s="8"/>
      <c r="C30" s="9">
        <v>1684</v>
      </c>
      <c r="D30" s="9">
        <v>664</v>
      </c>
      <c r="E30" s="9">
        <v>0</v>
      </c>
      <c r="F30" s="9">
        <v>1100</v>
      </c>
      <c r="G30" s="9"/>
      <c r="H30" s="9"/>
      <c r="I30" s="9"/>
    </row>
    <row r="31" spans="1:10" ht="20.25" thickTop="1" thickBot="1" x14ac:dyDescent="0.3">
      <c r="A31" s="11" t="s">
        <v>3</v>
      </c>
      <c r="B31" s="8"/>
      <c r="C31" s="9">
        <v>1684</v>
      </c>
      <c r="D31" s="9">
        <v>0</v>
      </c>
      <c r="E31" s="9">
        <v>1684</v>
      </c>
      <c r="F31" s="9">
        <v>1684</v>
      </c>
      <c r="G31" s="9"/>
      <c r="H31" s="9"/>
      <c r="I31" s="9"/>
    </row>
    <row r="32" spans="1:10" ht="20.25" thickTop="1" thickBot="1" x14ac:dyDescent="0.3">
      <c r="A32" s="11" t="s">
        <v>23</v>
      </c>
      <c r="B32" s="8"/>
      <c r="C32" s="9">
        <v>318</v>
      </c>
      <c r="D32" s="9">
        <v>318</v>
      </c>
      <c r="E32" s="9">
        <v>318</v>
      </c>
      <c r="F32" s="9">
        <v>318</v>
      </c>
      <c r="G32" s="9"/>
      <c r="H32" s="9"/>
      <c r="I32" s="9"/>
    </row>
    <row r="33" spans="1:17" ht="20.25" thickTop="1" thickBot="1" x14ac:dyDescent="0.3">
      <c r="A33" s="11" t="s">
        <v>24</v>
      </c>
      <c r="B33" s="8"/>
      <c r="C33" s="9">
        <v>296</v>
      </c>
      <c r="D33" s="9">
        <v>296</v>
      </c>
      <c r="E33" s="9">
        <v>296</v>
      </c>
      <c r="F33" s="9">
        <v>296</v>
      </c>
      <c r="G33" s="9"/>
      <c r="H33" s="9"/>
      <c r="I33" s="9"/>
    </row>
    <row r="34" spans="1:17" ht="20.25" thickTop="1" thickBot="1" x14ac:dyDescent="0.3">
      <c r="A34" s="11" t="s">
        <v>4</v>
      </c>
      <c r="B34" s="8"/>
      <c r="C34" s="9">
        <v>260</v>
      </c>
      <c r="D34" s="9">
        <v>260</v>
      </c>
      <c r="E34" s="9">
        <v>260</v>
      </c>
      <c r="F34" s="9">
        <v>260</v>
      </c>
      <c r="G34" s="9"/>
      <c r="H34" s="9"/>
      <c r="I34" s="9"/>
    </row>
    <row r="35" spans="1:17" ht="20.25" thickTop="1" thickBot="1" x14ac:dyDescent="0.3">
      <c r="A35" s="7" t="s">
        <v>25</v>
      </c>
      <c r="B35" s="14">
        <f>SUM(B27:B34)</f>
        <v>0</v>
      </c>
      <c r="C35" s="14">
        <f>SUM(C27:C34)</f>
        <v>5926</v>
      </c>
      <c r="D35" s="14">
        <f t="shared" ref="D35:I35" si="1">SUM(D27:D34)</f>
        <v>1538</v>
      </c>
      <c r="E35" s="14">
        <f t="shared" si="1"/>
        <v>2558</v>
      </c>
      <c r="F35" s="14">
        <f t="shared" si="1"/>
        <v>3658</v>
      </c>
      <c r="G35" s="14">
        <f t="shared" si="1"/>
        <v>0</v>
      </c>
      <c r="H35" s="14">
        <f t="shared" si="1"/>
        <v>0</v>
      </c>
      <c r="I35" s="14">
        <f t="shared" si="1"/>
        <v>0</v>
      </c>
    </row>
    <row r="36" spans="1:17" ht="17.25" thickTop="1" thickBot="1" x14ac:dyDescent="0.3">
      <c r="A36" s="13" t="s">
        <v>26</v>
      </c>
      <c r="I36" s="16">
        <f>SUM(B35:I35)</f>
        <v>13680</v>
      </c>
    </row>
    <row r="37" spans="1:17" ht="15.75" thickBot="1" x14ac:dyDescent="0.3"/>
    <row r="38" spans="1:17" ht="20.25" thickTop="1" thickBot="1" x14ac:dyDescent="0.3">
      <c r="A38" s="34" t="s">
        <v>12</v>
      </c>
      <c r="B38" s="34" t="s">
        <v>114</v>
      </c>
      <c r="C38" s="34"/>
      <c r="D38" s="34"/>
      <c r="E38" s="34"/>
      <c r="F38" s="34"/>
      <c r="G38" s="34"/>
      <c r="H38" s="34"/>
      <c r="I38" s="34"/>
    </row>
    <row r="39" spans="1:17" ht="20.25" thickTop="1" thickBot="1" x14ac:dyDescent="0.3">
      <c r="A39" s="34"/>
      <c r="B39" s="42" t="s">
        <v>162</v>
      </c>
      <c r="C39" s="43"/>
      <c r="D39" s="43"/>
      <c r="E39" s="43"/>
      <c r="F39" s="43"/>
      <c r="G39" s="43"/>
      <c r="H39" s="43"/>
      <c r="I39" s="44"/>
    </row>
    <row r="40" spans="1:17" ht="20.25" thickTop="1" thickBot="1" x14ac:dyDescent="0.3">
      <c r="A40" s="34"/>
      <c r="B40" s="6" t="s">
        <v>0</v>
      </c>
      <c r="C40" s="6" t="s">
        <v>15</v>
      </c>
      <c r="D40" s="6" t="s">
        <v>16</v>
      </c>
      <c r="E40" s="6" t="s">
        <v>7</v>
      </c>
      <c r="F40" s="6" t="s">
        <v>17</v>
      </c>
      <c r="G40" s="6" t="s">
        <v>18</v>
      </c>
      <c r="H40" s="6" t="s">
        <v>19</v>
      </c>
      <c r="I40" s="6" t="s">
        <v>20</v>
      </c>
    </row>
    <row r="41" spans="1:17" ht="20.25" thickTop="1" thickBot="1" x14ac:dyDescent="0.3">
      <c r="A41" s="7" t="s">
        <v>21</v>
      </c>
      <c r="B41" s="8"/>
      <c r="C41" s="9"/>
      <c r="D41" s="9"/>
      <c r="E41" s="9"/>
      <c r="F41" s="9"/>
      <c r="G41" s="9"/>
      <c r="H41" s="9"/>
      <c r="I41" s="9"/>
    </row>
    <row r="42" spans="1:17" ht="20.25" thickTop="1" thickBot="1" x14ac:dyDescent="0.3">
      <c r="A42" s="10" t="s">
        <v>1</v>
      </c>
      <c r="B42" s="8"/>
      <c r="C42" s="9"/>
      <c r="D42" s="9"/>
      <c r="E42" s="9"/>
      <c r="F42" s="9"/>
      <c r="G42" s="9"/>
      <c r="H42" s="9"/>
      <c r="I42" s="9"/>
    </row>
    <row r="43" spans="1:17" ht="20.25" thickTop="1" thickBot="1" x14ac:dyDescent="0.3">
      <c r="A43" s="11" t="s">
        <v>22</v>
      </c>
      <c r="B43" s="8"/>
      <c r="C43" s="9">
        <v>1474</v>
      </c>
      <c r="D43" s="9">
        <v>0</v>
      </c>
      <c r="E43" s="9">
        <v>1474</v>
      </c>
      <c r="F43" s="9">
        <v>0</v>
      </c>
      <c r="G43" s="9"/>
      <c r="H43" s="9"/>
      <c r="I43" s="9"/>
    </row>
    <row r="44" spans="1:17" ht="20.25" thickTop="1" thickBot="1" x14ac:dyDescent="0.3">
      <c r="A44" s="11" t="s">
        <v>2</v>
      </c>
      <c r="B44" s="8"/>
      <c r="C44" s="9">
        <v>1302</v>
      </c>
      <c r="D44" s="9">
        <v>1302</v>
      </c>
      <c r="E44" s="9">
        <v>0</v>
      </c>
      <c r="F44" s="9">
        <v>1302</v>
      </c>
      <c r="G44" s="9"/>
      <c r="H44" s="9"/>
      <c r="I44" s="9">
        <v>1302</v>
      </c>
    </row>
    <row r="45" spans="1:17" ht="20.25" thickTop="1" thickBot="1" x14ac:dyDescent="0.3">
      <c r="A45" s="11" t="s">
        <v>3</v>
      </c>
      <c r="B45" s="8"/>
      <c r="C45" s="9">
        <v>1474</v>
      </c>
      <c r="D45" s="9">
        <v>0</v>
      </c>
      <c r="E45" s="9">
        <v>1327</v>
      </c>
      <c r="F45" s="9">
        <v>1474</v>
      </c>
      <c r="G45" s="9"/>
      <c r="H45" s="9"/>
      <c r="I45" s="9"/>
    </row>
    <row r="46" spans="1:17" ht="20.25" thickTop="1" thickBot="1" x14ac:dyDescent="0.35">
      <c r="A46" s="11" t="s">
        <v>23</v>
      </c>
      <c r="B46" s="8"/>
      <c r="C46" s="9">
        <v>1008</v>
      </c>
      <c r="D46" s="9">
        <v>1008</v>
      </c>
      <c r="E46" s="9">
        <v>1008</v>
      </c>
      <c r="F46" s="9">
        <v>1008</v>
      </c>
      <c r="G46" s="9"/>
      <c r="H46" s="9"/>
      <c r="I46" s="9"/>
      <c r="J46" s="3"/>
      <c r="K46" s="3"/>
      <c r="L46" s="3"/>
      <c r="M46" s="3"/>
      <c r="N46" s="3"/>
      <c r="O46" s="3"/>
      <c r="P46" s="3"/>
      <c r="Q46" s="3"/>
    </row>
    <row r="47" spans="1:17" ht="20.25" thickTop="1" thickBot="1" x14ac:dyDescent="0.3">
      <c r="A47" s="11" t="s">
        <v>24</v>
      </c>
      <c r="B47" s="8"/>
      <c r="C47" s="9">
        <v>492</v>
      </c>
      <c r="D47" s="9">
        <v>492</v>
      </c>
      <c r="E47" s="9">
        <v>492</v>
      </c>
      <c r="F47" s="9">
        <v>492</v>
      </c>
      <c r="G47" s="9"/>
      <c r="H47" s="9"/>
      <c r="I47" s="9"/>
    </row>
    <row r="48" spans="1:17" ht="20.25" thickTop="1" thickBot="1" x14ac:dyDescent="0.3">
      <c r="A48" s="11" t="s">
        <v>4</v>
      </c>
      <c r="B48" s="8"/>
      <c r="C48" s="9">
        <v>476</v>
      </c>
      <c r="D48" s="9">
        <v>476</v>
      </c>
      <c r="E48" s="9">
        <v>476</v>
      </c>
      <c r="F48" s="9">
        <v>476</v>
      </c>
      <c r="G48" s="9"/>
      <c r="H48" s="9"/>
      <c r="I48" s="9"/>
    </row>
    <row r="49" spans="1:10" ht="20.25" thickTop="1" thickBot="1" x14ac:dyDescent="0.3">
      <c r="A49" s="7" t="s">
        <v>25</v>
      </c>
      <c r="B49" s="14">
        <f>SUM(B41:B48)</f>
        <v>0</v>
      </c>
      <c r="C49" s="14">
        <f>SUM(C41:C48)</f>
        <v>6226</v>
      </c>
      <c r="D49" s="14">
        <f t="shared" ref="D49:I49" si="2">SUM(D41:D48)</f>
        <v>3278</v>
      </c>
      <c r="E49" s="14">
        <f t="shared" si="2"/>
        <v>4777</v>
      </c>
      <c r="F49" s="14">
        <f t="shared" si="2"/>
        <v>4752</v>
      </c>
      <c r="G49" s="14">
        <f t="shared" si="2"/>
        <v>0</v>
      </c>
      <c r="H49" s="14">
        <f t="shared" si="2"/>
        <v>0</v>
      </c>
      <c r="I49" s="14">
        <f t="shared" si="2"/>
        <v>1302</v>
      </c>
    </row>
    <row r="50" spans="1:10" ht="17.25" thickTop="1" thickBot="1" x14ac:dyDescent="0.3">
      <c r="I50" s="16">
        <f>SUM(B49:I49)</f>
        <v>20335</v>
      </c>
    </row>
    <row r="51" spans="1:10" ht="20.25" thickTop="1" thickBot="1" x14ac:dyDescent="0.3">
      <c r="A51" s="34" t="s">
        <v>12</v>
      </c>
      <c r="B51" s="34" t="s">
        <v>114</v>
      </c>
      <c r="C51" s="34"/>
      <c r="D51" s="34"/>
      <c r="E51" s="34"/>
      <c r="F51" s="34"/>
      <c r="G51" s="34"/>
      <c r="H51" s="34"/>
      <c r="I51" s="34"/>
    </row>
    <row r="52" spans="1:10" ht="20.25" thickTop="1" thickBot="1" x14ac:dyDescent="0.3">
      <c r="A52" s="34"/>
      <c r="B52" s="42" t="s">
        <v>161</v>
      </c>
      <c r="C52" s="43"/>
      <c r="D52" s="43"/>
      <c r="E52" s="43"/>
      <c r="F52" s="43"/>
      <c r="G52" s="43"/>
      <c r="H52" s="43"/>
      <c r="I52" s="44"/>
    </row>
    <row r="53" spans="1:10" ht="20.25" thickTop="1" thickBot="1" x14ac:dyDescent="0.3">
      <c r="A53" s="34"/>
      <c r="B53" s="6" t="s">
        <v>0</v>
      </c>
      <c r="C53" s="6" t="s">
        <v>15</v>
      </c>
      <c r="D53" s="6" t="s">
        <v>16</v>
      </c>
      <c r="E53" s="6" t="s">
        <v>7</v>
      </c>
      <c r="F53" s="6" t="s">
        <v>17</v>
      </c>
      <c r="G53" s="6" t="s">
        <v>18</v>
      </c>
      <c r="H53" s="6" t="s">
        <v>19</v>
      </c>
      <c r="I53" s="6" t="s">
        <v>20</v>
      </c>
    </row>
    <row r="54" spans="1:10" ht="20.25" thickTop="1" thickBot="1" x14ac:dyDescent="0.3">
      <c r="A54" s="7" t="s">
        <v>21</v>
      </c>
      <c r="B54" s="8"/>
      <c r="C54" s="9"/>
      <c r="D54" s="9"/>
      <c r="E54" s="9"/>
      <c r="F54" s="9"/>
      <c r="G54" s="9"/>
      <c r="H54" s="9"/>
      <c r="I54" s="9"/>
    </row>
    <row r="55" spans="1:10" ht="20.25" thickTop="1" thickBot="1" x14ac:dyDescent="0.3">
      <c r="A55" s="10" t="s">
        <v>1</v>
      </c>
      <c r="B55" s="8"/>
      <c r="C55" s="9"/>
      <c r="D55" s="9"/>
      <c r="E55" s="9"/>
      <c r="F55" s="9"/>
      <c r="G55" s="9"/>
      <c r="H55" s="9"/>
      <c r="I55" s="9"/>
    </row>
    <row r="56" spans="1:10" ht="20.25" thickTop="1" thickBot="1" x14ac:dyDescent="0.3">
      <c r="A56" s="11" t="s">
        <v>22</v>
      </c>
      <c r="B56" s="8"/>
      <c r="C56" s="9">
        <v>0</v>
      </c>
      <c r="D56" s="9">
        <v>170</v>
      </c>
      <c r="E56" s="9">
        <v>0</v>
      </c>
      <c r="F56" s="9">
        <v>0</v>
      </c>
      <c r="G56" s="9"/>
      <c r="H56" s="9"/>
      <c r="I56" s="9"/>
    </row>
    <row r="57" spans="1:10" ht="20.25" thickTop="1" thickBot="1" x14ac:dyDescent="0.3">
      <c r="A57" s="11" t="s">
        <v>2</v>
      </c>
      <c r="B57" s="8"/>
      <c r="C57" s="9">
        <v>1042</v>
      </c>
      <c r="D57" s="9">
        <v>1042</v>
      </c>
      <c r="E57" s="9">
        <v>0</v>
      </c>
      <c r="F57" s="9">
        <v>1042</v>
      </c>
      <c r="G57" s="9"/>
      <c r="H57" s="9"/>
      <c r="I57" s="9"/>
    </row>
    <row r="58" spans="1:10" ht="20.25" thickTop="1" thickBot="1" x14ac:dyDescent="0.3">
      <c r="A58" s="11" t="s">
        <v>3</v>
      </c>
      <c r="B58" s="8"/>
      <c r="C58" s="9">
        <v>1032</v>
      </c>
      <c r="D58" s="9">
        <v>0</v>
      </c>
      <c r="E58" s="9">
        <v>1042</v>
      </c>
      <c r="F58" s="9">
        <v>1042</v>
      </c>
      <c r="G58" s="9"/>
      <c r="H58" s="9"/>
      <c r="I58" s="9"/>
    </row>
    <row r="59" spans="1:10" ht="20.25" thickTop="1" thickBot="1" x14ac:dyDescent="0.3">
      <c r="A59" s="11" t="s">
        <v>23</v>
      </c>
      <c r="B59" s="8"/>
      <c r="C59" s="9">
        <v>1042</v>
      </c>
      <c r="D59" s="9">
        <v>1042</v>
      </c>
      <c r="E59" s="9">
        <v>1042</v>
      </c>
      <c r="F59" s="9">
        <v>1042</v>
      </c>
      <c r="G59" s="9"/>
      <c r="H59" s="9"/>
      <c r="I59" s="9"/>
    </row>
    <row r="60" spans="1:10" ht="20.25" thickTop="1" thickBot="1" x14ac:dyDescent="0.3">
      <c r="A60" s="11" t="s">
        <v>24</v>
      </c>
      <c r="B60" s="8"/>
      <c r="C60" s="9">
        <v>202</v>
      </c>
      <c r="D60" s="9">
        <v>202</v>
      </c>
      <c r="E60" s="9">
        <v>202</v>
      </c>
      <c r="F60" s="9">
        <v>202</v>
      </c>
      <c r="G60" s="9"/>
      <c r="H60" s="9"/>
      <c r="I60" s="9"/>
    </row>
    <row r="61" spans="1:10" ht="20.25" thickTop="1" thickBot="1" x14ac:dyDescent="0.3">
      <c r="A61" s="11" t="s">
        <v>4</v>
      </c>
      <c r="B61" s="8"/>
      <c r="C61" s="9">
        <v>202</v>
      </c>
      <c r="D61" s="9">
        <v>202</v>
      </c>
      <c r="E61" s="9">
        <v>202</v>
      </c>
      <c r="F61" s="9">
        <v>202</v>
      </c>
      <c r="G61" s="9"/>
      <c r="H61" s="9"/>
      <c r="I61" s="9"/>
    </row>
    <row r="62" spans="1:10" ht="20.25" thickTop="1" thickBot="1" x14ac:dyDescent="0.3">
      <c r="A62" s="7" t="s">
        <v>25</v>
      </c>
      <c r="B62" s="14">
        <f>SUM(B54:B61)</f>
        <v>0</v>
      </c>
      <c r="C62" s="14">
        <f>SUM(C54:C61)</f>
        <v>3520</v>
      </c>
      <c r="D62" s="14">
        <f t="shared" ref="D62:I62" si="3">SUM(D54:D61)</f>
        <v>2658</v>
      </c>
      <c r="E62" s="14">
        <f t="shared" si="3"/>
        <v>2488</v>
      </c>
      <c r="F62" s="14">
        <f t="shared" si="3"/>
        <v>3530</v>
      </c>
      <c r="G62" s="14">
        <f t="shared" si="3"/>
        <v>0</v>
      </c>
      <c r="H62" s="14">
        <f t="shared" si="3"/>
        <v>0</v>
      </c>
      <c r="I62" s="15">
        <f t="shared" si="3"/>
        <v>0</v>
      </c>
      <c r="J62" s="2">
        <f>SUM(B62:I62)</f>
        <v>12196</v>
      </c>
    </row>
    <row r="63" spans="1:10" ht="17.25" thickTop="1" thickBot="1" x14ac:dyDescent="0.3">
      <c r="C63" s="21">
        <v>96</v>
      </c>
      <c r="D63" s="38">
        <f>+I63+I50+I36+I23</f>
        <v>97743</v>
      </c>
      <c r="E63" s="39"/>
      <c r="I63" s="16">
        <f>SUM(B62:I62)</f>
        <v>12196</v>
      </c>
    </row>
  </sheetData>
  <mergeCells count="17">
    <mergeCell ref="A7:I7"/>
    <mergeCell ref="A8:I8"/>
    <mergeCell ref="A9:I9"/>
    <mergeCell ref="A10:I10"/>
    <mergeCell ref="A11:A13"/>
    <mergeCell ref="B11:I11"/>
    <mergeCell ref="B12:I12"/>
    <mergeCell ref="D63:E63"/>
    <mergeCell ref="A51:A53"/>
    <mergeCell ref="B51:I51"/>
    <mergeCell ref="B52:I52"/>
    <mergeCell ref="A24:A26"/>
    <mergeCell ref="B24:I24"/>
    <mergeCell ref="B25:I25"/>
    <mergeCell ref="A38:A40"/>
    <mergeCell ref="B38:I38"/>
    <mergeCell ref="B39:I39"/>
  </mergeCells>
  <pageMargins left="0.27559055118110237" right="0.17" top="0.15748031496062992" bottom="0.15748031496062992" header="0.15748031496062992" footer="0.15748031496062992"/>
  <pageSetup paperSize="5" scale="88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91"/>
  <sheetViews>
    <sheetView topLeftCell="A73" zoomScale="85" zoomScaleNormal="85" workbookViewId="0">
      <selection activeCell="D17" sqref="D17"/>
    </sheetView>
  </sheetViews>
  <sheetFormatPr baseColWidth="10" defaultColWidth="39.140625" defaultRowHeight="15" x14ac:dyDescent="0.25"/>
  <cols>
    <col min="1" max="1" width="39" style="2" bestFit="1" customWidth="1"/>
    <col min="2" max="2" width="8" style="2" bestFit="1" customWidth="1"/>
    <col min="3" max="3" width="20.42578125" style="2" bestFit="1" customWidth="1"/>
    <col min="4" max="4" width="15" style="2" bestFit="1" customWidth="1"/>
    <col min="5" max="5" width="20.42578125" style="2" bestFit="1" customWidth="1"/>
    <col min="6" max="6" width="23.140625" style="2" bestFit="1" customWidth="1"/>
    <col min="7" max="7" width="23.5703125" style="2" bestFit="1" customWidth="1"/>
    <col min="8" max="8" width="19.85546875" style="2" bestFit="1" customWidth="1"/>
    <col min="9" max="9" width="23.85546875" style="2" bestFit="1" customWidth="1"/>
    <col min="10" max="16384" width="39.140625" style="2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8.75" x14ac:dyDescent="0.3">
      <c r="A7" s="35" t="s">
        <v>9</v>
      </c>
      <c r="B7" s="35"/>
      <c r="C7" s="35"/>
      <c r="D7" s="35"/>
      <c r="E7" s="35"/>
      <c r="F7" s="35"/>
      <c r="G7" s="35"/>
      <c r="H7" s="35"/>
      <c r="I7" s="35"/>
      <c r="J7" s="3"/>
    </row>
    <row r="8" spans="1:10" ht="18.75" x14ac:dyDescent="0.3">
      <c r="A8" s="35" t="s">
        <v>10</v>
      </c>
      <c r="B8" s="35"/>
      <c r="C8" s="35"/>
      <c r="D8" s="35"/>
      <c r="E8" s="35"/>
      <c r="F8" s="35"/>
      <c r="G8" s="35"/>
      <c r="H8" s="35"/>
      <c r="I8" s="35"/>
      <c r="J8" s="3"/>
    </row>
    <row r="9" spans="1:10" ht="19.5" thickBot="1" x14ac:dyDescent="0.35">
      <c r="A9" s="35" t="s">
        <v>167</v>
      </c>
      <c r="B9" s="35"/>
      <c r="C9" s="35"/>
      <c r="D9" s="35"/>
      <c r="E9" s="35"/>
      <c r="F9" s="35"/>
      <c r="G9" s="35"/>
      <c r="H9" s="35"/>
      <c r="I9" s="35"/>
      <c r="J9" s="3"/>
    </row>
    <row r="10" spans="1:10" ht="18.75" customHeight="1" thickTop="1" thickBot="1" x14ac:dyDescent="0.3">
      <c r="A10" s="33" t="s">
        <v>11</v>
      </c>
      <c r="B10" s="33"/>
      <c r="C10" s="33"/>
      <c r="D10" s="33"/>
      <c r="E10" s="33"/>
      <c r="F10" s="33"/>
      <c r="G10" s="33"/>
      <c r="H10" s="33"/>
      <c r="I10" s="33"/>
      <c r="J10" s="4"/>
    </row>
    <row r="11" spans="1:10" ht="20.25" thickTop="1" thickBot="1" x14ac:dyDescent="0.35">
      <c r="A11" s="34" t="s">
        <v>12</v>
      </c>
      <c r="B11" s="42" t="s">
        <v>117</v>
      </c>
      <c r="C11" s="43"/>
      <c r="D11" s="43"/>
      <c r="E11" s="43"/>
      <c r="F11" s="43"/>
      <c r="G11" s="43"/>
      <c r="H11" s="43"/>
      <c r="I11" s="44"/>
      <c r="J11" s="5"/>
    </row>
    <row r="12" spans="1:10" ht="20.25" thickTop="1" thickBot="1" x14ac:dyDescent="0.35">
      <c r="A12" s="34"/>
      <c r="B12" s="42" t="s">
        <v>118</v>
      </c>
      <c r="C12" s="43"/>
      <c r="D12" s="43"/>
      <c r="E12" s="43"/>
      <c r="F12" s="43"/>
      <c r="G12" s="43"/>
      <c r="H12" s="43"/>
      <c r="I12" s="44"/>
      <c r="J12" s="5"/>
    </row>
    <row r="13" spans="1:10" ht="20.25" thickTop="1" thickBot="1" x14ac:dyDescent="0.35">
      <c r="A13" s="34"/>
      <c r="B13" s="6" t="s">
        <v>0</v>
      </c>
      <c r="C13" s="6" t="s">
        <v>15</v>
      </c>
      <c r="D13" s="6" t="s">
        <v>16</v>
      </c>
      <c r="E13" s="6" t="s">
        <v>7</v>
      </c>
      <c r="F13" s="6" t="s">
        <v>17</v>
      </c>
      <c r="G13" s="6" t="s">
        <v>18</v>
      </c>
      <c r="H13" s="6" t="s">
        <v>19</v>
      </c>
      <c r="I13" s="6" t="s">
        <v>20</v>
      </c>
      <c r="J13" s="5"/>
    </row>
    <row r="14" spans="1:10" ht="20.25" thickTop="1" thickBot="1" x14ac:dyDescent="0.35">
      <c r="A14" s="7" t="s">
        <v>21</v>
      </c>
      <c r="B14" s="8"/>
      <c r="C14" s="9"/>
      <c r="D14" s="9"/>
      <c r="E14" s="9"/>
      <c r="F14" s="9"/>
      <c r="G14" s="9"/>
      <c r="H14" s="9"/>
      <c r="I14" s="9"/>
      <c r="J14" s="5"/>
    </row>
    <row r="15" spans="1:10" ht="20.25" thickTop="1" thickBot="1" x14ac:dyDescent="0.35">
      <c r="A15" s="10" t="s">
        <v>1</v>
      </c>
      <c r="B15" s="8"/>
      <c r="C15" s="9"/>
      <c r="D15" s="9"/>
      <c r="E15" s="9"/>
      <c r="F15" s="9"/>
      <c r="G15" s="9"/>
      <c r="H15" s="9"/>
      <c r="I15" s="9"/>
      <c r="J15" s="5"/>
    </row>
    <row r="16" spans="1:10" ht="20.25" thickTop="1" thickBot="1" x14ac:dyDescent="0.35">
      <c r="A16" s="11" t="s">
        <v>22</v>
      </c>
      <c r="B16" s="8"/>
      <c r="C16" s="9"/>
      <c r="D16" s="9"/>
      <c r="E16" s="9"/>
      <c r="F16" s="9"/>
      <c r="G16" s="9"/>
      <c r="H16" s="9"/>
      <c r="I16" s="9"/>
      <c r="J16" s="5"/>
    </row>
    <row r="17" spans="1:10" ht="20.25" thickTop="1" thickBot="1" x14ac:dyDescent="0.35">
      <c r="A17" s="11" t="s">
        <v>2</v>
      </c>
      <c r="B17" s="8"/>
      <c r="C17" s="9"/>
      <c r="D17" s="9"/>
      <c r="E17" s="9"/>
      <c r="F17" s="9"/>
      <c r="G17" s="9"/>
      <c r="H17" s="9"/>
      <c r="I17" s="9"/>
      <c r="J17" s="5"/>
    </row>
    <row r="18" spans="1:10" ht="20.25" thickTop="1" thickBot="1" x14ac:dyDescent="0.35">
      <c r="A18" s="11" t="s">
        <v>3</v>
      </c>
      <c r="B18" s="8"/>
      <c r="C18" s="9"/>
      <c r="D18" s="9"/>
      <c r="E18" s="9"/>
      <c r="F18" s="9"/>
      <c r="G18" s="9"/>
      <c r="H18" s="9"/>
      <c r="I18" s="9"/>
      <c r="J18" s="5"/>
    </row>
    <row r="19" spans="1:10" ht="20.25" thickTop="1" thickBot="1" x14ac:dyDescent="0.35">
      <c r="A19" s="11" t="s">
        <v>23</v>
      </c>
      <c r="B19" s="8"/>
      <c r="C19" s="25">
        <f>[1]Hoja1!$B$2594*0.2</f>
        <v>140.20000000000002</v>
      </c>
      <c r="D19" s="25">
        <f>[1]Hoja1!$B$2594*0.2</f>
        <v>140.20000000000002</v>
      </c>
      <c r="E19" s="25">
        <f>[1]Hoja1!$B$2594*0.2</f>
        <v>140.20000000000002</v>
      </c>
      <c r="F19" s="25">
        <f>[1]Hoja1!$B$2594*0.2</f>
        <v>140.20000000000002</v>
      </c>
      <c r="G19" s="9"/>
      <c r="H19" s="9"/>
      <c r="I19" s="9"/>
      <c r="J19" s="5"/>
    </row>
    <row r="20" spans="1:10" ht="20.25" thickTop="1" thickBot="1" x14ac:dyDescent="0.35">
      <c r="A20" s="11" t="s">
        <v>24</v>
      </c>
      <c r="B20" s="8"/>
      <c r="C20" s="9">
        <v>136</v>
      </c>
      <c r="D20" s="9">
        <v>136</v>
      </c>
      <c r="E20" s="9">
        <v>136</v>
      </c>
      <c r="F20" s="9">
        <v>136</v>
      </c>
      <c r="G20" s="9"/>
      <c r="H20" s="9"/>
      <c r="I20" s="9"/>
      <c r="J20" s="5"/>
    </row>
    <row r="21" spans="1:10" ht="20.25" thickTop="1" thickBot="1" x14ac:dyDescent="0.35">
      <c r="A21" s="11" t="s">
        <v>4</v>
      </c>
      <c r="B21" s="8"/>
      <c r="C21" s="9">
        <v>134</v>
      </c>
      <c r="D21" s="9">
        <v>134</v>
      </c>
      <c r="E21" s="9">
        <v>134</v>
      </c>
      <c r="F21" s="9">
        <v>134</v>
      </c>
      <c r="G21" s="9"/>
      <c r="H21" s="9"/>
      <c r="I21" s="9"/>
      <c r="J21" s="5"/>
    </row>
    <row r="22" spans="1:10" ht="20.25" thickTop="1" thickBot="1" x14ac:dyDescent="0.35">
      <c r="A22" s="7" t="s">
        <v>25</v>
      </c>
      <c r="B22" s="14">
        <f>SUM(B14:B21)</f>
        <v>0</v>
      </c>
      <c r="C22" s="14">
        <f t="shared" ref="C22:I22" si="0">SUM(C16:C21)</f>
        <v>410.20000000000005</v>
      </c>
      <c r="D22" s="14">
        <f t="shared" si="0"/>
        <v>410.20000000000005</v>
      </c>
      <c r="E22" s="14">
        <f t="shared" si="0"/>
        <v>410.20000000000005</v>
      </c>
      <c r="F22" s="14">
        <f t="shared" si="0"/>
        <v>410.20000000000005</v>
      </c>
      <c r="G22" s="14">
        <f t="shared" si="0"/>
        <v>0</v>
      </c>
      <c r="H22" s="14">
        <f t="shared" si="0"/>
        <v>0</v>
      </c>
      <c r="I22" s="14">
        <f t="shared" si="0"/>
        <v>0</v>
      </c>
      <c r="J22" s="5"/>
    </row>
    <row r="23" spans="1:10" ht="17.25" thickTop="1" thickBot="1" x14ac:dyDescent="0.3">
      <c r="A23" s="13"/>
      <c r="B23" s="13"/>
      <c r="C23" s="13"/>
      <c r="D23" s="13"/>
      <c r="E23" s="13"/>
      <c r="F23" s="13"/>
      <c r="G23" s="13"/>
      <c r="H23" s="13"/>
      <c r="I23" s="16">
        <f>SUM(B22:I22)</f>
        <v>1640.8000000000002</v>
      </c>
    </row>
    <row r="24" spans="1:10" ht="20.25" thickTop="1" thickBot="1" x14ac:dyDescent="0.3">
      <c r="A24" s="34" t="s">
        <v>12</v>
      </c>
      <c r="B24" s="42" t="s">
        <v>117</v>
      </c>
      <c r="C24" s="43"/>
      <c r="D24" s="43"/>
      <c r="E24" s="43"/>
      <c r="F24" s="43"/>
      <c r="G24" s="43"/>
      <c r="H24" s="43"/>
      <c r="I24" s="44"/>
    </row>
    <row r="25" spans="1:10" ht="20.25" thickTop="1" thickBot="1" x14ac:dyDescent="0.3">
      <c r="A25" s="34"/>
      <c r="B25" s="42" t="s">
        <v>119</v>
      </c>
      <c r="C25" s="43"/>
      <c r="D25" s="43"/>
      <c r="E25" s="43"/>
      <c r="F25" s="43"/>
      <c r="G25" s="43"/>
      <c r="H25" s="43"/>
      <c r="I25" s="44"/>
    </row>
    <row r="26" spans="1:10" ht="20.25" thickTop="1" thickBot="1" x14ac:dyDescent="0.3">
      <c r="A26" s="34"/>
      <c r="B26" s="6" t="s">
        <v>0</v>
      </c>
      <c r="C26" s="6" t="s">
        <v>15</v>
      </c>
      <c r="D26" s="6" t="s">
        <v>16</v>
      </c>
      <c r="E26" s="6" t="s">
        <v>7</v>
      </c>
      <c r="F26" s="6" t="s">
        <v>17</v>
      </c>
      <c r="G26" s="6" t="s">
        <v>18</v>
      </c>
      <c r="H26" s="6" t="s">
        <v>19</v>
      </c>
      <c r="I26" s="6" t="s">
        <v>20</v>
      </c>
    </row>
    <row r="27" spans="1:10" ht="20.25" thickTop="1" thickBot="1" x14ac:dyDescent="0.3">
      <c r="A27" s="7" t="s">
        <v>21</v>
      </c>
      <c r="B27" s="8"/>
      <c r="C27" s="9"/>
      <c r="D27" s="9"/>
      <c r="E27" s="9"/>
      <c r="F27" s="9"/>
      <c r="G27" s="9"/>
      <c r="H27" s="9"/>
      <c r="I27" s="9"/>
    </row>
    <row r="28" spans="1:10" ht="20.25" thickTop="1" thickBot="1" x14ac:dyDescent="0.3">
      <c r="A28" s="10" t="s">
        <v>1</v>
      </c>
      <c r="B28" s="8"/>
      <c r="C28" s="9"/>
      <c r="D28" s="9"/>
      <c r="E28" s="9"/>
      <c r="F28" s="9"/>
      <c r="G28" s="9"/>
      <c r="H28" s="9"/>
      <c r="I28" s="9"/>
    </row>
    <row r="29" spans="1:10" ht="20.25" thickTop="1" thickBot="1" x14ac:dyDescent="0.3">
      <c r="A29" s="11" t="s">
        <v>22</v>
      </c>
      <c r="B29" s="8"/>
      <c r="C29" s="9"/>
      <c r="D29" s="9"/>
      <c r="E29" s="9"/>
      <c r="F29" s="9"/>
      <c r="G29" s="9"/>
      <c r="H29" s="9"/>
      <c r="I29" s="9"/>
    </row>
    <row r="30" spans="1:10" ht="20.25" thickTop="1" thickBot="1" x14ac:dyDescent="0.3">
      <c r="A30" s="11" t="s">
        <v>2</v>
      </c>
      <c r="B30" s="8"/>
      <c r="C30" s="9"/>
      <c r="D30" s="9"/>
      <c r="E30" s="9"/>
      <c r="F30" s="9"/>
      <c r="G30" s="9"/>
      <c r="H30" s="9"/>
      <c r="I30" s="9"/>
    </row>
    <row r="31" spans="1:10" ht="20.25" thickTop="1" thickBot="1" x14ac:dyDescent="0.3">
      <c r="A31" s="11" t="s">
        <v>3</v>
      </c>
      <c r="B31" s="8"/>
      <c r="C31" s="9"/>
      <c r="D31" s="9"/>
      <c r="E31" s="9"/>
      <c r="F31" s="9"/>
      <c r="G31" s="9"/>
      <c r="H31" s="9"/>
      <c r="I31" s="9"/>
    </row>
    <row r="32" spans="1:10" ht="20.25" thickTop="1" thickBot="1" x14ac:dyDescent="0.35">
      <c r="A32" s="11" t="s">
        <v>23</v>
      </c>
      <c r="B32" s="8"/>
      <c r="C32" s="26">
        <f>[1]Hoja1!$B$2621*0.2</f>
        <v>178</v>
      </c>
      <c r="D32" s="26">
        <f>[1]Hoja1!$B$2621*0.2</f>
        <v>178</v>
      </c>
      <c r="E32" s="26">
        <f>[1]Hoja1!$B$2621*0.2</f>
        <v>178</v>
      </c>
      <c r="F32" s="26">
        <f>[1]Hoja1!$B$2621*0.2</f>
        <v>178</v>
      </c>
      <c r="G32" s="9"/>
      <c r="H32" s="9"/>
      <c r="I32" s="9"/>
    </row>
    <row r="33" spans="1:17" ht="20.25" thickTop="1" thickBot="1" x14ac:dyDescent="0.3">
      <c r="A33" s="11" t="s">
        <v>24</v>
      </c>
      <c r="B33" s="8"/>
      <c r="C33" s="9">
        <v>173</v>
      </c>
      <c r="D33" s="9">
        <v>173</v>
      </c>
      <c r="E33" s="9">
        <v>173</v>
      </c>
      <c r="F33" s="9">
        <v>173</v>
      </c>
      <c r="G33" s="9"/>
      <c r="H33" s="9"/>
      <c r="I33" s="9"/>
    </row>
    <row r="34" spans="1:17" ht="20.25" thickTop="1" thickBot="1" x14ac:dyDescent="0.3">
      <c r="A34" s="11" t="s">
        <v>4</v>
      </c>
      <c r="B34" s="8"/>
      <c r="C34" s="9">
        <v>172</v>
      </c>
      <c r="D34" s="9">
        <v>172</v>
      </c>
      <c r="E34" s="9">
        <v>172</v>
      </c>
      <c r="F34" s="9">
        <v>172</v>
      </c>
      <c r="G34" s="9"/>
      <c r="H34" s="9"/>
      <c r="I34" s="9"/>
    </row>
    <row r="35" spans="1:17" ht="20.25" thickTop="1" thickBot="1" x14ac:dyDescent="0.3">
      <c r="A35" s="7" t="s">
        <v>25</v>
      </c>
      <c r="B35" s="14">
        <f t="shared" ref="B35:I35" si="1">SUM(B27:B34)</f>
        <v>0</v>
      </c>
      <c r="C35" s="14">
        <f t="shared" si="1"/>
        <v>523</v>
      </c>
      <c r="D35" s="14">
        <f t="shared" si="1"/>
        <v>523</v>
      </c>
      <c r="E35" s="14">
        <f t="shared" si="1"/>
        <v>523</v>
      </c>
      <c r="F35" s="14">
        <f t="shared" si="1"/>
        <v>523</v>
      </c>
      <c r="G35" s="14">
        <f t="shared" si="1"/>
        <v>0</v>
      </c>
      <c r="H35" s="14">
        <f t="shared" si="1"/>
        <v>0</v>
      </c>
      <c r="I35" s="14">
        <f t="shared" si="1"/>
        <v>0</v>
      </c>
    </row>
    <row r="36" spans="1:17" ht="17.25" thickTop="1" thickBot="1" x14ac:dyDescent="0.3">
      <c r="A36" s="13" t="s">
        <v>26</v>
      </c>
      <c r="I36" s="16">
        <f>SUM(B35:I35)</f>
        <v>2092</v>
      </c>
    </row>
    <row r="37" spans="1:17" ht="15.75" thickBot="1" x14ac:dyDescent="0.3"/>
    <row r="38" spans="1:17" ht="20.25" thickTop="1" thickBot="1" x14ac:dyDescent="0.3">
      <c r="A38" s="34" t="s">
        <v>12</v>
      </c>
      <c r="B38" s="42" t="s">
        <v>117</v>
      </c>
      <c r="C38" s="43"/>
      <c r="D38" s="43"/>
      <c r="E38" s="43"/>
      <c r="F38" s="43"/>
      <c r="G38" s="43"/>
      <c r="H38" s="43"/>
      <c r="I38" s="44"/>
    </row>
    <row r="39" spans="1:17" ht="20.25" thickTop="1" thickBot="1" x14ac:dyDescent="0.3">
      <c r="A39" s="34"/>
      <c r="B39" s="42" t="s">
        <v>120</v>
      </c>
      <c r="C39" s="43"/>
      <c r="D39" s="43"/>
      <c r="E39" s="43"/>
      <c r="F39" s="43"/>
      <c r="G39" s="43"/>
      <c r="H39" s="43"/>
      <c r="I39" s="44"/>
    </row>
    <row r="40" spans="1:17" ht="20.25" thickTop="1" thickBot="1" x14ac:dyDescent="0.3">
      <c r="A40" s="34"/>
      <c r="B40" s="6" t="s">
        <v>0</v>
      </c>
      <c r="C40" s="6" t="s">
        <v>15</v>
      </c>
      <c r="D40" s="6" t="s">
        <v>16</v>
      </c>
      <c r="E40" s="6" t="s">
        <v>7</v>
      </c>
      <c r="F40" s="6" t="s">
        <v>17</v>
      </c>
      <c r="G40" s="6" t="s">
        <v>18</v>
      </c>
      <c r="H40" s="6" t="s">
        <v>19</v>
      </c>
      <c r="I40" s="6" t="s">
        <v>20</v>
      </c>
    </row>
    <row r="41" spans="1:17" ht="20.25" thickTop="1" thickBot="1" x14ac:dyDescent="0.3">
      <c r="A41" s="7" t="s">
        <v>21</v>
      </c>
      <c r="B41" s="9"/>
      <c r="C41" s="9"/>
      <c r="D41" s="9"/>
      <c r="E41" s="9"/>
      <c r="F41" s="9"/>
      <c r="G41" s="9"/>
      <c r="H41" s="9"/>
      <c r="I41" s="9"/>
    </row>
    <row r="42" spans="1:17" ht="20.25" thickTop="1" thickBot="1" x14ac:dyDescent="0.3">
      <c r="A42" s="10" t="s">
        <v>1</v>
      </c>
      <c r="B42" s="8"/>
      <c r="C42" s="9"/>
      <c r="D42" s="9"/>
      <c r="E42" s="9"/>
      <c r="F42" s="9"/>
      <c r="G42" s="9"/>
      <c r="H42" s="9"/>
      <c r="I42" s="9"/>
    </row>
    <row r="43" spans="1:17" ht="20.25" thickTop="1" thickBot="1" x14ac:dyDescent="0.3">
      <c r="A43" s="11" t="s">
        <v>22</v>
      </c>
      <c r="B43" s="8"/>
      <c r="C43" s="9"/>
      <c r="D43" s="9"/>
      <c r="E43" s="9"/>
      <c r="F43" s="9"/>
      <c r="G43" s="9"/>
      <c r="H43" s="9"/>
      <c r="I43" s="9"/>
    </row>
    <row r="44" spans="1:17" ht="20.25" thickTop="1" thickBot="1" x14ac:dyDescent="0.3">
      <c r="A44" s="11" t="s">
        <v>2</v>
      </c>
      <c r="B44" s="8"/>
      <c r="C44" s="9"/>
      <c r="D44" s="9"/>
      <c r="E44" s="9"/>
      <c r="F44" s="9"/>
      <c r="G44" s="9"/>
      <c r="H44" s="9"/>
      <c r="I44" s="9"/>
    </row>
    <row r="45" spans="1:17" ht="20.25" thickTop="1" thickBot="1" x14ac:dyDescent="0.3">
      <c r="A45" s="11" t="s">
        <v>3</v>
      </c>
      <c r="B45" s="8"/>
      <c r="C45" s="9"/>
      <c r="D45" s="9"/>
      <c r="E45" s="9"/>
      <c r="F45" s="9"/>
      <c r="G45" s="9"/>
      <c r="H45" s="9"/>
      <c r="I45" s="9"/>
    </row>
    <row r="46" spans="1:17" ht="20.25" thickTop="1" thickBot="1" x14ac:dyDescent="0.35">
      <c r="A46" s="11" t="s">
        <v>23</v>
      </c>
      <c r="B46" s="8"/>
      <c r="C46" s="26">
        <f>[1]Hoja1!$B$2650*0.2</f>
        <v>102</v>
      </c>
      <c r="D46" s="26">
        <f>[1]Hoja1!$B$2650*0.2</f>
        <v>102</v>
      </c>
      <c r="E46" s="26">
        <f>[1]Hoja1!$B$2650*0.2</f>
        <v>102</v>
      </c>
      <c r="F46" s="26">
        <f>[1]Hoja1!$B$2650*0.2</f>
        <v>102</v>
      </c>
      <c r="G46" s="9"/>
      <c r="H46" s="9"/>
      <c r="I46" s="9"/>
      <c r="J46" s="3"/>
      <c r="K46" s="3"/>
      <c r="L46" s="3"/>
      <c r="M46" s="3"/>
      <c r="N46" s="3"/>
      <c r="O46" s="3"/>
      <c r="P46" s="3"/>
      <c r="Q46" s="3"/>
    </row>
    <row r="47" spans="1:17" ht="20.25" thickTop="1" thickBot="1" x14ac:dyDescent="0.3">
      <c r="A47" s="11" t="s">
        <v>24</v>
      </c>
      <c r="B47" s="8"/>
      <c r="C47" s="9">
        <v>88</v>
      </c>
      <c r="D47" s="9">
        <v>88</v>
      </c>
      <c r="E47" s="9">
        <v>88</v>
      </c>
      <c r="F47" s="9">
        <v>88</v>
      </c>
      <c r="G47" s="9"/>
      <c r="H47" s="9"/>
      <c r="I47" s="9"/>
    </row>
    <row r="48" spans="1:17" ht="20.25" thickTop="1" thickBot="1" x14ac:dyDescent="0.3">
      <c r="A48" s="11" t="s">
        <v>4</v>
      </c>
      <c r="B48" s="8"/>
      <c r="C48" s="9">
        <v>93</v>
      </c>
      <c r="D48" s="9">
        <v>93</v>
      </c>
      <c r="E48" s="9">
        <v>93</v>
      </c>
      <c r="F48" s="9">
        <v>93</v>
      </c>
      <c r="G48" s="9"/>
      <c r="H48" s="9"/>
      <c r="I48" s="9"/>
    </row>
    <row r="49" spans="1:9" ht="20.25" thickTop="1" thickBot="1" x14ac:dyDescent="0.3">
      <c r="A49" s="7" t="s">
        <v>25</v>
      </c>
      <c r="B49" s="14">
        <f>SUM(B41:B48)</f>
        <v>0</v>
      </c>
      <c r="C49" s="14">
        <f>SUM(C41:C48)</f>
        <v>283</v>
      </c>
      <c r="D49" s="14">
        <f t="shared" ref="D49:I49" si="2">SUM(D41:D48)</f>
        <v>283</v>
      </c>
      <c r="E49" s="14">
        <f t="shared" si="2"/>
        <v>283</v>
      </c>
      <c r="F49" s="14">
        <f t="shared" si="2"/>
        <v>283</v>
      </c>
      <c r="G49" s="14">
        <f t="shared" si="2"/>
        <v>0</v>
      </c>
      <c r="H49" s="14">
        <f t="shared" si="2"/>
        <v>0</v>
      </c>
      <c r="I49" s="14">
        <f t="shared" si="2"/>
        <v>0</v>
      </c>
    </row>
    <row r="50" spans="1:9" ht="17.25" thickTop="1" thickBot="1" x14ac:dyDescent="0.3">
      <c r="I50" s="16">
        <f>SUM(B49:I49)</f>
        <v>1132</v>
      </c>
    </row>
    <row r="51" spans="1:9" ht="20.25" thickTop="1" thickBot="1" x14ac:dyDescent="0.3">
      <c r="A51" s="34" t="s">
        <v>12</v>
      </c>
      <c r="B51" s="42" t="s">
        <v>117</v>
      </c>
      <c r="C51" s="43"/>
      <c r="D51" s="43"/>
      <c r="E51" s="43"/>
      <c r="F51" s="43"/>
      <c r="G51" s="43"/>
      <c r="H51" s="43"/>
      <c r="I51" s="44"/>
    </row>
    <row r="52" spans="1:9" ht="20.25" thickTop="1" thickBot="1" x14ac:dyDescent="0.3">
      <c r="A52" s="34"/>
      <c r="B52" s="42" t="s">
        <v>121</v>
      </c>
      <c r="C52" s="43"/>
      <c r="D52" s="43"/>
      <c r="E52" s="43"/>
      <c r="F52" s="43"/>
      <c r="G52" s="43"/>
      <c r="H52" s="43"/>
      <c r="I52" s="44"/>
    </row>
    <row r="53" spans="1:9" ht="20.25" thickTop="1" thickBot="1" x14ac:dyDescent="0.3">
      <c r="A53" s="34"/>
      <c r="B53" s="6" t="s">
        <v>0</v>
      </c>
      <c r="C53" s="6" t="s">
        <v>15</v>
      </c>
      <c r="D53" s="6" t="s">
        <v>16</v>
      </c>
      <c r="E53" s="6" t="s">
        <v>7</v>
      </c>
      <c r="F53" s="6" t="s">
        <v>17</v>
      </c>
      <c r="G53" s="6" t="s">
        <v>18</v>
      </c>
      <c r="H53" s="6" t="s">
        <v>19</v>
      </c>
      <c r="I53" s="6" t="s">
        <v>20</v>
      </c>
    </row>
    <row r="54" spans="1:9" ht="20.25" thickTop="1" thickBot="1" x14ac:dyDescent="0.3">
      <c r="A54" s="7" t="s">
        <v>21</v>
      </c>
      <c r="B54" s="9"/>
      <c r="C54" s="9"/>
      <c r="D54" s="9"/>
      <c r="E54" s="9"/>
      <c r="F54" s="9"/>
      <c r="G54" s="9"/>
      <c r="H54" s="9"/>
      <c r="I54" s="9"/>
    </row>
    <row r="55" spans="1:9" ht="20.25" thickTop="1" thickBot="1" x14ac:dyDescent="0.3">
      <c r="A55" s="10" t="s">
        <v>1</v>
      </c>
      <c r="B55" s="8"/>
      <c r="C55" s="9"/>
      <c r="D55" s="9"/>
      <c r="E55" s="9"/>
      <c r="F55" s="9"/>
      <c r="G55" s="9"/>
      <c r="H55" s="9"/>
      <c r="I55" s="9"/>
    </row>
    <row r="56" spans="1:9" ht="20.25" thickTop="1" thickBot="1" x14ac:dyDescent="0.3">
      <c r="A56" s="11" t="s">
        <v>22</v>
      </c>
      <c r="B56" s="8"/>
      <c r="C56" s="9"/>
      <c r="D56" s="9"/>
      <c r="E56" s="9"/>
      <c r="F56" s="9"/>
      <c r="G56" s="9"/>
      <c r="H56" s="9"/>
      <c r="I56" s="9"/>
    </row>
    <row r="57" spans="1:9" ht="20.25" thickTop="1" thickBot="1" x14ac:dyDescent="0.3">
      <c r="A57" s="11" t="s">
        <v>2</v>
      </c>
      <c r="B57" s="8"/>
      <c r="C57" s="9"/>
      <c r="D57" s="9"/>
      <c r="E57" s="9"/>
      <c r="F57" s="9"/>
      <c r="G57" s="9"/>
      <c r="H57" s="9"/>
      <c r="I57" s="9"/>
    </row>
    <row r="58" spans="1:9" ht="20.25" thickTop="1" thickBot="1" x14ac:dyDescent="0.3">
      <c r="A58" s="11" t="s">
        <v>3</v>
      </c>
      <c r="B58" s="8"/>
      <c r="C58" s="9"/>
      <c r="D58" s="9"/>
      <c r="E58" s="9"/>
      <c r="F58" s="9"/>
      <c r="G58" s="9"/>
      <c r="H58" s="9"/>
      <c r="I58" s="9"/>
    </row>
    <row r="59" spans="1:9" ht="20.25" thickTop="1" thickBot="1" x14ac:dyDescent="0.35">
      <c r="A59" s="11" t="s">
        <v>23</v>
      </c>
      <c r="B59" s="8"/>
      <c r="C59" s="26">
        <f>[1]Hoja1!$B$2680*0.2</f>
        <v>150.6</v>
      </c>
      <c r="D59" s="26">
        <f>[1]Hoja1!$B$2680*0.2</f>
        <v>150.6</v>
      </c>
      <c r="E59" s="26">
        <f>[1]Hoja1!$B$2680*0.2</f>
        <v>150.6</v>
      </c>
      <c r="F59" s="26">
        <f>[1]Hoja1!$B$2680*0.2</f>
        <v>150.6</v>
      </c>
      <c r="G59" s="9"/>
      <c r="H59" s="9"/>
      <c r="I59" s="9"/>
    </row>
    <row r="60" spans="1:9" ht="20.25" thickTop="1" thickBot="1" x14ac:dyDescent="0.3">
      <c r="A60" s="11" t="s">
        <v>24</v>
      </c>
      <c r="B60" s="8"/>
      <c r="C60" s="9">
        <v>140</v>
      </c>
      <c r="D60" s="9">
        <v>140</v>
      </c>
      <c r="E60" s="9">
        <v>140</v>
      </c>
      <c r="F60" s="9">
        <v>140</v>
      </c>
      <c r="G60" s="9"/>
      <c r="H60" s="9"/>
      <c r="I60" s="9"/>
    </row>
    <row r="61" spans="1:9" ht="20.25" thickTop="1" thickBot="1" x14ac:dyDescent="0.3">
      <c r="A61" s="11" t="s">
        <v>4</v>
      </c>
      <c r="B61" s="8"/>
      <c r="C61" s="9">
        <v>128</v>
      </c>
      <c r="D61" s="9">
        <v>128</v>
      </c>
      <c r="E61" s="9">
        <v>128</v>
      </c>
      <c r="F61" s="9">
        <v>128</v>
      </c>
      <c r="G61" s="9"/>
      <c r="H61" s="9"/>
      <c r="I61" s="9"/>
    </row>
    <row r="62" spans="1:9" ht="20.25" thickTop="1" thickBot="1" x14ac:dyDescent="0.3">
      <c r="A62" s="7" t="s">
        <v>25</v>
      </c>
      <c r="B62" s="14">
        <f>SUM(B54:B61)</f>
        <v>0</v>
      </c>
      <c r="C62" s="14">
        <f>SUM(C54:C61)</f>
        <v>418.6</v>
      </c>
      <c r="D62" s="14">
        <f t="shared" ref="D62:I62" si="3">SUM(D54:D61)</f>
        <v>418.6</v>
      </c>
      <c r="E62" s="14">
        <f t="shared" si="3"/>
        <v>418.6</v>
      </c>
      <c r="F62" s="14">
        <f t="shared" si="3"/>
        <v>418.6</v>
      </c>
      <c r="G62" s="14">
        <f t="shared" si="3"/>
        <v>0</v>
      </c>
      <c r="H62" s="14">
        <f t="shared" si="3"/>
        <v>0</v>
      </c>
      <c r="I62" s="15">
        <f t="shared" si="3"/>
        <v>0</v>
      </c>
    </row>
    <row r="63" spans="1:9" ht="17.25" thickTop="1" thickBot="1" x14ac:dyDescent="0.3">
      <c r="I63" s="16">
        <f>SUM(B62:I62)</f>
        <v>1674.4</v>
      </c>
    </row>
    <row r="64" spans="1:9" ht="15.75" thickBot="1" x14ac:dyDescent="0.3"/>
    <row r="65" spans="1:9" ht="20.25" thickTop="1" thickBot="1" x14ac:dyDescent="0.3">
      <c r="A65" s="34" t="s">
        <v>12</v>
      </c>
      <c r="B65" s="42" t="s">
        <v>117</v>
      </c>
      <c r="C65" s="43"/>
      <c r="D65" s="43"/>
      <c r="E65" s="43"/>
      <c r="F65" s="43"/>
      <c r="G65" s="43"/>
      <c r="H65" s="43"/>
      <c r="I65" s="44"/>
    </row>
    <row r="66" spans="1:9" ht="20.25" thickTop="1" thickBot="1" x14ac:dyDescent="0.3">
      <c r="A66" s="34"/>
      <c r="B66" s="42" t="s">
        <v>122</v>
      </c>
      <c r="C66" s="43"/>
      <c r="D66" s="43"/>
      <c r="E66" s="43"/>
      <c r="F66" s="43"/>
      <c r="G66" s="43"/>
      <c r="H66" s="43"/>
      <c r="I66" s="44"/>
    </row>
    <row r="67" spans="1:9" ht="20.25" thickTop="1" thickBot="1" x14ac:dyDescent="0.3">
      <c r="A67" s="34"/>
      <c r="B67" s="6" t="s">
        <v>0</v>
      </c>
      <c r="C67" s="6" t="s">
        <v>15</v>
      </c>
      <c r="D67" s="6" t="s">
        <v>16</v>
      </c>
      <c r="E67" s="6" t="s">
        <v>7</v>
      </c>
      <c r="F67" s="6" t="s">
        <v>17</v>
      </c>
      <c r="G67" s="6" t="s">
        <v>18</v>
      </c>
      <c r="H67" s="6" t="s">
        <v>19</v>
      </c>
      <c r="I67" s="6" t="s">
        <v>20</v>
      </c>
    </row>
    <row r="68" spans="1:9" ht="20.25" thickTop="1" thickBot="1" x14ac:dyDescent="0.3">
      <c r="A68" s="7" t="s">
        <v>21</v>
      </c>
      <c r="B68" s="9"/>
      <c r="C68" s="9"/>
      <c r="D68" s="9"/>
      <c r="E68" s="9"/>
      <c r="F68" s="9"/>
      <c r="G68" s="9"/>
      <c r="H68" s="9"/>
      <c r="I68" s="9"/>
    </row>
    <row r="69" spans="1:9" ht="20.25" thickTop="1" thickBot="1" x14ac:dyDescent="0.3">
      <c r="A69" s="10" t="s">
        <v>1</v>
      </c>
      <c r="B69" s="8"/>
      <c r="C69" s="9"/>
      <c r="D69" s="9"/>
      <c r="E69" s="9"/>
      <c r="F69" s="9"/>
      <c r="G69" s="9"/>
      <c r="H69" s="9"/>
      <c r="I69" s="9"/>
    </row>
    <row r="70" spans="1:9" ht="20.25" thickTop="1" thickBot="1" x14ac:dyDescent="0.3">
      <c r="A70" s="11" t="s">
        <v>22</v>
      </c>
      <c r="B70" s="8"/>
      <c r="C70" s="9"/>
      <c r="D70" s="9"/>
      <c r="E70" s="9"/>
      <c r="F70" s="9"/>
      <c r="G70" s="9"/>
      <c r="H70" s="9"/>
      <c r="I70" s="9"/>
    </row>
    <row r="71" spans="1:9" ht="20.25" thickTop="1" thickBot="1" x14ac:dyDescent="0.3">
      <c r="A71" s="11" t="s">
        <v>2</v>
      </c>
      <c r="B71" s="8"/>
      <c r="C71" s="9"/>
      <c r="D71" s="9"/>
      <c r="E71" s="9"/>
      <c r="F71" s="9"/>
      <c r="G71" s="9"/>
      <c r="H71" s="9"/>
      <c r="I71" s="9"/>
    </row>
    <row r="72" spans="1:9" ht="20.25" thickTop="1" thickBot="1" x14ac:dyDescent="0.3">
      <c r="A72" s="11" t="s">
        <v>3</v>
      </c>
      <c r="B72" s="8"/>
      <c r="C72" s="9"/>
      <c r="D72" s="9"/>
      <c r="E72" s="9"/>
      <c r="F72" s="9"/>
      <c r="G72" s="9"/>
      <c r="H72" s="9"/>
      <c r="I72" s="9"/>
    </row>
    <row r="73" spans="1:9" ht="20.25" thickTop="1" thickBot="1" x14ac:dyDescent="0.35">
      <c r="A73" s="11" t="s">
        <v>23</v>
      </c>
      <c r="B73" s="8"/>
      <c r="C73" s="26">
        <f>[1]Hoja1!$B$2710*0.2</f>
        <v>92</v>
      </c>
      <c r="D73" s="26">
        <f>[1]Hoja1!$B$2710*0.2</f>
        <v>92</v>
      </c>
      <c r="E73" s="26">
        <f>[1]Hoja1!$B$2710*0.2</f>
        <v>92</v>
      </c>
      <c r="F73" s="26">
        <f>[1]Hoja1!$B$2710*0.2</f>
        <v>92</v>
      </c>
      <c r="G73" s="9"/>
      <c r="H73" s="9"/>
      <c r="I73" s="9"/>
    </row>
    <row r="74" spans="1:9" ht="20.25" thickTop="1" thickBot="1" x14ac:dyDescent="0.3">
      <c r="A74" s="11" t="s">
        <v>24</v>
      </c>
      <c r="B74" s="8"/>
      <c r="C74" s="9">
        <v>81</v>
      </c>
      <c r="D74" s="9">
        <v>81</v>
      </c>
      <c r="E74" s="9">
        <v>81</v>
      </c>
      <c r="F74" s="9">
        <v>81</v>
      </c>
      <c r="G74" s="9"/>
      <c r="H74" s="9"/>
      <c r="I74" s="9"/>
    </row>
    <row r="75" spans="1:9" ht="20.25" thickTop="1" thickBot="1" x14ac:dyDescent="0.3">
      <c r="A75" s="11" t="s">
        <v>4</v>
      </c>
      <c r="B75" s="8"/>
      <c r="C75" s="9">
        <v>79</v>
      </c>
      <c r="D75" s="9">
        <v>79</v>
      </c>
      <c r="E75" s="9">
        <v>79</v>
      </c>
      <c r="F75" s="9">
        <v>79</v>
      </c>
      <c r="G75" s="9"/>
      <c r="H75" s="9"/>
      <c r="I75" s="9"/>
    </row>
    <row r="76" spans="1:9" ht="20.25" thickTop="1" thickBot="1" x14ac:dyDescent="0.3">
      <c r="A76" s="7" t="s">
        <v>25</v>
      </c>
      <c r="B76" s="14">
        <f>SUM(B68:B75)</f>
        <v>0</v>
      </c>
      <c r="C76" s="14">
        <f>SUM(C68:C75)</f>
        <v>252</v>
      </c>
      <c r="D76" s="14">
        <f t="shared" ref="D76:I76" si="4">SUM(D68:D75)</f>
        <v>252</v>
      </c>
      <c r="E76" s="14">
        <f t="shared" si="4"/>
        <v>252</v>
      </c>
      <c r="F76" s="14">
        <f t="shared" si="4"/>
        <v>252</v>
      </c>
      <c r="G76" s="14">
        <f t="shared" si="4"/>
        <v>0</v>
      </c>
      <c r="H76" s="14">
        <f t="shared" si="4"/>
        <v>0</v>
      </c>
      <c r="I76" s="14">
        <f t="shared" si="4"/>
        <v>0</v>
      </c>
    </row>
    <row r="77" spans="1:9" ht="17.25" thickTop="1" thickBot="1" x14ac:dyDescent="0.3">
      <c r="I77" s="16">
        <f>SUM(B76:I76)</f>
        <v>1008</v>
      </c>
    </row>
    <row r="78" spans="1:9" ht="20.25" thickTop="1" thickBot="1" x14ac:dyDescent="0.3">
      <c r="A78" s="34" t="s">
        <v>12</v>
      </c>
      <c r="B78" s="42" t="s">
        <v>117</v>
      </c>
      <c r="C78" s="43"/>
      <c r="D78" s="43"/>
      <c r="E78" s="43"/>
      <c r="F78" s="43"/>
      <c r="G78" s="43"/>
      <c r="H78" s="43"/>
      <c r="I78" s="44"/>
    </row>
    <row r="79" spans="1:9" ht="20.25" thickTop="1" thickBot="1" x14ac:dyDescent="0.3">
      <c r="A79" s="34"/>
      <c r="B79" s="42" t="s">
        <v>123</v>
      </c>
      <c r="C79" s="43"/>
      <c r="D79" s="43"/>
      <c r="E79" s="43"/>
      <c r="F79" s="43"/>
      <c r="G79" s="43"/>
      <c r="H79" s="43"/>
      <c r="I79" s="44"/>
    </row>
    <row r="80" spans="1:9" ht="20.25" thickTop="1" thickBot="1" x14ac:dyDescent="0.3">
      <c r="A80" s="34"/>
      <c r="B80" s="6" t="s">
        <v>0</v>
      </c>
      <c r="C80" s="6" t="s">
        <v>15</v>
      </c>
      <c r="D80" s="6" t="s">
        <v>16</v>
      </c>
      <c r="E80" s="6" t="s">
        <v>7</v>
      </c>
      <c r="F80" s="6" t="s">
        <v>17</v>
      </c>
      <c r="G80" s="6" t="s">
        <v>18</v>
      </c>
      <c r="H80" s="6" t="s">
        <v>19</v>
      </c>
      <c r="I80" s="6" t="s">
        <v>20</v>
      </c>
    </row>
    <row r="81" spans="1:9" ht="20.25" thickTop="1" thickBot="1" x14ac:dyDescent="0.3">
      <c r="A81" s="7" t="s">
        <v>21</v>
      </c>
      <c r="B81" s="9"/>
      <c r="C81" s="9"/>
      <c r="D81" s="9"/>
      <c r="E81" s="9"/>
      <c r="F81" s="9"/>
      <c r="G81" s="9"/>
      <c r="H81" s="9"/>
      <c r="I81" s="9"/>
    </row>
    <row r="82" spans="1:9" ht="20.25" thickTop="1" thickBot="1" x14ac:dyDescent="0.3">
      <c r="A82" s="10" t="s">
        <v>1</v>
      </c>
      <c r="B82" s="8"/>
      <c r="C82" s="9"/>
      <c r="D82" s="9"/>
      <c r="E82" s="9"/>
      <c r="F82" s="9"/>
      <c r="G82" s="9"/>
      <c r="H82" s="9"/>
      <c r="I82" s="9"/>
    </row>
    <row r="83" spans="1:9" ht="20.25" thickTop="1" thickBot="1" x14ac:dyDescent="0.3">
      <c r="A83" s="11" t="s">
        <v>22</v>
      </c>
      <c r="B83" s="8"/>
      <c r="C83" s="9"/>
      <c r="D83" s="9"/>
      <c r="E83" s="9"/>
      <c r="F83" s="9"/>
      <c r="G83" s="9"/>
      <c r="H83" s="9"/>
      <c r="I83" s="9"/>
    </row>
    <row r="84" spans="1:9" ht="20.25" thickTop="1" thickBot="1" x14ac:dyDescent="0.3">
      <c r="A84" s="11" t="s">
        <v>2</v>
      </c>
      <c r="B84" s="8"/>
      <c r="C84" s="9"/>
      <c r="D84" s="9"/>
      <c r="E84" s="9"/>
      <c r="F84" s="9"/>
      <c r="G84" s="9"/>
      <c r="H84" s="9"/>
      <c r="I84" s="9"/>
    </row>
    <row r="85" spans="1:9" ht="20.25" thickTop="1" thickBot="1" x14ac:dyDescent="0.3">
      <c r="A85" s="11" t="s">
        <v>3</v>
      </c>
      <c r="B85" s="8"/>
      <c r="C85" s="9"/>
      <c r="D85" s="9"/>
      <c r="E85" s="9"/>
      <c r="F85" s="9"/>
      <c r="G85" s="9"/>
      <c r="H85" s="9"/>
      <c r="I85" s="9"/>
    </row>
    <row r="86" spans="1:9" ht="20.25" thickTop="1" thickBot="1" x14ac:dyDescent="0.3">
      <c r="A86" s="11" t="s">
        <v>23</v>
      </c>
      <c r="B86" s="8"/>
      <c r="C86" s="9"/>
      <c r="D86" s="9"/>
      <c r="E86" s="9"/>
      <c r="F86" s="9"/>
      <c r="G86" s="9"/>
      <c r="H86" s="9"/>
      <c r="I86" s="9"/>
    </row>
    <row r="87" spans="1:9" ht="20.25" thickTop="1" thickBot="1" x14ac:dyDescent="0.3">
      <c r="A87" s="11" t="s">
        <v>24</v>
      </c>
      <c r="B87" s="8"/>
      <c r="C87" s="9"/>
      <c r="D87" s="9"/>
      <c r="E87" s="9"/>
      <c r="F87" s="9"/>
      <c r="G87" s="9"/>
      <c r="H87" s="9"/>
      <c r="I87" s="9"/>
    </row>
    <row r="88" spans="1:9" ht="20.25" thickTop="1" thickBot="1" x14ac:dyDescent="0.3">
      <c r="A88" s="11" t="s">
        <v>4</v>
      </c>
      <c r="B88" s="8"/>
      <c r="C88" s="9"/>
      <c r="D88" s="9"/>
      <c r="E88" s="9"/>
      <c r="F88" s="9"/>
      <c r="G88" s="9"/>
      <c r="H88" s="9"/>
      <c r="I88" s="9"/>
    </row>
    <row r="89" spans="1:9" ht="20.25" thickTop="1" thickBot="1" x14ac:dyDescent="0.3">
      <c r="A89" s="7" t="s">
        <v>25</v>
      </c>
      <c r="B89" s="14">
        <f>SUM(B81:B88)</f>
        <v>0</v>
      </c>
      <c r="C89" s="14">
        <f>SUM(C81:C88)</f>
        <v>0</v>
      </c>
      <c r="D89" s="14">
        <f t="shared" ref="D89:I89" si="5">SUM(D81:D88)</f>
        <v>0</v>
      </c>
      <c r="E89" s="14">
        <f t="shared" si="5"/>
        <v>0</v>
      </c>
      <c r="F89" s="14">
        <f t="shared" si="5"/>
        <v>0</v>
      </c>
      <c r="G89" s="14">
        <f t="shared" si="5"/>
        <v>0</v>
      </c>
      <c r="H89" s="14">
        <f t="shared" si="5"/>
        <v>0</v>
      </c>
      <c r="I89" s="14">
        <f t="shared" si="5"/>
        <v>0</v>
      </c>
    </row>
    <row r="90" spans="1:9" ht="17.25" thickTop="1" thickBot="1" x14ac:dyDescent="0.3">
      <c r="C90" s="19" t="s">
        <v>31</v>
      </c>
      <c r="D90" s="51">
        <f>I77+I63+I50+I36+I23+I90</f>
        <v>7547.2</v>
      </c>
      <c r="E90" s="52"/>
      <c r="I90" s="16">
        <f>SUM(B89:I89)</f>
        <v>0</v>
      </c>
    </row>
    <row r="91" spans="1:9" ht="15.75" x14ac:dyDescent="0.25">
      <c r="I91" s="17"/>
    </row>
  </sheetData>
  <mergeCells count="23">
    <mergeCell ref="A7:I7"/>
    <mergeCell ref="A8:I8"/>
    <mergeCell ref="A9:I9"/>
    <mergeCell ref="A10:I10"/>
    <mergeCell ref="A11:A13"/>
    <mergeCell ref="B11:I11"/>
    <mergeCell ref="B12:I12"/>
    <mergeCell ref="A24:A26"/>
    <mergeCell ref="B24:I24"/>
    <mergeCell ref="B25:I25"/>
    <mergeCell ref="A38:A40"/>
    <mergeCell ref="B38:I38"/>
    <mergeCell ref="B39:I39"/>
    <mergeCell ref="A78:A80"/>
    <mergeCell ref="B78:I78"/>
    <mergeCell ref="B79:I79"/>
    <mergeCell ref="D90:E90"/>
    <mergeCell ref="A51:A53"/>
    <mergeCell ref="B51:I51"/>
    <mergeCell ref="B52:I52"/>
    <mergeCell ref="A65:A67"/>
    <mergeCell ref="B65:I65"/>
    <mergeCell ref="B66:I66"/>
  </mergeCells>
  <pageMargins left="0.27559055118110237" right="0.27559055118110237" top="0.15748031496062992" bottom="0.15748031496062992" header="0.15748031496062992" footer="0.15748031496062992"/>
  <pageSetup paperSize="5" scale="88" fitToHeight="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Q108"/>
  <sheetViews>
    <sheetView topLeftCell="A85" zoomScale="85" zoomScaleNormal="85" workbookViewId="0">
      <selection activeCell="C19" sqref="C19"/>
    </sheetView>
  </sheetViews>
  <sheetFormatPr baseColWidth="10" defaultColWidth="39.140625" defaultRowHeight="15" x14ac:dyDescent="0.25"/>
  <cols>
    <col min="1" max="1" width="39" style="2" bestFit="1" customWidth="1"/>
    <col min="2" max="2" width="12.140625" style="2" customWidth="1"/>
    <col min="3" max="3" width="20.42578125" style="2" bestFit="1" customWidth="1"/>
    <col min="4" max="4" width="15" style="2" bestFit="1" customWidth="1"/>
    <col min="5" max="5" width="20.42578125" style="2" bestFit="1" customWidth="1"/>
    <col min="6" max="6" width="23.140625" style="2" bestFit="1" customWidth="1"/>
    <col min="7" max="7" width="23.5703125" style="2" bestFit="1" customWidth="1"/>
    <col min="8" max="8" width="19.85546875" style="2" bestFit="1" customWidth="1"/>
    <col min="9" max="9" width="23.85546875" style="2" bestFit="1" customWidth="1"/>
    <col min="10" max="16384" width="39.140625" style="2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8.75" x14ac:dyDescent="0.3">
      <c r="A7" s="35" t="s">
        <v>9</v>
      </c>
      <c r="B7" s="35"/>
      <c r="C7" s="35"/>
      <c r="D7" s="35"/>
      <c r="E7" s="35"/>
      <c r="F7" s="35"/>
      <c r="G7" s="35"/>
      <c r="H7" s="35"/>
      <c r="I7" s="35"/>
      <c r="J7" s="3"/>
    </row>
    <row r="8" spans="1:10" ht="18.75" x14ac:dyDescent="0.3">
      <c r="A8" s="35" t="s">
        <v>10</v>
      </c>
      <c r="B8" s="35"/>
      <c r="C8" s="35"/>
      <c r="D8" s="35"/>
      <c r="E8" s="35"/>
      <c r="F8" s="35"/>
      <c r="G8" s="35"/>
      <c r="H8" s="35"/>
      <c r="I8" s="35"/>
      <c r="J8" s="3"/>
    </row>
    <row r="9" spans="1:10" ht="19.5" thickBot="1" x14ac:dyDescent="0.35">
      <c r="A9" s="35" t="s">
        <v>167</v>
      </c>
      <c r="B9" s="35"/>
      <c r="C9" s="35"/>
      <c r="D9" s="35"/>
      <c r="E9" s="35"/>
      <c r="F9" s="35"/>
      <c r="G9" s="35"/>
      <c r="H9" s="35"/>
      <c r="I9" s="35"/>
      <c r="J9" s="3"/>
    </row>
    <row r="10" spans="1:10" ht="18.75" customHeight="1" thickTop="1" thickBot="1" x14ac:dyDescent="0.3">
      <c r="A10" s="33" t="s">
        <v>11</v>
      </c>
      <c r="B10" s="33"/>
      <c r="C10" s="33"/>
      <c r="D10" s="33"/>
      <c r="E10" s="33"/>
      <c r="F10" s="33"/>
      <c r="G10" s="33"/>
      <c r="H10" s="33"/>
      <c r="I10" s="33"/>
      <c r="J10" s="4"/>
    </row>
    <row r="11" spans="1:10" ht="20.25" thickTop="1" thickBot="1" x14ac:dyDescent="0.35">
      <c r="A11" s="34" t="s">
        <v>12</v>
      </c>
      <c r="B11" s="34" t="s">
        <v>5</v>
      </c>
      <c r="C11" s="34"/>
      <c r="D11" s="34"/>
      <c r="E11" s="34"/>
      <c r="F11" s="34"/>
      <c r="G11" s="34"/>
      <c r="H11" s="34"/>
      <c r="I11" s="34"/>
      <c r="J11" s="5"/>
    </row>
    <row r="12" spans="1:10" ht="20.25" thickTop="1" thickBot="1" x14ac:dyDescent="0.35">
      <c r="A12" s="34"/>
      <c r="B12" s="42" t="s">
        <v>130</v>
      </c>
      <c r="C12" s="43"/>
      <c r="D12" s="43"/>
      <c r="E12" s="43"/>
      <c r="F12" s="43"/>
      <c r="G12" s="43"/>
      <c r="H12" s="43"/>
      <c r="I12" s="44"/>
      <c r="J12" s="5"/>
    </row>
    <row r="13" spans="1:10" ht="20.25" thickTop="1" thickBot="1" x14ac:dyDescent="0.35">
      <c r="A13" s="34"/>
      <c r="B13" s="6" t="s">
        <v>0</v>
      </c>
      <c r="C13" s="6" t="s">
        <v>15</v>
      </c>
      <c r="D13" s="6" t="s">
        <v>16</v>
      </c>
      <c r="E13" s="6" t="s">
        <v>7</v>
      </c>
      <c r="F13" s="6" t="s">
        <v>17</v>
      </c>
      <c r="G13" s="6" t="s">
        <v>18</v>
      </c>
      <c r="H13" s="6" t="s">
        <v>19</v>
      </c>
      <c r="I13" s="6" t="s">
        <v>20</v>
      </c>
      <c r="J13" s="5"/>
    </row>
    <row r="14" spans="1:10" ht="20.25" thickTop="1" thickBot="1" x14ac:dyDescent="0.35">
      <c r="A14" s="7" t="s">
        <v>21</v>
      </c>
      <c r="B14" s="8"/>
      <c r="C14" s="9"/>
      <c r="D14" s="9"/>
      <c r="E14" s="9"/>
      <c r="F14" s="9"/>
      <c r="G14" s="9"/>
      <c r="H14" s="9"/>
      <c r="I14" s="9"/>
      <c r="J14" s="5"/>
    </row>
    <row r="15" spans="1:10" ht="20.25" thickTop="1" thickBot="1" x14ac:dyDescent="0.35">
      <c r="A15" s="10" t="s">
        <v>1</v>
      </c>
      <c r="B15" s="8"/>
      <c r="C15" s="9"/>
      <c r="D15" s="9"/>
      <c r="E15" s="9"/>
      <c r="F15" s="9"/>
      <c r="G15" s="9"/>
      <c r="H15" s="9"/>
      <c r="I15" s="9"/>
      <c r="J15" s="5"/>
    </row>
    <row r="16" spans="1:10" ht="20.25" thickTop="1" thickBot="1" x14ac:dyDescent="0.35">
      <c r="A16" s="11" t="s">
        <v>22</v>
      </c>
      <c r="B16" s="8"/>
      <c r="C16" s="9"/>
      <c r="D16" s="9"/>
      <c r="E16" s="9"/>
      <c r="F16" s="9"/>
      <c r="G16" s="9"/>
      <c r="H16" s="9"/>
      <c r="I16" s="9"/>
      <c r="J16" s="5"/>
    </row>
    <row r="17" spans="1:10" ht="20.25" thickTop="1" thickBot="1" x14ac:dyDescent="0.35">
      <c r="A17" s="11" t="s">
        <v>2</v>
      </c>
      <c r="B17" s="8"/>
      <c r="C17" s="9"/>
      <c r="D17" s="9"/>
      <c r="E17" s="9"/>
      <c r="F17" s="9"/>
      <c r="G17" s="9"/>
      <c r="H17" s="9"/>
      <c r="I17" s="9"/>
      <c r="J17" s="5"/>
    </row>
    <row r="18" spans="1:10" ht="20.25" thickTop="1" thickBot="1" x14ac:dyDescent="0.35">
      <c r="A18" s="11" t="s">
        <v>3</v>
      </c>
      <c r="B18" s="8"/>
      <c r="C18" s="9"/>
      <c r="D18" s="9"/>
      <c r="E18" s="9"/>
      <c r="F18" s="9"/>
      <c r="G18" s="9"/>
      <c r="H18" s="9"/>
      <c r="I18" s="9"/>
      <c r="J18" s="5"/>
    </row>
    <row r="19" spans="1:10" ht="20.25" thickTop="1" thickBot="1" x14ac:dyDescent="0.35">
      <c r="A19" s="11" t="s">
        <v>23</v>
      </c>
      <c r="B19" s="8"/>
      <c r="C19" s="26">
        <f>[1]Hoja1!$B$2770*0.2</f>
        <v>261.40000000000003</v>
      </c>
      <c r="D19" s="26">
        <f>[1]Hoja1!$B$2770*0.2</f>
        <v>261.40000000000003</v>
      </c>
      <c r="E19" s="26">
        <f>[1]Hoja1!$B$2770*0.2</f>
        <v>261.40000000000003</v>
      </c>
      <c r="F19" s="26">
        <f>[1]Hoja1!$B$2770*0.2</f>
        <v>261.40000000000003</v>
      </c>
      <c r="G19" s="9"/>
      <c r="H19" s="9"/>
      <c r="I19" s="9"/>
      <c r="J19" s="5"/>
    </row>
    <row r="20" spans="1:10" ht="20.25" thickTop="1" thickBot="1" x14ac:dyDescent="0.35">
      <c r="A20" s="11" t="s">
        <v>24</v>
      </c>
      <c r="B20" s="8"/>
      <c r="C20" s="9">
        <v>254</v>
      </c>
      <c r="D20" s="9">
        <v>254</v>
      </c>
      <c r="E20" s="9">
        <v>254</v>
      </c>
      <c r="F20" s="9">
        <v>254</v>
      </c>
      <c r="G20" s="9"/>
      <c r="H20" s="9"/>
      <c r="I20" s="9"/>
      <c r="J20" s="5"/>
    </row>
    <row r="21" spans="1:10" ht="20.25" thickTop="1" thickBot="1" x14ac:dyDescent="0.35">
      <c r="A21" s="11" t="s">
        <v>4</v>
      </c>
      <c r="B21" s="8"/>
      <c r="C21" s="9">
        <v>247</v>
      </c>
      <c r="D21" s="9">
        <v>247</v>
      </c>
      <c r="E21" s="9">
        <v>247</v>
      </c>
      <c r="F21" s="9">
        <v>247</v>
      </c>
      <c r="G21" s="9"/>
      <c r="H21" s="9"/>
      <c r="I21" s="9"/>
      <c r="J21" s="5"/>
    </row>
    <row r="22" spans="1:10" ht="20.25" thickTop="1" thickBot="1" x14ac:dyDescent="0.35">
      <c r="A22" s="7" t="s">
        <v>25</v>
      </c>
      <c r="B22" s="14">
        <f>SUM(B14:B21)</f>
        <v>0</v>
      </c>
      <c r="C22" s="14">
        <f t="shared" ref="C22:I22" si="0">SUM(C16:C21)</f>
        <v>762.40000000000009</v>
      </c>
      <c r="D22" s="14">
        <f t="shared" si="0"/>
        <v>762.40000000000009</v>
      </c>
      <c r="E22" s="14">
        <f t="shared" si="0"/>
        <v>762.40000000000009</v>
      </c>
      <c r="F22" s="14">
        <f t="shared" si="0"/>
        <v>762.40000000000009</v>
      </c>
      <c r="G22" s="14">
        <f t="shared" si="0"/>
        <v>0</v>
      </c>
      <c r="H22" s="14">
        <f t="shared" si="0"/>
        <v>0</v>
      </c>
      <c r="I22" s="14">
        <f t="shared" si="0"/>
        <v>0</v>
      </c>
      <c r="J22" s="5"/>
    </row>
    <row r="23" spans="1:10" ht="17.25" thickTop="1" thickBot="1" x14ac:dyDescent="0.3">
      <c r="A23" s="13"/>
      <c r="B23" s="13"/>
      <c r="C23" s="13"/>
      <c r="D23" s="13"/>
      <c r="E23" s="13"/>
      <c r="F23" s="13"/>
      <c r="G23" s="13"/>
      <c r="H23" s="13"/>
      <c r="I23" s="16">
        <f>SUM(B22:I22)</f>
        <v>3049.6000000000004</v>
      </c>
    </row>
    <row r="24" spans="1:10" ht="20.25" thickTop="1" thickBot="1" x14ac:dyDescent="0.3">
      <c r="A24" s="34" t="s">
        <v>12</v>
      </c>
      <c r="B24" s="34" t="s">
        <v>5</v>
      </c>
      <c r="C24" s="34"/>
      <c r="D24" s="34"/>
      <c r="E24" s="34"/>
      <c r="F24" s="34"/>
      <c r="G24" s="34"/>
      <c r="H24" s="34"/>
      <c r="I24" s="34"/>
    </row>
    <row r="25" spans="1:10" ht="20.25" thickTop="1" thickBot="1" x14ac:dyDescent="0.3">
      <c r="A25" s="34"/>
      <c r="B25" s="42" t="s">
        <v>129</v>
      </c>
      <c r="C25" s="43"/>
      <c r="D25" s="43"/>
      <c r="E25" s="43"/>
      <c r="F25" s="43"/>
      <c r="G25" s="43"/>
      <c r="H25" s="43"/>
      <c r="I25" s="44"/>
    </row>
    <row r="26" spans="1:10" ht="20.25" thickTop="1" thickBot="1" x14ac:dyDescent="0.3">
      <c r="A26" s="34"/>
      <c r="B26" s="6" t="s">
        <v>0</v>
      </c>
      <c r="C26" s="6" t="s">
        <v>15</v>
      </c>
      <c r="D26" s="6" t="s">
        <v>16</v>
      </c>
      <c r="E26" s="6" t="s">
        <v>7</v>
      </c>
      <c r="F26" s="6" t="s">
        <v>17</v>
      </c>
      <c r="G26" s="6" t="s">
        <v>18</v>
      </c>
      <c r="H26" s="6" t="s">
        <v>19</v>
      </c>
      <c r="I26" s="6" t="s">
        <v>20</v>
      </c>
    </row>
    <row r="27" spans="1:10" ht="20.25" thickTop="1" thickBot="1" x14ac:dyDescent="0.3">
      <c r="A27" s="7" t="s">
        <v>21</v>
      </c>
      <c r="B27" s="8"/>
      <c r="C27" s="9"/>
      <c r="D27" s="9"/>
      <c r="E27" s="9"/>
      <c r="F27" s="9"/>
      <c r="G27" s="9"/>
      <c r="H27" s="9"/>
      <c r="I27" s="9"/>
    </row>
    <row r="28" spans="1:10" ht="20.25" thickTop="1" thickBot="1" x14ac:dyDescent="0.3">
      <c r="A28" s="10" t="s">
        <v>1</v>
      </c>
      <c r="B28" s="8"/>
      <c r="C28" s="9"/>
      <c r="D28" s="9"/>
      <c r="E28" s="9"/>
      <c r="F28" s="9"/>
      <c r="G28" s="9"/>
      <c r="H28" s="9"/>
      <c r="I28" s="9"/>
    </row>
    <row r="29" spans="1:10" ht="20.25" thickTop="1" thickBot="1" x14ac:dyDescent="0.3">
      <c r="A29" s="11" t="s">
        <v>22</v>
      </c>
      <c r="B29" s="8"/>
      <c r="C29" s="9"/>
      <c r="D29" s="9"/>
      <c r="E29" s="9"/>
      <c r="F29" s="9"/>
      <c r="G29" s="9"/>
      <c r="H29" s="9"/>
      <c r="I29" s="9"/>
    </row>
    <row r="30" spans="1:10" ht="20.25" thickTop="1" thickBot="1" x14ac:dyDescent="0.3">
      <c r="A30" s="11" t="s">
        <v>2</v>
      </c>
      <c r="B30" s="8"/>
      <c r="C30" s="9"/>
      <c r="D30" s="9"/>
      <c r="E30" s="9"/>
      <c r="F30" s="9"/>
      <c r="G30" s="9"/>
      <c r="H30" s="9"/>
      <c r="I30" s="9"/>
    </row>
    <row r="31" spans="1:10" ht="20.25" thickTop="1" thickBot="1" x14ac:dyDescent="0.3">
      <c r="A31" s="11" t="s">
        <v>3</v>
      </c>
      <c r="B31" s="8"/>
      <c r="C31" s="9"/>
      <c r="D31" s="9"/>
      <c r="E31" s="9"/>
      <c r="F31" s="9"/>
      <c r="G31" s="9"/>
      <c r="H31" s="9"/>
      <c r="I31" s="9"/>
    </row>
    <row r="32" spans="1:10" ht="20.25" thickTop="1" thickBot="1" x14ac:dyDescent="0.35">
      <c r="A32" s="11" t="s">
        <v>23</v>
      </c>
      <c r="B32" s="8"/>
      <c r="C32" s="26">
        <f>[1]Hoja1!$B$2802*0.2</f>
        <v>98</v>
      </c>
      <c r="D32" s="26">
        <f>[1]Hoja1!$B$2802*0.2</f>
        <v>98</v>
      </c>
      <c r="E32" s="26">
        <f>[1]Hoja1!$B$2802*0.2</f>
        <v>98</v>
      </c>
      <c r="F32" s="26">
        <f>[1]Hoja1!$B$2802*0.2</f>
        <v>98</v>
      </c>
      <c r="G32" s="9"/>
      <c r="H32" s="9"/>
      <c r="I32" s="9"/>
    </row>
    <row r="33" spans="1:17" ht="20.25" thickTop="1" thickBot="1" x14ac:dyDescent="0.3">
      <c r="A33" s="11" t="s">
        <v>24</v>
      </c>
      <c r="B33" s="8"/>
      <c r="C33" s="9">
        <v>93</v>
      </c>
      <c r="D33" s="9">
        <v>93</v>
      </c>
      <c r="E33" s="9">
        <v>93</v>
      </c>
      <c r="F33" s="9">
        <v>93</v>
      </c>
      <c r="G33" s="9"/>
      <c r="H33" s="9"/>
      <c r="I33" s="9"/>
    </row>
    <row r="34" spans="1:17" ht="20.25" thickTop="1" thickBot="1" x14ac:dyDescent="0.3">
      <c r="A34" s="11" t="s">
        <v>4</v>
      </c>
      <c r="B34" s="8"/>
      <c r="C34" s="9">
        <v>89</v>
      </c>
      <c r="D34" s="9">
        <v>89</v>
      </c>
      <c r="E34" s="9">
        <v>89</v>
      </c>
      <c r="F34" s="9">
        <v>89</v>
      </c>
      <c r="G34" s="9"/>
      <c r="H34" s="9"/>
      <c r="I34" s="9"/>
    </row>
    <row r="35" spans="1:17" ht="20.25" thickTop="1" thickBot="1" x14ac:dyDescent="0.3">
      <c r="A35" s="7" t="s">
        <v>25</v>
      </c>
      <c r="B35" s="14">
        <f>SUM(B27:B34)</f>
        <v>0</v>
      </c>
      <c r="C35" s="14">
        <f>SUM(C27:C34)</f>
        <v>280</v>
      </c>
      <c r="D35" s="14">
        <f t="shared" ref="D35:I35" si="1">SUM(D27:D34)</f>
        <v>280</v>
      </c>
      <c r="E35" s="14">
        <f t="shared" si="1"/>
        <v>280</v>
      </c>
      <c r="F35" s="14">
        <f t="shared" si="1"/>
        <v>280</v>
      </c>
      <c r="G35" s="14">
        <f t="shared" si="1"/>
        <v>0</v>
      </c>
      <c r="H35" s="14">
        <f t="shared" si="1"/>
        <v>0</v>
      </c>
      <c r="I35" s="14">
        <f t="shared" si="1"/>
        <v>0</v>
      </c>
    </row>
    <row r="36" spans="1:17" ht="17.25" thickTop="1" thickBot="1" x14ac:dyDescent="0.3">
      <c r="A36" s="13" t="s">
        <v>26</v>
      </c>
      <c r="I36" s="16">
        <f>SUM(B35:I35)</f>
        <v>1120</v>
      </c>
    </row>
    <row r="37" spans="1:17" ht="15.75" thickBot="1" x14ac:dyDescent="0.3"/>
    <row r="38" spans="1:17" ht="20.25" thickTop="1" thickBot="1" x14ac:dyDescent="0.3">
      <c r="A38" s="34" t="s">
        <v>12</v>
      </c>
      <c r="B38" s="34" t="s">
        <v>5</v>
      </c>
      <c r="C38" s="34"/>
      <c r="D38" s="34"/>
      <c r="E38" s="34"/>
      <c r="F38" s="34"/>
      <c r="G38" s="34"/>
      <c r="H38" s="34"/>
      <c r="I38" s="34"/>
    </row>
    <row r="39" spans="1:17" ht="20.25" thickTop="1" thickBot="1" x14ac:dyDescent="0.3">
      <c r="A39" s="34"/>
      <c r="B39" s="42" t="s">
        <v>128</v>
      </c>
      <c r="C39" s="43"/>
      <c r="D39" s="43"/>
      <c r="E39" s="43"/>
      <c r="F39" s="43"/>
      <c r="G39" s="43"/>
      <c r="H39" s="43"/>
      <c r="I39" s="44"/>
    </row>
    <row r="40" spans="1:17" ht="20.25" thickTop="1" thickBot="1" x14ac:dyDescent="0.3">
      <c r="A40" s="34"/>
      <c r="B40" s="6" t="s">
        <v>0</v>
      </c>
      <c r="C40" s="6" t="s">
        <v>15</v>
      </c>
      <c r="D40" s="6" t="s">
        <v>16</v>
      </c>
      <c r="E40" s="6" t="s">
        <v>7</v>
      </c>
      <c r="F40" s="6" t="s">
        <v>17</v>
      </c>
      <c r="G40" s="6" t="s">
        <v>18</v>
      </c>
      <c r="H40" s="6" t="s">
        <v>19</v>
      </c>
      <c r="I40" s="6" t="s">
        <v>20</v>
      </c>
    </row>
    <row r="41" spans="1:17" ht="20.25" thickTop="1" thickBot="1" x14ac:dyDescent="0.3">
      <c r="A41" s="7" t="s">
        <v>21</v>
      </c>
      <c r="B41" s="8"/>
      <c r="C41" s="9"/>
      <c r="D41" s="9"/>
      <c r="E41" s="9"/>
      <c r="F41" s="9"/>
      <c r="G41" s="9"/>
      <c r="H41" s="9"/>
      <c r="I41" s="9"/>
    </row>
    <row r="42" spans="1:17" ht="20.25" thickTop="1" thickBot="1" x14ac:dyDescent="0.3">
      <c r="A42" s="10" t="s">
        <v>1</v>
      </c>
      <c r="B42" s="8"/>
      <c r="C42" s="9"/>
      <c r="D42" s="9"/>
      <c r="E42" s="9"/>
      <c r="F42" s="9"/>
      <c r="G42" s="9"/>
      <c r="H42" s="9"/>
      <c r="I42" s="9"/>
    </row>
    <row r="43" spans="1:17" ht="20.25" thickTop="1" thickBot="1" x14ac:dyDescent="0.3">
      <c r="A43" s="11" t="s">
        <v>22</v>
      </c>
      <c r="B43" s="8"/>
      <c r="C43" s="9"/>
      <c r="D43" s="9"/>
      <c r="E43" s="9"/>
      <c r="F43" s="9"/>
      <c r="G43" s="9"/>
      <c r="H43" s="9"/>
      <c r="I43" s="9"/>
    </row>
    <row r="44" spans="1:17" ht="20.25" thickTop="1" thickBot="1" x14ac:dyDescent="0.3">
      <c r="A44" s="11" t="s">
        <v>2</v>
      </c>
      <c r="B44" s="8"/>
      <c r="C44" s="9"/>
      <c r="D44" s="9"/>
      <c r="E44" s="9"/>
      <c r="F44" s="9"/>
      <c r="G44" s="9"/>
      <c r="H44" s="9"/>
      <c r="I44" s="9"/>
    </row>
    <row r="45" spans="1:17" ht="20.25" thickTop="1" thickBot="1" x14ac:dyDescent="0.3">
      <c r="A45" s="11" t="s">
        <v>3</v>
      </c>
      <c r="B45" s="8"/>
      <c r="C45" s="9"/>
      <c r="D45" s="9"/>
      <c r="E45" s="9"/>
      <c r="F45" s="9"/>
      <c r="G45" s="9"/>
      <c r="H45" s="9"/>
      <c r="I45" s="9"/>
    </row>
    <row r="46" spans="1:17" ht="20.25" thickTop="1" thickBot="1" x14ac:dyDescent="0.35">
      <c r="A46" s="11" t="s">
        <v>23</v>
      </c>
      <c r="B46" s="8"/>
      <c r="C46" s="26">
        <f>[1]Hoja1!$B$2830*0.2</f>
        <v>53.400000000000006</v>
      </c>
      <c r="D46" s="26">
        <f>[1]Hoja1!$B$2830*0.2</f>
        <v>53.400000000000006</v>
      </c>
      <c r="E46" s="26">
        <f>[1]Hoja1!$B$2830*0.2</f>
        <v>53.400000000000006</v>
      </c>
      <c r="F46" s="26">
        <f>[1]Hoja1!$B$2830*0.2</f>
        <v>53.400000000000006</v>
      </c>
      <c r="G46" s="9"/>
      <c r="H46" s="9"/>
      <c r="I46" s="9"/>
      <c r="J46" s="3"/>
      <c r="K46" s="3"/>
      <c r="L46" s="3"/>
      <c r="M46" s="3"/>
      <c r="N46" s="3"/>
      <c r="O46" s="3"/>
      <c r="P46" s="3"/>
      <c r="Q46" s="3"/>
    </row>
    <row r="47" spans="1:17" ht="20.25" thickTop="1" thickBot="1" x14ac:dyDescent="0.3">
      <c r="A47" s="11" t="s">
        <v>24</v>
      </c>
      <c r="B47" s="8"/>
      <c r="C47" s="9">
        <v>63</v>
      </c>
      <c r="D47" s="9">
        <v>63</v>
      </c>
      <c r="E47" s="9">
        <v>63</v>
      </c>
      <c r="F47" s="9">
        <v>63</v>
      </c>
      <c r="G47" s="9"/>
      <c r="H47" s="9"/>
      <c r="I47" s="9"/>
    </row>
    <row r="48" spans="1:17" ht="20.25" thickTop="1" thickBot="1" x14ac:dyDescent="0.3">
      <c r="A48" s="11" t="s">
        <v>4</v>
      </c>
      <c r="B48" s="8"/>
      <c r="C48" s="9">
        <v>61</v>
      </c>
      <c r="D48" s="9">
        <v>61</v>
      </c>
      <c r="E48" s="9">
        <v>61</v>
      </c>
      <c r="F48" s="9">
        <v>61</v>
      </c>
      <c r="G48" s="9"/>
      <c r="H48" s="9"/>
      <c r="I48" s="9"/>
    </row>
    <row r="49" spans="1:9" ht="20.25" thickTop="1" thickBot="1" x14ac:dyDescent="0.3">
      <c r="A49" s="7" t="s">
        <v>25</v>
      </c>
      <c r="B49" s="14">
        <f>SUM(B41:B48)</f>
        <v>0</v>
      </c>
      <c r="C49" s="14">
        <f>SUM(C41:C48)</f>
        <v>177.4</v>
      </c>
      <c r="D49" s="14">
        <f t="shared" ref="D49:I49" si="2">SUM(D41:D48)</f>
        <v>177.4</v>
      </c>
      <c r="E49" s="14">
        <f t="shared" si="2"/>
        <v>177.4</v>
      </c>
      <c r="F49" s="14">
        <f t="shared" si="2"/>
        <v>177.4</v>
      </c>
      <c r="G49" s="14">
        <f t="shared" si="2"/>
        <v>0</v>
      </c>
      <c r="H49" s="14">
        <f t="shared" si="2"/>
        <v>0</v>
      </c>
      <c r="I49" s="14">
        <f t="shared" si="2"/>
        <v>0</v>
      </c>
    </row>
    <row r="50" spans="1:9" ht="17.25" thickTop="1" thickBot="1" x14ac:dyDescent="0.3">
      <c r="I50" s="16">
        <f>SUM(B49:I49)</f>
        <v>709.6</v>
      </c>
    </row>
    <row r="51" spans="1:9" ht="20.25" thickTop="1" thickBot="1" x14ac:dyDescent="0.3">
      <c r="A51" s="34" t="s">
        <v>12</v>
      </c>
      <c r="B51" s="34" t="s">
        <v>5</v>
      </c>
      <c r="C51" s="34"/>
      <c r="D51" s="34"/>
      <c r="E51" s="34"/>
      <c r="F51" s="34"/>
      <c r="G51" s="34"/>
      <c r="H51" s="34"/>
      <c r="I51" s="34"/>
    </row>
    <row r="52" spans="1:9" ht="20.25" thickTop="1" thickBot="1" x14ac:dyDescent="0.3">
      <c r="A52" s="34"/>
      <c r="B52" s="42" t="s">
        <v>127</v>
      </c>
      <c r="C52" s="43"/>
      <c r="D52" s="43"/>
      <c r="E52" s="43"/>
      <c r="F52" s="43"/>
      <c r="G52" s="43"/>
      <c r="H52" s="43"/>
      <c r="I52" s="44"/>
    </row>
    <row r="53" spans="1:9" ht="20.25" thickTop="1" thickBot="1" x14ac:dyDescent="0.3">
      <c r="A53" s="34"/>
      <c r="B53" s="6" t="s">
        <v>0</v>
      </c>
      <c r="C53" s="6" t="s">
        <v>15</v>
      </c>
      <c r="D53" s="6" t="s">
        <v>16</v>
      </c>
      <c r="E53" s="6" t="s">
        <v>7</v>
      </c>
      <c r="F53" s="6" t="s">
        <v>17</v>
      </c>
      <c r="G53" s="6" t="s">
        <v>18</v>
      </c>
      <c r="H53" s="6" t="s">
        <v>19</v>
      </c>
      <c r="I53" s="6" t="s">
        <v>20</v>
      </c>
    </row>
    <row r="54" spans="1:9" ht="20.25" thickTop="1" thickBot="1" x14ac:dyDescent="0.3">
      <c r="A54" s="7" t="s">
        <v>21</v>
      </c>
      <c r="B54" s="8"/>
      <c r="C54" s="9"/>
      <c r="D54" s="9"/>
      <c r="E54" s="9"/>
      <c r="F54" s="9"/>
      <c r="G54" s="9"/>
      <c r="H54" s="9"/>
      <c r="I54" s="9"/>
    </row>
    <row r="55" spans="1:9" ht="20.25" thickTop="1" thickBot="1" x14ac:dyDescent="0.3">
      <c r="A55" s="10" t="s">
        <v>1</v>
      </c>
      <c r="B55" s="8"/>
      <c r="C55" s="9"/>
      <c r="D55" s="9"/>
      <c r="E55" s="9"/>
      <c r="F55" s="9"/>
      <c r="G55" s="9"/>
      <c r="H55" s="9"/>
      <c r="I55" s="9"/>
    </row>
    <row r="56" spans="1:9" ht="20.25" thickTop="1" thickBot="1" x14ac:dyDescent="0.3">
      <c r="A56" s="11" t="s">
        <v>22</v>
      </c>
      <c r="B56" s="8"/>
      <c r="C56" s="9"/>
      <c r="D56" s="9"/>
      <c r="E56" s="9"/>
      <c r="F56" s="9"/>
      <c r="G56" s="9"/>
      <c r="H56" s="9"/>
      <c r="I56" s="9"/>
    </row>
    <row r="57" spans="1:9" ht="20.25" thickTop="1" thickBot="1" x14ac:dyDescent="0.3">
      <c r="A57" s="11" t="s">
        <v>2</v>
      </c>
      <c r="B57" s="8"/>
      <c r="C57" s="9"/>
      <c r="D57" s="9"/>
      <c r="E57" s="9"/>
      <c r="F57" s="9"/>
      <c r="G57" s="9"/>
      <c r="H57" s="9"/>
      <c r="I57" s="9"/>
    </row>
    <row r="58" spans="1:9" ht="20.25" thickTop="1" thickBot="1" x14ac:dyDescent="0.3">
      <c r="A58" s="11" t="s">
        <v>3</v>
      </c>
      <c r="B58" s="8"/>
      <c r="C58" s="9"/>
      <c r="D58" s="9"/>
      <c r="E58" s="9"/>
      <c r="F58" s="9"/>
      <c r="G58" s="9"/>
      <c r="H58" s="9"/>
      <c r="I58" s="9"/>
    </row>
    <row r="59" spans="1:9" ht="20.25" thickTop="1" thickBot="1" x14ac:dyDescent="0.35">
      <c r="A59" s="11" t="s">
        <v>23</v>
      </c>
      <c r="B59" s="8"/>
      <c r="C59" s="26">
        <f>[1]Hoja1!$B$2858*0.2</f>
        <v>246</v>
      </c>
      <c r="D59" s="26">
        <f>[1]Hoja1!$B$2858*0.2</f>
        <v>246</v>
      </c>
      <c r="E59" s="26">
        <f>[1]Hoja1!$B$2858*0.2</f>
        <v>246</v>
      </c>
      <c r="F59" s="26">
        <f>[1]Hoja1!$B$2858*0.2</f>
        <v>246</v>
      </c>
      <c r="G59" s="9"/>
      <c r="H59" s="9"/>
      <c r="I59" s="9"/>
    </row>
    <row r="60" spans="1:9" ht="20.25" thickTop="1" thickBot="1" x14ac:dyDescent="0.3">
      <c r="A60" s="11" t="s">
        <v>24</v>
      </c>
      <c r="B60" s="8"/>
      <c r="C60" s="9">
        <v>241</v>
      </c>
      <c r="D60" s="9">
        <v>241</v>
      </c>
      <c r="E60" s="9">
        <v>241</v>
      </c>
      <c r="F60" s="9">
        <v>241</v>
      </c>
      <c r="G60" s="9"/>
      <c r="H60" s="9"/>
      <c r="I60" s="9"/>
    </row>
    <row r="61" spans="1:9" ht="20.25" thickTop="1" thickBot="1" x14ac:dyDescent="0.3">
      <c r="A61" s="11" t="s">
        <v>4</v>
      </c>
      <c r="B61" s="8"/>
      <c r="C61" s="9">
        <v>238</v>
      </c>
      <c r="D61" s="9">
        <v>238</v>
      </c>
      <c r="E61" s="9">
        <v>238</v>
      </c>
      <c r="F61" s="9">
        <v>238</v>
      </c>
      <c r="G61" s="9"/>
      <c r="H61" s="9"/>
      <c r="I61" s="9"/>
    </row>
    <row r="62" spans="1:9" ht="20.25" thickTop="1" thickBot="1" x14ac:dyDescent="0.3">
      <c r="A62" s="7" t="s">
        <v>25</v>
      </c>
      <c r="B62" s="14">
        <f>SUM(B54:B61)</f>
        <v>0</v>
      </c>
      <c r="C62" s="14">
        <f>SUM(C54:C61)</f>
        <v>725</v>
      </c>
      <c r="D62" s="14">
        <f t="shared" ref="D62:I62" si="3">SUM(D54:D61)</f>
        <v>725</v>
      </c>
      <c r="E62" s="14">
        <f t="shared" si="3"/>
        <v>725</v>
      </c>
      <c r="F62" s="14">
        <f t="shared" si="3"/>
        <v>725</v>
      </c>
      <c r="G62" s="14">
        <f t="shared" si="3"/>
        <v>0</v>
      </c>
      <c r="H62" s="14">
        <f t="shared" si="3"/>
        <v>0</v>
      </c>
      <c r="I62" s="15">
        <f t="shared" si="3"/>
        <v>0</v>
      </c>
    </row>
    <row r="63" spans="1:9" ht="17.25" thickTop="1" thickBot="1" x14ac:dyDescent="0.3">
      <c r="I63" s="16">
        <f>SUM(B62:I62)</f>
        <v>2900</v>
      </c>
    </row>
    <row r="64" spans="1:9" ht="15.75" thickBot="1" x14ac:dyDescent="0.3"/>
    <row r="65" spans="1:9" ht="20.25" thickTop="1" thickBot="1" x14ac:dyDescent="0.3">
      <c r="A65" s="34" t="s">
        <v>12</v>
      </c>
      <c r="B65" s="34" t="s">
        <v>5</v>
      </c>
      <c r="C65" s="34"/>
      <c r="D65" s="34"/>
      <c r="E65" s="34"/>
      <c r="F65" s="34"/>
      <c r="G65" s="34"/>
      <c r="H65" s="34"/>
      <c r="I65" s="34"/>
    </row>
    <row r="66" spans="1:9" ht="20.25" thickTop="1" thickBot="1" x14ac:dyDescent="0.3">
      <c r="A66" s="34"/>
      <c r="B66" s="42" t="s">
        <v>126</v>
      </c>
      <c r="C66" s="43"/>
      <c r="D66" s="43"/>
      <c r="E66" s="43"/>
      <c r="F66" s="43"/>
      <c r="G66" s="43"/>
      <c r="H66" s="43"/>
      <c r="I66" s="44"/>
    </row>
    <row r="67" spans="1:9" ht="20.25" thickTop="1" thickBot="1" x14ac:dyDescent="0.3">
      <c r="A67" s="34"/>
      <c r="B67" s="6" t="s">
        <v>0</v>
      </c>
      <c r="C67" s="6" t="s">
        <v>15</v>
      </c>
      <c r="D67" s="6" t="s">
        <v>16</v>
      </c>
      <c r="E67" s="6" t="s">
        <v>7</v>
      </c>
      <c r="F67" s="6" t="s">
        <v>17</v>
      </c>
      <c r="G67" s="6" t="s">
        <v>18</v>
      </c>
      <c r="H67" s="6" t="s">
        <v>19</v>
      </c>
      <c r="I67" s="6" t="s">
        <v>20</v>
      </c>
    </row>
    <row r="68" spans="1:9" ht="20.25" thickTop="1" thickBot="1" x14ac:dyDescent="0.3">
      <c r="A68" s="7" t="s">
        <v>21</v>
      </c>
      <c r="B68" s="8"/>
      <c r="C68" s="9"/>
      <c r="D68" s="9"/>
      <c r="E68" s="9"/>
      <c r="F68" s="9"/>
      <c r="G68" s="9"/>
      <c r="H68" s="9"/>
      <c r="I68" s="9"/>
    </row>
    <row r="69" spans="1:9" ht="20.25" thickTop="1" thickBot="1" x14ac:dyDescent="0.3">
      <c r="A69" s="10" t="s">
        <v>1</v>
      </c>
      <c r="B69" s="8"/>
      <c r="C69" s="9"/>
      <c r="D69" s="9"/>
      <c r="E69" s="9"/>
      <c r="F69" s="9"/>
      <c r="G69" s="9"/>
      <c r="H69" s="9"/>
      <c r="I69" s="9"/>
    </row>
    <row r="70" spans="1:9" ht="20.25" thickTop="1" thickBot="1" x14ac:dyDescent="0.3">
      <c r="A70" s="11" t="s">
        <v>22</v>
      </c>
      <c r="B70" s="8"/>
      <c r="C70" s="9"/>
      <c r="D70" s="9"/>
      <c r="E70" s="9"/>
      <c r="F70" s="9"/>
      <c r="G70" s="9"/>
      <c r="H70" s="9"/>
      <c r="I70" s="9"/>
    </row>
    <row r="71" spans="1:9" ht="20.25" thickTop="1" thickBot="1" x14ac:dyDescent="0.3">
      <c r="A71" s="11" t="s">
        <v>2</v>
      </c>
      <c r="B71" s="8"/>
      <c r="C71" s="9"/>
      <c r="D71" s="9"/>
      <c r="E71" s="9"/>
      <c r="F71" s="9"/>
      <c r="G71" s="9"/>
      <c r="H71" s="9"/>
      <c r="I71" s="9"/>
    </row>
    <row r="72" spans="1:9" ht="20.25" thickTop="1" thickBot="1" x14ac:dyDescent="0.3">
      <c r="A72" s="11" t="s">
        <v>3</v>
      </c>
      <c r="B72" s="8"/>
      <c r="C72" s="9"/>
      <c r="D72" s="9"/>
      <c r="E72" s="9"/>
      <c r="F72" s="9"/>
      <c r="G72" s="9"/>
      <c r="H72" s="9"/>
      <c r="I72" s="9"/>
    </row>
    <row r="73" spans="1:9" ht="20.25" thickTop="1" thickBot="1" x14ac:dyDescent="0.35">
      <c r="A73" s="11" t="s">
        <v>23</v>
      </c>
      <c r="B73" s="8"/>
      <c r="C73" s="26">
        <f>[1]Hoja1!$B$2889*0.2</f>
        <v>99.800000000000011</v>
      </c>
      <c r="D73" s="26">
        <f>[1]Hoja1!$B$2889*0.2</f>
        <v>99.800000000000011</v>
      </c>
      <c r="E73" s="26">
        <f>[1]Hoja1!$B$2889*0.2</f>
        <v>99.800000000000011</v>
      </c>
      <c r="F73" s="26">
        <f>[1]Hoja1!$B$2889*0.2</f>
        <v>99.800000000000011</v>
      </c>
      <c r="G73" s="9"/>
      <c r="H73" s="9"/>
      <c r="I73" s="9"/>
    </row>
    <row r="74" spans="1:9" ht="20.25" thickTop="1" thickBot="1" x14ac:dyDescent="0.3">
      <c r="A74" s="11" t="s">
        <v>24</v>
      </c>
      <c r="B74" s="8"/>
      <c r="C74" s="9">
        <v>97</v>
      </c>
      <c r="D74" s="9">
        <v>97</v>
      </c>
      <c r="E74" s="9">
        <v>97</v>
      </c>
      <c r="F74" s="9">
        <v>97</v>
      </c>
      <c r="G74" s="9"/>
      <c r="H74" s="9"/>
      <c r="I74" s="9"/>
    </row>
    <row r="75" spans="1:9" ht="20.25" thickTop="1" thickBot="1" x14ac:dyDescent="0.3">
      <c r="A75" s="11" t="s">
        <v>4</v>
      </c>
      <c r="B75" s="8"/>
      <c r="C75" s="9">
        <v>99</v>
      </c>
      <c r="D75" s="9">
        <v>99</v>
      </c>
      <c r="E75" s="9">
        <v>99</v>
      </c>
      <c r="F75" s="9">
        <v>99</v>
      </c>
      <c r="G75" s="9"/>
      <c r="H75" s="9"/>
      <c r="I75" s="9"/>
    </row>
    <row r="76" spans="1:9" ht="20.25" thickTop="1" thickBot="1" x14ac:dyDescent="0.3">
      <c r="A76" s="7" t="s">
        <v>25</v>
      </c>
      <c r="B76" s="14">
        <f>SUM(B68:B75)</f>
        <v>0</v>
      </c>
      <c r="C76" s="14">
        <f>SUM(C68:C75)</f>
        <v>295.8</v>
      </c>
      <c r="D76" s="14">
        <f t="shared" ref="D76:I76" si="4">SUM(D68:D75)</f>
        <v>295.8</v>
      </c>
      <c r="E76" s="14">
        <f>SUM(E68:E75)</f>
        <v>295.8</v>
      </c>
      <c r="F76" s="14">
        <f t="shared" si="4"/>
        <v>295.8</v>
      </c>
      <c r="G76" s="14">
        <f t="shared" si="4"/>
        <v>0</v>
      </c>
      <c r="H76" s="14">
        <f t="shared" si="4"/>
        <v>0</v>
      </c>
      <c r="I76" s="14">
        <f t="shared" si="4"/>
        <v>0</v>
      </c>
    </row>
    <row r="77" spans="1:9" ht="17.25" thickTop="1" thickBot="1" x14ac:dyDescent="0.3">
      <c r="I77" s="16">
        <f>SUM(B76:I76)</f>
        <v>1183.2</v>
      </c>
    </row>
    <row r="78" spans="1:9" ht="20.25" thickTop="1" thickBot="1" x14ac:dyDescent="0.3">
      <c r="A78" s="34" t="s">
        <v>12</v>
      </c>
      <c r="B78" s="34" t="s">
        <v>5</v>
      </c>
      <c r="C78" s="34"/>
      <c r="D78" s="34"/>
      <c r="E78" s="34"/>
      <c r="F78" s="34"/>
      <c r="G78" s="34"/>
      <c r="H78" s="34"/>
      <c r="I78" s="34"/>
    </row>
    <row r="79" spans="1:9" ht="20.25" thickTop="1" thickBot="1" x14ac:dyDescent="0.3">
      <c r="A79" s="34"/>
      <c r="B79" s="42" t="s">
        <v>125</v>
      </c>
      <c r="C79" s="43"/>
      <c r="D79" s="43"/>
      <c r="E79" s="43"/>
      <c r="F79" s="43"/>
      <c r="G79" s="43"/>
      <c r="H79" s="43"/>
      <c r="I79" s="44"/>
    </row>
    <row r="80" spans="1:9" ht="20.25" thickTop="1" thickBot="1" x14ac:dyDescent="0.3">
      <c r="A80" s="34"/>
      <c r="B80" s="6" t="s">
        <v>0</v>
      </c>
      <c r="C80" s="6" t="s">
        <v>15</v>
      </c>
      <c r="D80" s="6" t="s">
        <v>16</v>
      </c>
      <c r="E80" s="6" t="s">
        <v>7</v>
      </c>
      <c r="F80" s="6" t="s">
        <v>17</v>
      </c>
      <c r="G80" s="6" t="s">
        <v>18</v>
      </c>
      <c r="H80" s="6" t="s">
        <v>19</v>
      </c>
      <c r="I80" s="6" t="s">
        <v>20</v>
      </c>
    </row>
    <row r="81" spans="1:9" ht="20.25" thickTop="1" thickBot="1" x14ac:dyDescent="0.3">
      <c r="A81" s="7" t="s">
        <v>21</v>
      </c>
      <c r="B81" s="8"/>
      <c r="C81" s="9"/>
      <c r="D81" s="9"/>
      <c r="E81" s="9"/>
      <c r="F81" s="9"/>
      <c r="G81" s="9"/>
      <c r="H81" s="9"/>
      <c r="I81" s="9"/>
    </row>
    <row r="82" spans="1:9" ht="20.25" thickTop="1" thickBot="1" x14ac:dyDescent="0.3">
      <c r="A82" s="10" t="s">
        <v>1</v>
      </c>
      <c r="B82" s="8"/>
      <c r="C82" s="9"/>
      <c r="D82" s="9"/>
      <c r="E82" s="9"/>
      <c r="F82" s="9"/>
      <c r="G82" s="9"/>
      <c r="H82" s="9"/>
      <c r="I82" s="9"/>
    </row>
    <row r="83" spans="1:9" ht="20.25" thickTop="1" thickBot="1" x14ac:dyDescent="0.3">
      <c r="A83" s="11" t="s">
        <v>22</v>
      </c>
      <c r="B83" s="8"/>
      <c r="C83" s="9"/>
      <c r="D83" s="9"/>
      <c r="E83" s="9"/>
      <c r="F83" s="9"/>
      <c r="G83" s="9"/>
      <c r="H83" s="9"/>
      <c r="I83" s="9"/>
    </row>
    <row r="84" spans="1:9" ht="20.25" thickTop="1" thickBot="1" x14ac:dyDescent="0.3">
      <c r="A84" s="11" t="s">
        <v>2</v>
      </c>
      <c r="B84" s="8"/>
      <c r="C84" s="9"/>
      <c r="D84" s="9"/>
      <c r="E84" s="9"/>
      <c r="F84" s="9"/>
      <c r="G84" s="9"/>
      <c r="H84" s="9"/>
      <c r="I84" s="9"/>
    </row>
    <row r="85" spans="1:9" ht="20.25" thickTop="1" thickBot="1" x14ac:dyDescent="0.3">
      <c r="A85" s="11" t="s">
        <v>3</v>
      </c>
      <c r="B85" s="8"/>
      <c r="C85" s="9"/>
      <c r="D85" s="9"/>
      <c r="E85" s="9"/>
      <c r="F85" s="9"/>
      <c r="G85" s="9"/>
      <c r="H85" s="9"/>
      <c r="I85" s="9"/>
    </row>
    <row r="86" spans="1:9" ht="20.25" thickTop="1" thickBot="1" x14ac:dyDescent="0.35">
      <c r="A86" s="11" t="s">
        <v>23</v>
      </c>
      <c r="B86" s="8"/>
      <c r="C86" s="26">
        <f>[1]Hoja1!$B$2920*0.2</f>
        <v>99</v>
      </c>
      <c r="D86" s="26">
        <f>[1]Hoja1!$B$2920*0.2</f>
        <v>99</v>
      </c>
      <c r="E86" s="26">
        <f>[1]Hoja1!$B$2920*0.2</f>
        <v>99</v>
      </c>
      <c r="F86" s="26">
        <f>[1]Hoja1!$B$2920*0.2</f>
        <v>99</v>
      </c>
      <c r="G86" s="9"/>
      <c r="H86" s="9"/>
      <c r="I86" s="9"/>
    </row>
    <row r="87" spans="1:9" ht="20.25" thickTop="1" thickBot="1" x14ac:dyDescent="0.3">
      <c r="A87" s="11" t="s">
        <v>24</v>
      </c>
      <c r="B87" s="8"/>
      <c r="C87" s="9">
        <v>94</v>
      </c>
      <c r="D87" s="9">
        <v>94</v>
      </c>
      <c r="E87" s="9">
        <v>94</v>
      </c>
      <c r="F87" s="9">
        <v>94</v>
      </c>
      <c r="G87" s="9"/>
      <c r="H87" s="9"/>
      <c r="I87" s="9"/>
    </row>
    <row r="88" spans="1:9" ht="20.25" thickTop="1" thickBot="1" x14ac:dyDescent="0.3">
      <c r="A88" s="11" t="s">
        <v>4</v>
      </c>
      <c r="B88" s="8"/>
      <c r="C88" s="9">
        <v>88</v>
      </c>
      <c r="D88" s="9">
        <v>88</v>
      </c>
      <c r="E88" s="9">
        <v>88</v>
      </c>
      <c r="F88" s="9">
        <v>88</v>
      </c>
      <c r="G88" s="9"/>
      <c r="H88" s="9"/>
      <c r="I88" s="9"/>
    </row>
    <row r="89" spans="1:9" ht="20.25" thickTop="1" thickBot="1" x14ac:dyDescent="0.3">
      <c r="A89" s="7" t="s">
        <v>25</v>
      </c>
      <c r="B89" s="14">
        <f>SUM(B81:B88)</f>
        <v>0</v>
      </c>
      <c r="C89" s="14">
        <f>SUM(C81:C88)</f>
        <v>281</v>
      </c>
      <c r="D89" s="14">
        <f t="shared" ref="D89:I89" si="5">SUM(D81:D88)</f>
        <v>281</v>
      </c>
      <c r="E89" s="14">
        <f t="shared" si="5"/>
        <v>281</v>
      </c>
      <c r="F89" s="14">
        <f t="shared" si="5"/>
        <v>281</v>
      </c>
      <c r="G89" s="14">
        <f t="shared" si="5"/>
        <v>0</v>
      </c>
      <c r="H89" s="14">
        <f t="shared" si="5"/>
        <v>0</v>
      </c>
      <c r="I89" s="14">
        <f t="shared" si="5"/>
        <v>0</v>
      </c>
    </row>
    <row r="90" spans="1:9" ht="17.25" thickTop="1" thickBot="1" x14ac:dyDescent="0.3">
      <c r="I90" s="16">
        <f>SUM(B89:I89)</f>
        <v>1124</v>
      </c>
    </row>
    <row r="91" spans="1:9" ht="16.5" thickBot="1" x14ac:dyDescent="0.3">
      <c r="I91" s="17"/>
    </row>
    <row r="92" spans="1:9" ht="20.25" thickTop="1" thickBot="1" x14ac:dyDescent="0.3">
      <c r="A92" s="34" t="s">
        <v>12</v>
      </c>
      <c r="B92" s="34" t="s">
        <v>5</v>
      </c>
      <c r="C92" s="34"/>
      <c r="D92" s="34"/>
      <c r="E92" s="34"/>
      <c r="F92" s="34"/>
      <c r="G92" s="34"/>
      <c r="H92" s="34"/>
      <c r="I92" s="34"/>
    </row>
    <row r="93" spans="1:9" ht="20.25" thickTop="1" thickBot="1" x14ac:dyDescent="0.3">
      <c r="A93" s="34"/>
      <c r="B93" s="42" t="s">
        <v>124</v>
      </c>
      <c r="C93" s="43"/>
      <c r="D93" s="43"/>
      <c r="E93" s="43"/>
      <c r="F93" s="43"/>
      <c r="G93" s="43"/>
      <c r="H93" s="43"/>
      <c r="I93" s="44"/>
    </row>
    <row r="94" spans="1:9" ht="20.25" thickTop="1" thickBot="1" x14ac:dyDescent="0.3">
      <c r="A94" s="34"/>
      <c r="B94" s="6" t="s">
        <v>0</v>
      </c>
      <c r="C94" s="6" t="s">
        <v>15</v>
      </c>
      <c r="D94" s="6" t="s">
        <v>16</v>
      </c>
      <c r="E94" s="6" t="s">
        <v>7</v>
      </c>
      <c r="F94" s="6" t="s">
        <v>17</v>
      </c>
      <c r="G94" s="6" t="s">
        <v>18</v>
      </c>
      <c r="H94" s="6" t="s">
        <v>19</v>
      </c>
      <c r="I94" s="6" t="s">
        <v>20</v>
      </c>
    </row>
    <row r="95" spans="1:9" ht="20.25" thickTop="1" thickBot="1" x14ac:dyDescent="0.3">
      <c r="A95" s="7" t="s">
        <v>21</v>
      </c>
      <c r="B95" s="8"/>
      <c r="C95" s="9"/>
      <c r="D95" s="9"/>
      <c r="E95" s="9"/>
      <c r="F95" s="9"/>
      <c r="G95" s="9"/>
      <c r="H95" s="9"/>
      <c r="I95" s="9"/>
    </row>
    <row r="96" spans="1:9" ht="20.25" thickTop="1" thickBot="1" x14ac:dyDescent="0.3">
      <c r="A96" s="10" t="s">
        <v>1</v>
      </c>
      <c r="B96" s="8"/>
      <c r="C96" s="9"/>
      <c r="D96" s="9"/>
      <c r="E96" s="9"/>
      <c r="F96" s="9"/>
      <c r="G96" s="9"/>
      <c r="H96" s="9"/>
      <c r="I96" s="9"/>
    </row>
    <row r="97" spans="1:9" ht="20.25" thickTop="1" thickBot="1" x14ac:dyDescent="0.3">
      <c r="A97" s="11" t="s">
        <v>22</v>
      </c>
      <c r="B97" s="8"/>
      <c r="C97" s="9"/>
      <c r="D97" s="9"/>
      <c r="E97" s="9"/>
      <c r="F97" s="9"/>
      <c r="G97" s="9"/>
      <c r="H97" s="9"/>
      <c r="I97" s="9"/>
    </row>
    <row r="98" spans="1:9" ht="20.25" thickTop="1" thickBot="1" x14ac:dyDescent="0.3">
      <c r="A98" s="11" t="s">
        <v>2</v>
      </c>
      <c r="B98" s="8"/>
      <c r="C98" s="9"/>
      <c r="D98" s="9"/>
      <c r="E98" s="9"/>
      <c r="F98" s="9"/>
      <c r="G98" s="9"/>
      <c r="H98" s="9"/>
      <c r="I98" s="9"/>
    </row>
    <row r="99" spans="1:9" ht="20.25" thickTop="1" thickBot="1" x14ac:dyDescent="0.3">
      <c r="A99" s="11" t="s">
        <v>3</v>
      </c>
      <c r="B99" s="8"/>
      <c r="C99" s="9"/>
      <c r="D99" s="9"/>
      <c r="E99" s="9"/>
      <c r="F99" s="9"/>
      <c r="G99" s="9"/>
      <c r="H99" s="9"/>
      <c r="I99" s="9"/>
    </row>
    <row r="100" spans="1:9" ht="20.25" thickTop="1" thickBot="1" x14ac:dyDescent="0.35">
      <c r="A100" s="11" t="s">
        <v>23</v>
      </c>
      <c r="B100" s="8"/>
      <c r="C100" s="26">
        <f>[1]Hoja1!$B$2949*0.2</f>
        <v>87.2</v>
      </c>
      <c r="D100" s="26">
        <f>[1]Hoja1!$B$2949*0.2</f>
        <v>87.2</v>
      </c>
      <c r="E100" s="26">
        <f>[1]Hoja1!$B$2949*0.2</f>
        <v>87.2</v>
      </c>
      <c r="F100" s="26">
        <f>[1]Hoja1!$B$2949*0.2</f>
        <v>87.2</v>
      </c>
      <c r="G100" s="9"/>
      <c r="H100" s="9"/>
      <c r="I100" s="9"/>
    </row>
    <row r="101" spans="1:9" ht="20.25" thickTop="1" thickBot="1" x14ac:dyDescent="0.3">
      <c r="A101" s="11" t="s">
        <v>24</v>
      </c>
      <c r="B101" s="8"/>
      <c r="C101" s="9">
        <v>98</v>
      </c>
      <c r="D101" s="9">
        <v>98</v>
      </c>
      <c r="E101" s="9">
        <v>98</v>
      </c>
      <c r="F101" s="9">
        <v>98</v>
      </c>
      <c r="G101" s="9"/>
      <c r="H101" s="9"/>
      <c r="I101" s="9"/>
    </row>
    <row r="102" spans="1:9" ht="20.25" thickTop="1" thickBot="1" x14ac:dyDescent="0.3">
      <c r="A102" s="11" t="s">
        <v>4</v>
      </c>
      <c r="B102" s="8"/>
      <c r="C102" s="9">
        <v>86</v>
      </c>
      <c r="D102" s="9">
        <v>86</v>
      </c>
      <c r="E102" s="9">
        <v>86</v>
      </c>
      <c r="F102" s="9">
        <v>86</v>
      </c>
      <c r="G102" s="9"/>
      <c r="H102" s="9"/>
      <c r="I102" s="9"/>
    </row>
    <row r="103" spans="1:9" ht="20.25" thickTop="1" thickBot="1" x14ac:dyDescent="0.3">
      <c r="A103" s="7" t="s">
        <v>25</v>
      </c>
      <c r="B103" s="14">
        <f>SUM(B95:B102)</f>
        <v>0</v>
      </c>
      <c r="C103" s="14">
        <f>SUM(C95:C102)</f>
        <v>271.2</v>
      </c>
      <c r="D103" s="14">
        <f t="shared" ref="D103:I103" si="6">SUM(D95:D102)</f>
        <v>271.2</v>
      </c>
      <c r="E103" s="14">
        <f t="shared" si="6"/>
        <v>271.2</v>
      </c>
      <c r="F103" s="14">
        <f t="shared" si="6"/>
        <v>271.2</v>
      </c>
      <c r="G103" s="14">
        <f t="shared" si="6"/>
        <v>0</v>
      </c>
      <c r="H103" s="14">
        <f t="shared" si="6"/>
        <v>0</v>
      </c>
      <c r="I103" s="14">
        <f t="shared" si="6"/>
        <v>0</v>
      </c>
    </row>
    <row r="104" spans="1:9" ht="17.25" thickTop="1" thickBot="1" x14ac:dyDescent="0.3">
      <c r="I104" s="16">
        <f>SUM(B103:I103)</f>
        <v>1084.8</v>
      </c>
    </row>
    <row r="106" spans="1:9" ht="15.75" thickBot="1" x14ac:dyDescent="0.3"/>
    <row r="107" spans="1:9" x14ac:dyDescent="0.25">
      <c r="G107" s="40" t="s">
        <v>31</v>
      </c>
      <c r="H107" s="36">
        <f>I77+I63+I50+I36+I23+I90+I104</f>
        <v>11171.2</v>
      </c>
      <c r="I107" s="37"/>
    </row>
    <row r="108" spans="1:9" ht="15.75" thickBot="1" x14ac:dyDescent="0.3">
      <c r="G108" s="41"/>
      <c r="H108" s="38"/>
      <c r="I108" s="39"/>
    </row>
  </sheetData>
  <mergeCells count="27">
    <mergeCell ref="A7:I7"/>
    <mergeCell ref="A8:I8"/>
    <mergeCell ref="A9:I9"/>
    <mergeCell ref="A10:I10"/>
    <mergeCell ref="A11:A13"/>
    <mergeCell ref="B11:I11"/>
    <mergeCell ref="B12:I12"/>
    <mergeCell ref="A24:A26"/>
    <mergeCell ref="B24:I24"/>
    <mergeCell ref="B25:I25"/>
    <mergeCell ref="A38:A40"/>
    <mergeCell ref="B38:I38"/>
    <mergeCell ref="B39:I39"/>
    <mergeCell ref="A51:A53"/>
    <mergeCell ref="B51:I51"/>
    <mergeCell ref="B52:I52"/>
    <mergeCell ref="A65:A67"/>
    <mergeCell ref="B65:I65"/>
    <mergeCell ref="B66:I66"/>
    <mergeCell ref="G107:G108"/>
    <mergeCell ref="H107:I108"/>
    <mergeCell ref="A78:A80"/>
    <mergeCell ref="B78:I78"/>
    <mergeCell ref="B79:I79"/>
    <mergeCell ref="A92:A94"/>
    <mergeCell ref="B92:I92"/>
    <mergeCell ref="B93:I93"/>
  </mergeCells>
  <pageMargins left="0.17" right="0.17" top="0.15748031496062992" bottom="0.15748031496062992" header="0.15748031496062992" footer="0.15748031496062992"/>
  <pageSetup paperSize="5" scale="88" fitToHeight="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91"/>
  <sheetViews>
    <sheetView topLeftCell="A64" zoomScale="85" zoomScaleNormal="85" workbookViewId="0">
      <selection activeCell="F89" sqref="F89"/>
    </sheetView>
  </sheetViews>
  <sheetFormatPr baseColWidth="10" defaultColWidth="39.140625" defaultRowHeight="15" x14ac:dyDescent="0.25"/>
  <cols>
    <col min="1" max="1" width="39" style="2" bestFit="1" customWidth="1"/>
    <col min="2" max="2" width="11.28515625" style="2" customWidth="1"/>
    <col min="3" max="3" width="20.42578125" style="2" bestFit="1" customWidth="1"/>
    <col min="4" max="4" width="15" style="2" bestFit="1" customWidth="1"/>
    <col min="5" max="5" width="20.42578125" style="2" bestFit="1" customWidth="1"/>
    <col min="6" max="6" width="23.140625" style="2" bestFit="1" customWidth="1"/>
    <col min="7" max="7" width="23.5703125" style="2" bestFit="1" customWidth="1"/>
    <col min="8" max="8" width="19.85546875" style="2" bestFit="1" customWidth="1"/>
    <col min="9" max="9" width="23.85546875" style="2" bestFit="1" customWidth="1"/>
    <col min="10" max="16384" width="39.140625" style="2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8.75" x14ac:dyDescent="0.3">
      <c r="A7" s="35" t="s">
        <v>9</v>
      </c>
      <c r="B7" s="35"/>
      <c r="C7" s="35"/>
      <c r="D7" s="35"/>
      <c r="E7" s="35"/>
      <c r="F7" s="35"/>
      <c r="G7" s="35"/>
      <c r="H7" s="35"/>
      <c r="I7" s="35"/>
      <c r="J7" s="3"/>
    </row>
    <row r="8" spans="1:10" ht="18.75" x14ac:dyDescent="0.3">
      <c r="A8" s="35" t="s">
        <v>10</v>
      </c>
      <c r="B8" s="35"/>
      <c r="C8" s="35"/>
      <c r="D8" s="35"/>
      <c r="E8" s="35"/>
      <c r="F8" s="35"/>
      <c r="G8" s="35"/>
      <c r="H8" s="35"/>
      <c r="I8" s="35"/>
      <c r="J8" s="3"/>
    </row>
    <row r="9" spans="1:10" ht="19.5" thickBot="1" x14ac:dyDescent="0.35">
      <c r="A9" s="35" t="s">
        <v>167</v>
      </c>
      <c r="B9" s="35"/>
      <c r="C9" s="35"/>
      <c r="D9" s="35"/>
      <c r="E9" s="35"/>
      <c r="F9" s="35"/>
      <c r="G9" s="35"/>
      <c r="H9" s="35"/>
      <c r="I9" s="35"/>
      <c r="J9" s="3"/>
    </row>
    <row r="10" spans="1:10" ht="18.75" customHeight="1" thickTop="1" thickBot="1" x14ac:dyDescent="0.3">
      <c r="A10" s="33" t="s">
        <v>11</v>
      </c>
      <c r="B10" s="33"/>
      <c r="C10" s="33"/>
      <c r="D10" s="33"/>
      <c r="E10" s="33"/>
      <c r="F10" s="33"/>
      <c r="G10" s="33"/>
      <c r="H10" s="33"/>
      <c r="I10" s="33"/>
      <c r="J10" s="4"/>
    </row>
    <row r="11" spans="1:10" ht="20.25" thickTop="1" thickBot="1" x14ac:dyDescent="0.35">
      <c r="A11" s="34" t="s">
        <v>12</v>
      </c>
      <c r="B11" s="42" t="s">
        <v>131</v>
      </c>
      <c r="C11" s="43"/>
      <c r="D11" s="43"/>
      <c r="E11" s="43"/>
      <c r="F11" s="43"/>
      <c r="G11" s="43"/>
      <c r="H11" s="43"/>
      <c r="I11" s="44"/>
      <c r="J11" s="5"/>
    </row>
    <row r="12" spans="1:10" ht="20.25" thickTop="1" thickBot="1" x14ac:dyDescent="0.35">
      <c r="A12" s="34"/>
      <c r="B12" s="42" t="s">
        <v>166</v>
      </c>
      <c r="C12" s="43"/>
      <c r="D12" s="43"/>
      <c r="E12" s="43"/>
      <c r="F12" s="43"/>
      <c r="G12" s="43"/>
      <c r="H12" s="43"/>
      <c r="I12" s="44"/>
      <c r="J12" s="5"/>
    </row>
    <row r="13" spans="1:10" ht="20.25" thickTop="1" thickBot="1" x14ac:dyDescent="0.35">
      <c r="A13" s="34"/>
      <c r="B13" s="6" t="s">
        <v>0</v>
      </c>
      <c r="C13" s="6" t="s">
        <v>15</v>
      </c>
      <c r="D13" s="6" t="s">
        <v>16</v>
      </c>
      <c r="E13" s="6" t="s">
        <v>7</v>
      </c>
      <c r="F13" s="6" t="s">
        <v>17</v>
      </c>
      <c r="G13" s="6" t="s">
        <v>18</v>
      </c>
      <c r="H13" s="6" t="s">
        <v>19</v>
      </c>
      <c r="I13" s="6" t="s">
        <v>20</v>
      </c>
      <c r="J13" s="5"/>
    </row>
    <row r="14" spans="1:10" ht="20.25" thickTop="1" thickBot="1" x14ac:dyDescent="0.35">
      <c r="A14" s="7" t="s">
        <v>21</v>
      </c>
      <c r="B14" s="8"/>
      <c r="C14" s="9"/>
      <c r="D14" s="9"/>
      <c r="E14" s="9"/>
      <c r="F14" s="9"/>
      <c r="G14" s="9"/>
      <c r="H14" s="9"/>
      <c r="I14" s="9"/>
      <c r="J14" s="5"/>
    </row>
    <row r="15" spans="1:10" ht="20.25" thickTop="1" thickBot="1" x14ac:dyDescent="0.35">
      <c r="A15" s="10" t="s">
        <v>1</v>
      </c>
      <c r="B15" s="8"/>
      <c r="C15" s="9"/>
      <c r="D15" s="9"/>
      <c r="E15" s="9"/>
      <c r="F15" s="9"/>
      <c r="G15" s="9"/>
      <c r="H15" s="9"/>
      <c r="I15" s="9"/>
      <c r="J15" s="5"/>
    </row>
    <row r="16" spans="1:10" ht="20.25" thickTop="1" thickBot="1" x14ac:dyDescent="0.35">
      <c r="A16" s="11" t="s">
        <v>22</v>
      </c>
      <c r="B16" s="8"/>
      <c r="C16" s="9"/>
      <c r="D16" s="9"/>
      <c r="E16" s="9"/>
      <c r="F16" s="9"/>
      <c r="G16" s="9"/>
      <c r="H16" s="9"/>
      <c r="I16" s="9"/>
      <c r="J16" s="5"/>
    </row>
    <row r="17" spans="1:10" ht="20.25" thickTop="1" thickBot="1" x14ac:dyDescent="0.35">
      <c r="A17" s="11" t="s">
        <v>2</v>
      </c>
      <c r="B17" s="8"/>
      <c r="C17" s="9"/>
      <c r="D17" s="9"/>
      <c r="E17" s="9"/>
      <c r="F17" s="9"/>
      <c r="G17" s="9"/>
      <c r="H17" s="9"/>
      <c r="I17" s="9"/>
      <c r="J17" s="5"/>
    </row>
    <row r="18" spans="1:10" ht="20.25" thickTop="1" thickBot="1" x14ac:dyDescent="0.35">
      <c r="A18" s="11" t="s">
        <v>3</v>
      </c>
      <c r="B18" s="8"/>
      <c r="C18" s="9"/>
      <c r="D18" s="9"/>
      <c r="E18" s="9"/>
      <c r="F18" s="9"/>
      <c r="G18" s="9"/>
      <c r="H18" s="9"/>
      <c r="I18" s="9"/>
      <c r="J18" s="5"/>
    </row>
    <row r="19" spans="1:10" ht="20.25" thickTop="1" thickBot="1" x14ac:dyDescent="0.35">
      <c r="A19" s="11" t="s">
        <v>23</v>
      </c>
      <c r="B19" s="8"/>
      <c r="C19" s="9">
        <v>2709</v>
      </c>
      <c r="D19" s="9">
        <v>2709</v>
      </c>
      <c r="E19" s="9">
        <v>2709</v>
      </c>
      <c r="F19" s="9">
        <v>2709</v>
      </c>
      <c r="G19" s="9"/>
      <c r="H19" s="9"/>
      <c r="I19" s="9"/>
      <c r="J19" s="5"/>
    </row>
    <row r="20" spans="1:10" ht="20.25" thickTop="1" thickBot="1" x14ac:dyDescent="0.35">
      <c r="A20" s="11" t="s">
        <v>24</v>
      </c>
      <c r="B20" s="8"/>
      <c r="C20" s="9">
        <v>1387</v>
      </c>
      <c r="D20" s="9">
        <v>1387</v>
      </c>
      <c r="E20" s="9">
        <v>1387</v>
      </c>
      <c r="F20" s="9">
        <v>1387</v>
      </c>
      <c r="G20" s="9"/>
      <c r="H20" s="9"/>
      <c r="I20" s="9"/>
      <c r="J20" s="5"/>
    </row>
    <row r="21" spans="1:10" ht="20.25" thickTop="1" thickBot="1" x14ac:dyDescent="0.35">
      <c r="A21" s="11" t="s">
        <v>4</v>
      </c>
      <c r="B21" s="8"/>
      <c r="C21" s="9">
        <v>2685</v>
      </c>
      <c r="D21" s="9">
        <v>2685</v>
      </c>
      <c r="E21" s="9">
        <v>2685</v>
      </c>
      <c r="F21" s="9">
        <v>2685</v>
      </c>
      <c r="G21" s="9"/>
      <c r="H21" s="9"/>
      <c r="I21" s="9"/>
      <c r="J21" s="5"/>
    </row>
    <row r="22" spans="1:10" ht="20.25" thickTop="1" thickBot="1" x14ac:dyDescent="0.35">
      <c r="A22" s="7" t="s">
        <v>25</v>
      </c>
      <c r="B22" s="14">
        <f>SUM(B14:B21)</f>
        <v>0</v>
      </c>
      <c r="C22" s="14">
        <f t="shared" ref="C22:I22" si="0">SUM(C16:C21)</f>
        <v>6781</v>
      </c>
      <c r="D22" s="14">
        <f t="shared" si="0"/>
        <v>6781</v>
      </c>
      <c r="E22" s="14">
        <f t="shared" si="0"/>
        <v>6781</v>
      </c>
      <c r="F22" s="14">
        <f t="shared" si="0"/>
        <v>6781</v>
      </c>
      <c r="G22" s="14">
        <f t="shared" si="0"/>
        <v>0</v>
      </c>
      <c r="H22" s="14">
        <f t="shared" si="0"/>
        <v>0</v>
      </c>
      <c r="I22" s="14">
        <f t="shared" si="0"/>
        <v>0</v>
      </c>
      <c r="J22" s="5"/>
    </row>
    <row r="23" spans="1:10" ht="17.25" thickTop="1" thickBot="1" x14ac:dyDescent="0.3">
      <c r="A23" s="13"/>
      <c r="B23" s="13"/>
      <c r="C23" s="13"/>
      <c r="D23" s="13"/>
      <c r="E23" s="13"/>
      <c r="F23" s="13"/>
      <c r="G23" s="13"/>
      <c r="H23" s="13"/>
      <c r="I23" s="16">
        <f>SUM(B22:I22)</f>
        <v>27124</v>
      </c>
    </row>
    <row r="24" spans="1:10" ht="20.25" thickTop="1" thickBot="1" x14ac:dyDescent="0.3">
      <c r="A24" s="34" t="s">
        <v>12</v>
      </c>
      <c r="B24" s="42" t="s">
        <v>131</v>
      </c>
      <c r="C24" s="43"/>
      <c r="D24" s="43"/>
      <c r="E24" s="43"/>
      <c r="F24" s="43"/>
      <c r="G24" s="43"/>
      <c r="H24" s="43"/>
      <c r="I24" s="44"/>
    </row>
    <row r="25" spans="1:10" ht="20.25" thickTop="1" thickBot="1" x14ac:dyDescent="0.3">
      <c r="A25" s="34"/>
      <c r="B25" s="42" t="s">
        <v>136</v>
      </c>
      <c r="C25" s="43"/>
      <c r="D25" s="43"/>
      <c r="E25" s="43"/>
      <c r="F25" s="43"/>
      <c r="G25" s="43"/>
      <c r="H25" s="43"/>
      <c r="I25" s="44"/>
    </row>
    <row r="26" spans="1:10" ht="20.25" thickTop="1" thickBot="1" x14ac:dyDescent="0.3">
      <c r="A26" s="34"/>
      <c r="B26" s="6" t="s">
        <v>0</v>
      </c>
      <c r="C26" s="6" t="s">
        <v>15</v>
      </c>
      <c r="D26" s="6" t="s">
        <v>16</v>
      </c>
      <c r="E26" s="6" t="s">
        <v>7</v>
      </c>
      <c r="F26" s="6" t="s">
        <v>17</v>
      </c>
      <c r="G26" s="6" t="s">
        <v>18</v>
      </c>
      <c r="H26" s="6" t="s">
        <v>19</v>
      </c>
      <c r="I26" s="6" t="s">
        <v>20</v>
      </c>
    </row>
    <row r="27" spans="1:10" ht="20.25" thickTop="1" thickBot="1" x14ac:dyDescent="0.3">
      <c r="A27" s="7" t="s">
        <v>21</v>
      </c>
      <c r="B27" s="8"/>
      <c r="C27" s="9"/>
      <c r="D27" s="9"/>
      <c r="E27" s="9"/>
      <c r="F27" s="9"/>
      <c r="G27" s="9"/>
      <c r="H27" s="9"/>
      <c r="I27" s="9"/>
    </row>
    <row r="28" spans="1:10" ht="20.25" thickTop="1" thickBot="1" x14ac:dyDescent="0.3">
      <c r="A28" s="10" t="s">
        <v>1</v>
      </c>
      <c r="B28" s="8"/>
      <c r="C28" s="9"/>
      <c r="D28" s="9"/>
      <c r="E28" s="9"/>
      <c r="F28" s="9"/>
      <c r="G28" s="9"/>
      <c r="H28" s="9"/>
      <c r="I28" s="9"/>
    </row>
    <row r="29" spans="1:10" ht="20.25" thickTop="1" thickBot="1" x14ac:dyDescent="0.3">
      <c r="A29" s="11" t="s">
        <v>22</v>
      </c>
      <c r="B29" s="8"/>
      <c r="C29" s="9"/>
      <c r="D29" s="9"/>
      <c r="E29" s="9"/>
      <c r="F29" s="9"/>
      <c r="G29" s="9"/>
      <c r="H29" s="9"/>
      <c r="I29" s="9"/>
    </row>
    <row r="30" spans="1:10" ht="20.25" thickTop="1" thickBot="1" x14ac:dyDescent="0.3">
      <c r="A30" s="11" t="s">
        <v>2</v>
      </c>
      <c r="B30" s="8"/>
      <c r="C30" s="9"/>
      <c r="D30" s="9"/>
      <c r="E30" s="9"/>
      <c r="F30" s="9"/>
      <c r="G30" s="9"/>
      <c r="H30" s="9"/>
      <c r="I30" s="9"/>
    </row>
    <row r="31" spans="1:10" ht="20.25" thickTop="1" thickBot="1" x14ac:dyDescent="0.3">
      <c r="A31" s="11" t="s">
        <v>3</v>
      </c>
      <c r="B31" s="8"/>
      <c r="C31" s="9"/>
      <c r="D31" s="9"/>
      <c r="E31" s="9"/>
      <c r="F31" s="9"/>
      <c r="G31" s="9"/>
      <c r="H31" s="9"/>
      <c r="I31" s="9"/>
    </row>
    <row r="32" spans="1:10" ht="20.25" thickTop="1" thickBot="1" x14ac:dyDescent="0.3">
      <c r="A32" s="11" t="s">
        <v>23</v>
      </c>
      <c r="B32" s="8"/>
      <c r="C32" s="9">
        <v>2535</v>
      </c>
      <c r="D32" s="9">
        <v>2535</v>
      </c>
      <c r="E32" s="9">
        <v>2535</v>
      </c>
      <c r="F32" s="9">
        <v>2535</v>
      </c>
      <c r="G32" s="9"/>
      <c r="H32" s="9"/>
      <c r="I32" s="9"/>
    </row>
    <row r="33" spans="1:9" ht="20.25" thickTop="1" thickBot="1" x14ac:dyDescent="0.3">
      <c r="A33" s="11" t="s">
        <v>24</v>
      </c>
      <c r="B33" s="8"/>
      <c r="C33" s="9">
        <v>1780</v>
      </c>
      <c r="D33" s="9">
        <v>1780</v>
      </c>
      <c r="E33" s="9">
        <v>1780</v>
      </c>
      <c r="F33" s="9">
        <v>1780</v>
      </c>
      <c r="G33" s="9"/>
      <c r="H33" s="9"/>
      <c r="I33" s="9"/>
    </row>
    <row r="34" spans="1:9" ht="20.25" thickTop="1" thickBot="1" x14ac:dyDescent="0.3">
      <c r="A34" s="11" t="s">
        <v>4</v>
      </c>
      <c r="B34" s="8"/>
      <c r="C34" s="9">
        <v>2709</v>
      </c>
      <c r="D34" s="9">
        <v>2709</v>
      </c>
      <c r="E34" s="9">
        <v>2709</v>
      </c>
      <c r="F34" s="9">
        <v>2709</v>
      </c>
      <c r="G34" s="9"/>
      <c r="H34" s="9"/>
      <c r="I34" s="9"/>
    </row>
    <row r="35" spans="1:9" ht="20.25" thickTop="1" thickBot="1" x14ac:dyDescent="0.3">
      <c r="A35" s="7" t="s">
        <v>25</v>
      </c>
      <c r="B35" s="14">
        <f t="shared" ref="B35:I35" si="1">SUM(B27:B34)</f>
        <v>0</v>
      </c>
      <c r="C35" s="14">
        <f t="shared" si="1"/>
        <v>7024</v>
      </c>
      <c r="D35" s="14">
        <f t="shared" si="1"/>
        <v>7024</v>
      </c>
      <c r="E35" s="14">
        <f t="shared" si="1"/>
        <v>7024</v>
      </c>
      <c r="F35" s="14">
        <f t="shared" si="1"/>
        <v>7024</v>
      </c>
      <c r="G35" s="14">
        <f t="shared" si="1"/>
        <v>0</v>
      </c>
      <c r="H35" s="14">
        <f t="shared" si="1"/>
        <v>0</v>
      </c>
      <c r="I35" s="14">
        <f t="shared" si="1"/>
        <v>0</v>
      </c>
    </row>
    <row r="36" spans="1:9" ht="17.25" thickTop="1" thickBot="1" x14ac:dyDescent="0.3">
      <c r="A36" s="13" t="s">
        <v>26</v>
      </c>
      <c r="I36" s="16">
        <f>SUM(B35:I35)</f>
        <v>28096</v>
      </c>
    </row>
    <row r="37" spans="1:9" ht="15.75" thickBot="1" x14ac:dyDescent="0.3"/>
    <row r="38" spans="1:9" ht="20.25" thickTop="1" thickBot="1" x14ac:dyDescent="0.3">
      <c r="A38" s="34" t="s">
        <v>12</v>
      </c>
      <c r="B38" s="42" t="s">
        <v>131</v>
      </c>
      <c r="C38" s="43"/>
      <c r="D38" s="43"/>
      <c r="E38" s="43"/>
      <c r="F38" s="43"/>
      <c r="G38" s="43"/>
      <c r="H38" s="43"/>
      <c r="I38" s="44"/>
    </row>
    <row r="39" spans="1:9" ht="20.25" thickTop="1" thickBot="1" x14ac:dyDescent="0.3">
      <c r="A39" s="34"/>
      <c r="B39" s="42" t="s">
        <v>135</v>
      </c>
      <c r="C39" s="43"/>
      <c r="D39" s="43"/>
      <c r="E39" s="43"/>
      <c r="F39" s="43"/>
      <c r="G39" s="43"/>
      <c r="H39" s="43"/>
      <c r="I39" s="44"/>
    </row>
    <row r="40" spans="1:9" ht="20.25" thickTop="1" thickBot="1" x14ac:dyDescent="0.3">
      <c r="A40" s="34"/>
      <c r="B40" s="6" t="s">
        <v>0</v>
      </c>
      <c r="C40" s="6" t="s">
        <v>15</v>
      </c>
      <c r="D40" s="6" t="s">
        <v>16</v>
      </c>
      <c r="E40" s="6" t="s">
        <v>7</v>
      </c>
      <c r="F40" s="6" t="s">
        <v>17</v>
      </c>
      <c r="G40" s="6" t="s">
        <v>18</v>
      </c>
      <c r="H40" s="6" t="s">
        <v>19</v>
      </c>
      <c r="I40" s="6" t="s">
        <v>20</v>
      </c>
    </row>
    <row r="41" spans="1:9" ht="20.25" thickTop="1" thickBot="1" x14ac:dyDescent="0.3">
      <c r="A41" s="7" t="s">
        <v>21</v>
      </c>
      <c r="B41" s="9"/>
      <c r="C41" s="9"/>
      <c r="D41" s="9"/>
      <c r="E41" s="9"/>
      <c r="F41" s="9"/>
      <c r="G41" s="9"/>
      <c r="H41" s="9"/>
      <c r="I41" s="9"/>
    </row>
    <row r="42" spans="1:9" ht="20.25" thickTop="1" thickBot="1" x14ac:dyDescent="0.3">
      <c r="A42" s="10" t="s">
        <v>1</v>
      </c>
      <c r="B42" s="8"/>
      <c r="C42" s="9"/>
      <c r="D42" s="9"/>
      <c r="E42" s="9"/>
      <c r="F42" s="9"/>
      <c r="G42" s="9"/>
      <c r="H42" s="9"/>
      <c r="I42" s="9"/>
    </row>
    <row r="43" spans="1:9" ht="20.25" thickTop="1" thickBot="1" x14ac:dyDescent="0.3">
      <c r="A43" s="11" t="s">
        <v>22</v>
      </c>
      <c r="B43" s="8"/>
      <c r="C43" s="9"/>
      <c r="D43" s="9"/>
      <c r="E43" s="9"/>
      <c r="F43" s="9"/>
      <c r="G43" s="9"/>
      <c r="H43" s="9"/>
      <c r="I43" s="9"/>
    </row>
    <row r="44" spans="1:9" ht="20.25" thickTop="1" thickBot="1" x14ac:dyDescent="0.3">
      <c r="A44" s="11" t="s">
        <v>2</v>
      </c>
      <c r="B44" s="8"/>
      <c r="C44" s="9"/>
      <c r="D44" s="9"/>
      <c r="E44" s="9"/>
      <c r="F44" s="9"/>
      <c r="G44" s="9"/>
      <c r="H44" s="9"/>
      <c r="I44" s="9"/>
    </row>
    <row r="45" spans="1:9" ht="20.25" thickTop="1" thickBot="1" x14ac:dyDescent="0.3">
      <c r="A45" s="11" t="s">
        <v>3</v>
      </c>
      <c r="B45" s="8"/>
      <c r="C45" s="9"/>
      <c r="D45" s="9"/>
      <c r="E45" s="9"/>
      <c r="F45" s="9"/>
      <c r="G45" s="9"/>
      <c r="H45" s="9"/>
      <c r="I45" s="9"/>
    </row>
    <row r="46" spans="1:9" ht="20.25" thickTop="1" thickBot="1" x14ac:dyDescent="0.3">
      <c r="A46" s="11" t="s">
        <v>23</v>
      </c>
      <c r="B46" s="8"/>
      <c r="C46" s="9">
        <v>1173</v>
      </c>
      <c r="D46" s="9">
        <v>1173</v>
      </c>
      <c r="E46" s="9">
        <v>1173</v>
      </c>
      <c r="F46" s="9">
        <v>1173</v>
      </c>
      <c r="G46" s="9"/>
      <c r="H46" s="9"/>
      <c r="I46" s="9"/>
    </row>
    <row r="47" spans="1:9" ht="20.25" thickTop="1" thickBot="1" x14ac:dyDescent="0.3">
      <c r="A47" s="11" t="s">
        <v>24</v>
      </c>
      <c r="B47" s="8"/>
      <c r="C47" s="9">
        <v>1227</v>
      </c>
      <c r="D47" s="9">
        <v>1227</v>
      </c>
      <c r="E47" s="9">
        <v>1227</v>
      </c>
      <c r="F47" s="9">
        <v>1227</v>
      </c>
      <c r="G47" s="9"/>
      <c r="H47" s="9"/>
      <c r="I47" s="9"/>
    </row>
    <row r="48" spans="1:9" ht="20.25" thickTop="1" thickBot="1" x14ac:dyDescent="0.3">
      <c r="A48" s="11" t="s">
        <v>4</v>
      </c>
      <c r="B48" s="8"/>
      <c r="C48" s="9">
        <v>1185</v>
      </c>
      <c r="D48" s="9">
        <v>1185</v>
      </c>
      <c r="E48" s="9">
        <v>1185</v>
      </c>
      <c r="F48" s="9">
        <v>1185</v>
      </c>
      <c r="G48" s="9"/>
      <c r="H48" s="9"/>
      <c r="I48" s="9"/>
    </row>
    <row r="49" spans="1:9" ht="20.25" thickTop="1" thickBot="1" x14ac:dyDescent="0.3">
      <c r="A49" s="7" t="s">
        <v>25</v>
      </c>
      <c r="B49" s="14">
        <f>SUM(B41:B48)</f>
        <v>0</v>
      </c>
      <c r="C49" s="14">
        <f>SUM(C41:C48)</f>
        <v>3585</v>
      </c>
      <c r="D49" s="14">
        <f t="shared" ref="D49:I49" si="2">SUM(D41:D48)</f>
        <v>3585</v>
      </c>
      <c r="E49" s="14">
        <f t="shared" si="2"/>
        <v>3585</v>
      </c>
      <c r="F49" s="14">
        <f t="shared" si="2"/>
        <v>3585</v>
      </c>
      <c r="G49" s="14">
        <f t="shared" si="2"/>
        <v>0</v>
      </c>
      <c r="H49" s="14">
        <f t="shared" si="2"/>
        <v>0</v>
      </c>
      <c r="I49" s="14">
        <f t="shared" si="2"/>
        <v>0</v>
      </c>
    </row>
    <row r="50" spans="1:9" ht="17.25" thickTop="1" thickBot="1" x14ac:dyDescent="0.3">
      <c r="I50" s="16">
        <f>SUM(B49:I49)</f>
        <v>14340</v>
      </c>
    </row>
    <row r="51" spans="1:9" ht="20.25" thickTop="1" thickBot="1" x14ac:dyDescent="0.3">
      <c r="A51" s="34" t="s">
        <v>12</v>
      </c>
      <c r="B51" s="42" t="s">
        <v>131</v>
      </c>
      <c r="C51" s="43"/>
      <c r="D51" s="43"/>
      <c r="E51" s="43"/>
      <c r="F51" s="43"/>
      <c r="G51" s="43"/>
      <c r="H51" s="43"/>
      <c r="I51" s="44"/>
    </row>
    <row r="52" spans="1:9" ht="20.25" thickTop="1" thickBot="1" x14ac:dyDescent="0.3">
      <c r="A52" s="34"/>
      <c r="B52" s="42" t="s">
        <v>134</v>
      </c>
      <c r="C52" s="43"/>
      <c r="D52" s="43"/>
      <c r="E52" s="43"/>
      <c r="F52" s="43"/>
      <c r="G52" s="43"/>
      <c r="H52" s="43"/>
      <c r="I52" s="44"/>
    </row>
    <row r="53" spans="1:9" ht="20.25" thickTop="1" thickBot="1" x14ac:dyDescent="0.3">
      <c r="A53" s="34"/>
      <c r="B53" s="6" t="s">
        <v>0</v>
      </c>
      <c r="C53" s="6" t="s">
        <v>15</v>
      </c>
      <c r="D53" s="6" t="s">
        <v>16</v>
      </c>
      <c r="E53" s="6" t="s">
        <v>7</v>
      </c>
      <c r="F53" s="6" t="s">
        <v>17</v>
      </c>
      <c r="G53" s="6" t="s">
        <v>18</v>
      </c>
      <c r="H53" s="6" t="s">
        <v>19</v>
      </c>
      <c r="I53" s="6" t="s">
        <v>20</v>
      </c>
    </row>
    <row r="54" spans="1:9" ht="20.25" thickTop="1" thickBot="1" x14ac:dyDescent="0.3">
      <c r="A54" s="7" t="s">
        <v>21</v>
      </c>
      <c r="B54" s="9"/>
      <c r="C54" s="9"/>
      <c r="D54" s="9"/>
      <c r="E54" s="9"/>
      <c r="F54" s="9"/>
      <c r="G54" s="9"/>
      <c r="H54" s="9"/>
      <c r="I54" s="9"/>
    </row>
    <row r="55" spans="1:9" ht="20.25" thickTop="1" thickBot="1" x14ac:dyDescent="0.3">
      <c r="A55" s="10" t="s">
        <v>1</v>
      </c>
      <c r="B55" s="8"/>
      <c r="C55" s="9"/>
      <c r="D55" s="9"/>
      <c r="E55" s="9"/>
      <c r="F55" s="9"/>
      <c r="G55" s="9"/>
      <c r="H55" s="9"/>
      <c r="I55" s="9"/>
    </row>
    <row r="56" spans="1:9" ht="20.25" thickTop="1" thickBot="1" x14ac:dyDescent="0.3">
      <c r="A56" s="11" t="s">
        <v>22</v>
      </c>
      <c r="B56" s="8"/>
      <c r="C56" s="9">
        <v>305</v>
      </c>
      <c r="D56" s="9"/>
      <c r="E56" s="9"/>
      <c r="F56" s="9">
        <v>305</v>
      </c>
      <c r="G56" s="9"/>
      <c r="H56" s="9">
        <v>305</v>
      </c>
      <c r="I56" s="9"/>
    </row>
    <row r="57" spans="1:9" ht="20.25" thickTop="1" thickBot="1" x14ac:dyDescent="0.3">
      <c r="A57" s="11" t="s">
        <v>2</v>
      </c>
      <c r="B57" s="8"/>
      <c r="C57" s="9">
        <v>185</v>
      </c>
      <c r="D57" s="9"/>
      <c r="E57" s="9"/>
      <c r="F57" s="9">
        <v>185</v>
      </c>
      <c r="G57" s="9"/>
      <c r="H57" s="9">
        <v>185</v>
      </c>
      <c r="I57" s="9"/>
    </row>
    <row r="58" spans="1:9" ht="24" customHeight="1" thickTop="1" thickBot="1" x14ac:dyDescent="0.3">
      <c r="A58" s="11" t="s">
        <v>3</v>
      </c>
      <c r="B58" s="8"/>
      <c r="C58" s="9"/>
      <c r="D58" s="9"/>
      <c r="E58" s="9"/>
      <c r="F58" s="9"/>
      <c r="G58" s="9"/>
      <c r="H58" s="9"/>
      <c r="I58" s="9"/>
    </row>
    <row r="59" spans="1:9" ht="20.25" thickTop="1" thickBot="1" x14ac:dyDescent="0.3">
      <c r="A59" s="11" t="s">
        <v>23</v>
      </c>
      <c r="B59" s="8"/>
      <c r="C59" s="9">
        <v>2026</v>
      </c>
      <c r="D59" s="9">
        <v>2026</v>
      </c>
      <c r="E59" s="9">
        <v>2026</v>
      </c>
      <c r="F59" s="9">
        <v>2026</v>
      </c>
      <c r="G59" s="9"/>
      <c r="H59" s="9"/>
      <c r="I59" s="9"/>
    </row>
    <row r="60" spans="1:9" ht="20.25" thickTop="1" thickBot="1" x14ac:dyDescent="0.3">
      <c r="A60" s="11" t="s">
        <v>24</v>
      </c>
      <c r="B60" s="8"/>
      <c r="C60" s="9">
        <v>626</v>
      </c>
      <c r="D60" s="9">
        <v>626</v>
      </c>
      <c r="E60" s="9">
        <v>626</v>
      </c>
      <c r="F60" s="9">
        <v>626</v>
      </c>
      <c r="G60" s="9"/>
      <c r="H60" s="9"/>
      <c r="I60" s="9"/>
    </row>
    <row r="61" spans="1:9" ht="20.25" thickTop="1" thickBot="1" x14ac:dyDescent="0.3">
      <c r="A61" s="11" t="s">
        <v>4</v>
      </c>
      <c r="B61" s="8"/>
      <c r="C61" s="9">
        <v>1929</v>
      </c>
      <c r="D61" s="9">
        <v>1929</v>
      </c>
      <c r="E61" s="9">
        <v>1929</v>
      </c>
      <c r="F61" s="9">
        <v>1929</v>
      </c>
      <c r="G61" s="9"/>
      <c r="H61" s="9"/>
      <c r="I61" s="9"/>
    </row>
    <row r="62" spans="1:9" ht="20.25" thickTop="1" thickBot="1" x14ac:dyDescent="0.3">
      <c r="A62" s="7" t="s">
        <v>25</v>
      </c>
      <c r="B62" s="14">
        <f>SUM(B54:B61)</f>
        <v>0</v>
      </c>
      <c r="C62" s="14">
        <f>SUM(C54:C61)</f>
        <v>5071</v>
      </c>
      <c r="D62" s="14">
        <f t="shared" ref="D62:I62" si="3">SUM(D54:D61)</f>
        <v>4581</v>
      </c>
      <c r="E62" s="14">
        <f t="shared" si="3"/>
        <v>4581</v>
      </c>
      <c r="F62" s="14">
        <f t="shared" si="3"/>
        <v>5071</v>
      </c>
      <c r="G62" s="14">
        <f t="shared" si="3"/>
        <v>0</v>
      </c>
      <c r="H62" s="14">
        <f t="shared" si="3"/>
        <v>490</v>
      </c>
      <c r="I62" s="15">
        <f t="shared" si="3"/>
        <v>0</v>
      </c>
    </row>
    <row r="63" spans="1:9" ht="17.25" thickTop="1" thickBot="1" x14ac:dyDescent="0.3">
      <c r="I63" s="16">
        <f>SUM(B62:I62)</f>
        <v>19794</v>
      </c>
    </row>
    <row r="64" spans="1:9" ht="15.75" thickBot="1" x14ac:dyDescent="0.3"/>
    <row r="65" spans="1:9" ht="20.25" thickTop="1" thickBot="1" x14ac:dyDescent="0.3">
      <c r="A65" s="34" t="s">
        <v>12</v>
      </c>
      <c r="B65" s="42" t="s">
        <v>131</v>
      </c>
      <c r="C65" s="43"/>
      <c r="D65" s="43"/>
      <c r="E65" s="43"/>
      <c r="F65" s="43"/>
      <c r="G65" s="43"/>
      <c r="H65" s="43"/>
      <c r="I65" s="44"/>
    </row>
    <row r="66" spans="1:9" ht="20.25" thickTop="1" thickBot="1" x14ac:dyDescent="0.3">
      <c r="A66" s="34"/>
      <c r="B66" s="42" t="s">
        <v>133</v>
      </c>
      <c r="C66" s="43"/>
      <c r="D66" s="43"/>
      <c r="E66" s="43"/>
      <c r="F66" s="43"/>
      <c r="G66" s="43"/>
      <c r="H66" s="43"/>
      <c r="I66" s="44"/>
    </row>
    <row r="67" spans="1:9" ht="20.25" thickTop="1" thickBot="1" x14ac:dyDescent="0.3">
      <c r="A67" s="34"/>
      <c r="B67" s="6" t="s">
        <v>0</v>
      </c>
      <c r="C67" s="6" t="s">
        <v>15</v>
      </c>
      <c r="D67" s="6" t="s">
        <v>16</v>
      </c>
      <c r="E67" s="6" t="s">
        <v>7</v>
      </c>
      <c r="F67" s="6" t="s">
        <v>17</v>
      </c>
      <c r="G67" s="6" t="s">
        <v>18</v>
      </c>
      <c r="H67" s="6" t="s">
        <v>19</v>
      </c>
      <c r="I67" s="6" t="s">
        <v>20</v>
      </c>
    </row>
    <row r="68" spans="1:9" ht="20.25" thickTop="1" thickBot="1" x14ac:dyDescent="0.3">
      <c r="A68" s="7" t="s">
        <v>21</v>
      </c>
      <c r="B68" s="22"/>
      <c r="C68" s="9"/>
      <c r="D68" s="9"/>
      <c r="E68" s="9"/>
      <c r="F68" s="9"/>
      <c r="G68" s="9"/>
      <c r="H68" s="9"/>
      <c r="I68" s="9"/>
    </row>
    <row r="69" spans="1:9" ht="20.25" thickTop="1" thickBot="1" x14ac:dyDescent="0.3">
      <c r="A69" s="10" t="s">
        <v>1</v>
      </c>
      <c r="B69" s="22"/>
      <c r="C69" s="9"/>
      <c r="D69" s="9"/>
      <c r="E69" s="9"/>
      <c r="F69" s="9"/>
      <c r="G69" s="9"/>
      <c r="H69" s="9"/>
      <c r="I69" s="9"/>
    </row>
    <row r="70" spans="1:9" ht="20.25" thickTop="1" thickBot="1" x14ac:dyDescent="0.3">
      <c r="A70" s="11" t="s">
        <v>22</v>
      </c>
      <c r="B70" s="22"/>
      <c r="C70" s="9"/>
      <c r="D70" s="9"/>
      <c r="E70" s="9"/>
      <c r="F70" s="9"/>
      <c r="G70" s="9"/>
      <c r="H70" s="9"/>
      <c r="I70" s="9"/>
    </row>
    <row r="71" spans="1:9" ht="20.25" thickTop="1" thickBot="1" x14ac:dyDescent="0.3">
      <c r="A71" s="11" t="s">
        <v>2</v>
      </c>
      <c r="B71" s="22"/>
      <c r="C71" s="9"/>
      <c r="D71" s="9"/>
      <c r="E71" s="9"/>
      <c r="F71" s="9"/>
      <c r="G71" s="9"/>
      <c r="H71" s="9"/>
      <c r="I71" s="9"/>
    </row>
    <row r="72" spans="1:9" ht="20.25" thickTop="1" thickBot="1" x14ac:dyDescent="0.3">
      <c r="A72" s="11" t="s">
        <v>3</v>
      </c>
      <c r="B72" s="22"/>
      <c r="C72" s="9"/>
      <c r="D72" s="9"/>
      <c r="E72" s="9"/>
      <c r="F72" s="9"/>
      <c r="G72" s="9"/>
      <c r="H72" s="9"/>
      <c r="I72" s="9"/>
    </row>
    <row r="73" spans="1:9" ht="20.25" thickTop="1" thickBot="1" x14ac:dyDescent="0.3">
      <c r="A73" s="11" t="s">
        <v>23</v>
      </c>
      <c r="B73" s="22"/>
      <c r="C73" s="9">
        <v>2254</v>
      </c>
      <c r="D73" s="9">
        <v>2254</v>
      </c>
      <c r="E73" s="9">
        <v>2254</v>
      </c>
      <c r="F73" s="9">
        <v>2254</v>
      </c>
      <c r="G73" s="9"/>
      <c r="H73" s="9"/>
      <c r="I73" s="9"/>
    </row>
    <row r="74" spans="1:9" ht="20.25" thickTop="1" thickBot="1" x14ac:dyDescent="0.3">
      <c r="A74" s="11" t="s">
        <v>24</v>
      </c>
      <c r="B74" s="22"/>
      <c r="C74" s="9">
        <v>1013</v>
      </c>
      <c r="D74" s="9">
        <v>1013</v>
      </c>
      <c r="E74" s="9">
        <v>1013</v>
      </c>
      <c r="F74" s="9">
        <v>1013</v>
      </c>
      <c r="G74" s="9"/>
      <c r="H74" s="9"/>
      <c r="I74" s="9"/>
    </row>
    <row r="75" spans="1:9" ht="20.25" thickTop="1" thickBot="1" x14ac:dyDescent="0.3">
      <c r="A75" s="11" t="s">
        <v>4</v>
      </c>
      <c r="B75" s="22"/>
      <c r="C75" s="9">
        <v>2054</v>
      </c>
      <c r="D75" s="9">
        <v>2054</v>
      </c>
      <c r="E75" s="9">
        <v>2054</v>
      </c>
      <c r="F75" s="9">
        <v>2054</v>
      </c>
      <c r="G75" s="9"/>
      <c r="H75" s="9"/>
      <c r="I75" s="9"/>
    </row>
    <row r="76" spans="1:9" ht="20.25" thickTop="1" thickBot="1" x14ac:dyDescent="0.3">
      <c r="A76" s="7" t="s">
        <v>25</v>
      </c>
      <c r="B76" s="14">
        <f>SUM(B68:B75)</f>
        <v>0</v>
      </c>
      <c r="C76" s="14">
        <f>SUM(C70:C75)</f>
        <v>5321</v>
      </c>
      <c r="D76" s="14">
        <f>SUM(D70:D75)</f>
        <v>5321</v>
      </c>
      <c r="E76" s="14">
        <f>SUM(E70:E75)</f>
        <v>5321</v>
      </c>
      <c r="F76" s="14">
        <f>SUM(F70:F75)</f>
        <v>5321</v>
      </c>
      <c r="G76" s="14">
        <f>SUM(G68:G75)</f>
        <v>0</v>
      </c>
      <c r="H76" s="14">
        <f>SUM(H70:H75)</f>
        <v>0</v>
      </c>
      <c r="I76" s="14">
        <f t="shared" ref="I76" si="4">SUM(I68:I75)</f>
        <v>0</v>
      </c>
    </row>
    <row r="77" spans="1:9" ht="17.25" thickTop="1" thickBot="1" x14ac:dyDescent="0.3">
      <c r="I77" s="16">
        <f>SUM(B76:I76)</f>
        <v>21284</v>
      </c>
    </row>
    <row r="78" spans="1:9" ht="20.25" thickTop="1" thickBot="1" x14ac:dyDescent="0.3">
      <c r="A78" s="34" t="s">
        <v>12</v>
      </c>
      <c r="B78" s="42" t="s">
        <v>131</v>
      </c>
      <c r="C78" s="43"/>
      <c r="D78" s="43"/>
      <c r="E78" s="43"/>
      <c r="F78" s="43"/>
      <c r="G78" s="43"/>
      <c r="H78" s="43"/>
      <c r="I78" s="44"/>
    </row>
    <row r="79" spans="1:9" ht="20.25" thickTop="1" thickBot="1" x14ac:dyDescent="0.3">
      <c r="A79" s="34"/>
      <c r="B79" s="42" t="s">
        <v>132</v>
      </c>
      <c r="C79" s="43"/>
      <c r="D79" s="43"/>
      <c r="E79" s="43"/>
      <c r="F79" s="43"/>
      <c r="G79" s="43"/>
      <c r="H79" s="43"/>
      <c r="I79" s="44"/>
    </row>
    <row r="80" spans="1:9" ht="20.25" thickTop="1" thickBot="1" x14ac:dyDescent="0.3">
      <c r="A80" s="34"/>
      <c r="B80" s="6" t="s">
        <v>0</v>
      </c>
      <c r="C80" s="6" t="s">
        <v>15</v>
      </c>
      <c r="D80" s="6" t="s">
        <v>16</v>
      </c>
      <c r="E80" s="6" t="s">
        <v>7</v>
      </c>
      <c r="F80" s="6" t="s">
        <v>17</v>
      </c>
      <c r="G80" s="6" t="s">
        <v>18</v>
      </c>
      <c r="H80" s="6" t="s">
        <v>19</v>
      </c>
      <c r="I80" s="6" t="s">
        <v>20</v>
      </c>
    </row>
    <row r="81" spans="1:10" ht="20.25" thickTop="1" thickBot="1" x14ac:dyDescent="0.3">
      <c r="A81" s="7" t="s">
        <v>21</v>
      </c>
      <c r="B81" s="9"/>
      <c r="C81" s="9"/>
      <c r="D81" s="9"/>
      <c r="E81" s="9"/>
      <c r="F81" s="9"/>
      <c r="G81" s="9"/>
      <c r="H81" s="9"/>
      <c r="I81" s="9"/>
    </row>
    <row r="82" spans="1:10" ht="20.25" thickTop="1" thickBot="1" x14ac:dyDescent="0.3">
      <c r="A82" s="10" t="s">
        <v>1</v>
      </c>
      <c r="B82" s="8"/>
      <c r="C82" s="9"/>
      <c r="D82" s="9"/>
      <c r="E82" s="9"/>
      <c r="F82" s="9"/>
      <c r="G82" s="9"/>
      <c r="H82" s="9"/>
      <c r="I82" s="9"/>
    </row>
    <row r="83" spans="1:10" ht="20.25" thickTop="1" thickBot="1" x14ac:dyDescent="0.3">
      <c r="A83" s="11" t="s">
        <v>22</v>
      </c>
      <c r="B83" s="8"/>
      <c r="C83" s="9"/>
      <c r="D83" s="9"/>
      <c r="E83" s="9"/>
      <c r="F83" s="9"/>
      <c r="G83" s="9"/>
      <c r="H83" s="9"/>
      <c r="I83" s="9"/>
    </row>
    <row r="84" spans="1:10" ht="20.25" thickTop="1" thickBot="1" x14ac:dyDescent="0.3">
      <c r="A84" s="11" t="s">
        <v>2</v>
      </c>
      <c r="B84" s="8"/>
      <c r="C84" s="9"/>
      <c r="D84" s="9"/>
      <c r="E84" s="9"/>
      <c r="F84" s="9"/>
      <c r="G84" s="9"/>
      <c r="H84" s="9"/>
      <c r="I84" s="9"/>
    </row>
    <row r="85" spans="1:10" ht="20.25" thickTop="1" thickBot="1" x14ac:dyDescent="0.3">
      <c r="A85" s="11" t="s">
        <v>3</v>
      </c>
      <c r="B85" s="8"/>
      <c r="C85" s="9"/>
      <c r="D85" s="9"/>
      <c r="E85" s="9"/>
      <c r="F85" s="9"/>
      <c r="G85" s="9"/>
      <c r="H85" s="9"/>
      <c r="I85" s="9"/>
    </row>
    <row r="86" spans="1:10" ht="20.25" thickTop="1" thickBot="1" x14ac:dyDescent="0.3">
      <c r="A86" s="11" t="s">
        <v>23</v>
      </c>
      <c r="B86" s="8"/>
      <c r="C86" s="9">
        <v>669</v>
      </c>
      <c r="D86" s="9">
        <v>669</v>
      </c>
      <c r="E86" s="9">
        <v>669</v>
      </c>
      <c r="F86" s="9">
        <v>669</v>
      </c>
      <c r="G86" s="9"/>
      <c r="H86" s="9"/>
      <c r="I86" s="9"/>
    </row>
    <row r="87" spans="1:10" ht="20.25" thickTop="1" thickBot="1" x14ac:dyDescent="0.3">
      <c r="A87" s="11" t="s">
        <v>24</v>
      </c>
      <c r="B87" s="8"/>
      <c r="C87" s="9">
        <v>522</v>
      </c>
      <c r="D87" s="9">
        <v>522</v>
      </c>
      <c r="E87" s="9">
        <v>522</v>
      </c>
      <c r="F87" s="9">
        <v>522</v>
      </c>
      <c r="G87" s="9"/>
      <c r="H87" s="9"/>
      <c r="I87" s="9"/>
    </row>
    <row r="88" spans="1:10" ht="20.25" thickTop="1" thickBot="1" x14ac:dyDescent="0.3">
      <c r="A88" s="11" t="s">
        <v>4</v>
      </c>
      <c r="B88" s="8"/>
      <c r="C88" s="9">
        <v>408</v>
      </c>
      <c r="D88" s="9">
        <v>408</v>
      </c>
      <c r="E88" s="9">
        <v>408</v>
      </c>
      <c r="F88" s="9">
        <v>408</v>
      </c>
      <c r="G88" s="9"/>
      <c r="H88" s="9"/>
      <c r="I88" s="9"/>
      <c r="J88" s="2">
        <f>D88+136</f>
        <v>544</v>
      </c>
    </row>
    <row r="89" spans="1:10" ht="20.25" thickTop="1" thickBot="1" x14ac:dyDescent="0.3">
      <c r="A89" s="7" t="s">
        <v>25</v>
      </c>
      <c r="B89" s="14">
        <f>SUM(B81:B88)</f>
        <v>0</v>
      </c>
      <c r="C89" s="14">
        <f>SUM(C81:C88)</f>
        <v>1599</v>
      </c>
      <c r="D89" s="14">
        <f t="shared" ref="D89:I89" si="5">SUM(D81:D88)</f>
        <v>1599</v>
      </c>
      <c r="E89" s="14">
        <f t="shared" si="5"/>
        <v>1599</v>
      </c>
      <c r="F89" s="14">
        <f t="shared" si="5"/>
        <v>1599</v>
      </c>
      <c r="G89" s="14">
        <f t="shared" si="5"/>
        <v>0</v>
      </c>
      <c r="H89" s="14">
        <f t="shared" si="5"/>
        <v>0</v>
      </c>
      <c r="I89" s="14">
        <f t="shared" si="5"/>
        <v>0</v>
      </c>
    </row>
    <row r="90" spans="1:10" ht="17.25" thickTop="1" thickBot="1" x14ac:dyDescent="0.3">
      <c r="C90" s="19" t="s">
        <v>31</v>
      </c>
      <c r="D90" s="51">
        <f>I77+I63+I50+I36+I23+I90</f>
        <v>117034</v>
      </c>
      <c r="E90" s="52"/>
      <c r="I90" s="16">
        <f>SUM(B89:I89)</f>
        <v>6396</v>
      </c>
    </row>
    <row r="91" spans="1:10" ht="15.75" x14ac:dyDescent="0.25">
      <c r="I91" s="17"/>
    </row>
  </sheetData>
  <mergeCells count="23">
    <mergeCell ref="A7:I7"/>
    <mergeCell ref="A8:I8"/>
    <mergeCell ref="A9:I9"/>
    <mergeCell ref="A10:I10"/>
    <mergeCell ref="A11:A13"/>
    <mergeCell ref="B11:I11"/>
    <mergeCell ref="B12:I12"/>
    <mergeCell ref="A24:A26"/>
    <mergeCell ref="B24:I24"/>
    <mergeCell ref="B25:I25"/>
    <mergeCell ref="A38:A40"/>
    <mergeCell ref="B38:I38"/>
    <mergeCell ref="B39:I39"/>
    <mergeCell ref="A78:A80"/>
    <mergeCell ref="B78:I78"/>
    <mergeCell ref="B79:I79"/>
    <mergeCell ref="D90:E90"/>
    <mergeCell ref="A51:A53"/>
    <mergeCell ref="B51:I51"/>
    <mergeCell ref="B52:I52"/>
    <mergeCell ref="A65:A67"/>
    <mergeCell ref="B65:I65"/>
    <mergeCell ref="B66:I66"/>
  </mergeCells>
  <pageMargins left="0.17" right="0.17" top="0.15748031496062992" bottom="0.15748031496062992" header="0.15748031496062992" footer="0.15748031496062992"/>
  <pageSetup paperSize="5" scale="88" fitToHeight="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108"/>
  <sheetViews>
    <sheetView topLeftCell="A76" zoomScale="85" zoomScaleNormal="85" workbookViewId="0">
      <selection activeCell="F103" sqref="F103"/>
    </sheetView>
  </sheetViews>
  <sheetFormatPr baseColWidth="10" defaultColWidth="39.140625" defaultRowHeight="15" x14ac:dyDescent="0.25"/>
  <cols>
    <col min="1" max="1" width="39" style="2" bestFit="1" customWidth="1"/>
    <col min="2" max="2" width="10.5703125" style="2" customWidth="1"/>
    <col min="3" max="3" width="20.42578125" style="2" bestFit="1" customWidth="1"/>
    <col min="4" max="4" width="15" style="2" bestFit="1" customWidth="1"/>
    <col min="5" max="5" width="20.42578125" style="2" bestFit="1" customWidth="1"/>
    <col min="6" max="6" width="23.140625" style="2" bestFit="1" customWidth="1"/>
    <col min="7" max="7" width="23.5703125" style="2" bestFit="1" customWidth="1"/>
    <col min="8" max="8" width="19.85546875" style="2" bestFit="1" customWidth="1"/>
    <col min="9" max="9" width="23.85546875" style="2" bestFit="1" customWidth="1"/>
    <col min="10" max="16384" width="39.140625" style="2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8.75" x14ac:dyDescent="0.3">
      <c r="A7" s="35" t="s">
        <v>9</v>
      </c>
      <c r="B7" s="35"/>
      <c r="C7" s="35"/>
      <c r="D7" s="35"/>
      <c r="E7" s="35"/>
      <c r="F7" s="35"/>
      <c r="G7" s="35"/>
      <c r="H7" s="35"/>
      <c r="I7" s="35"/>
      <c r="J7" s="3"/>
    </row>
    <row r="8" spans="1:10" ht="18.75" x14ac:dyDescent="0.3">
      <c r="A8" s="35" t="s">
        <v>10</v>
      </c>
      <c r="B8" s="35"/>
      <c r="C8" s="35"/>
      <c r="D8" s="35"/>
      <c r="E8" s="35"/>
      <c r="F8" s="35"/>
      <c r="G8" s="35"/>
      <c r="H8" s="35"/>
      <c r="I8" s="35"/>
      <c r="J8" s="3"/>
    </row>
    <row r="9" spans="1:10" ht="19.5" thickBot="1" x14ac:dyDescent="0.35">
      <c r="A9" s="35" t="s">
        <v>167</v>
      </c>
      <c r="B9" s="35"/>
      <c r="C9" s="35"/>
      <c r="D9" s="35"/>
      <c r="E9" s="35"/>
      <c r="F9" s="35"/>
      <c r="G9" s="35"/>
      <c r="H9" s="35"/>
      <c r="I9" s="35"/>
      <c r="J9" s="3"/>
    </row>
    <row r="10" spans="1:10" ht="18.75" customHeight="1" thickTop="1" thickBot="1" x14ac:dyDescent="0.3">
      <c r="A10" s="33" t="s">
        <v>11</v>
      </c>
      <c r="B10" s="33"/>
      <c r="C10" s="33"/>
      <c r="D10" s="33"/>
      <c r="E10" s="33"/>
      <c r="F10" s="33"/>
      <c r="G10" s="33"/>
      <c r="H10" s="33"/>
      <c r="I10" s="33"/>
      <c r="J10" s="4"/>
    </row>
    <row r="11" spans="1:10" ht="20.25" thickTop="1" thickBot="1" x14ac:dyDescent="0.35">
      <c r="A11" s="34" t="s">
        <v>12</v>
      </c>
      <c r="B11" s="34" t="s">
        <v>137</v>
      </c>
      <c r="C11" s="34"/>
      <c r="D11" s="34"/>
      <c r="E11" s="34"/>
      <c r="F11" s="34"/>
      <c r="G11" s="34"/>
      <c r="H11" s="34"/>
      <c r="I11" s="34"/>
      <c r="J11" s="5"/>
    </row>
    <row r="12" spans="1:10" ht="20.25" thickTop="1" thickBot="1" x14ac:dyDescent="0.35">
      <c r="A12" s="34"/>
      <c r="B12" s="42" t="s">
        <v>138</v>
      </c>
      <c r="C12" s="43"/>
      <c r="D12" s="43"/>
      <c r="E12" s="43"/>
      <c r="F12" s="43"/>
      <c r="G12" s="43"/>
      <c r="H12" s="43"/>
      <c r="I12" s="44"/>
      <c r="J12" s="5"/>
    </row>
    <row r="13" spans="1:10" ht="20.25" thickTop="1" thickBot="1" x14ac:dyDescent="0.35">
      <c r="A13" s="34"/>
      <c r="B13" s="6" t="s">
        <v>0</v>
      </c>
      <c r="C13" s="6" t="s">
        <v>15</v>
      </c>
      <c r="D13" s="6" t="s">
        <v>16</v>
      </c>
      <c r="E13" s="6" t="s">
        <v>7</v>
      </c>
      <c r="F13" s="6" t="s">
        <v>17</v>
      </c>
      <c r="G13" s="6" t="s">
        <v>18</v>
      </c>
      <c r="H13" s="6" t="s">
        <v>19</v>
      </c>
      <c r="I13" s="6" t="s">
        <v>20</v>
      </c>
      <c r="J13" s="5"/>
    </row>
    <row r="14" spans="1:10" ht="20.25" thickTop="1" thickBot="1" x14ac:dyDescent="0.35">
      <c r="A14" s="7" t="s">
        <v>21</v>
      </c>
      <c r="B14" s="8"/>
      <c r="C14" s="9"/>
      <c r="D14" s="9"/>
      <c r="E14" s="9"/>
      <c r="F14" s="9"/>
      <c r="G14" s="9"/>
      <c r="H14" s="9"/>
      <c r="I14" s="9"/>
      <c r="J14" s="5"/>
    </row>
    <row r="15" spans="1:10" ht="20.25" thickTop="1" thickBot="1" x14ac:dyDescent="0.35">
      <c r="A15" s="10" t="s">
        <v>1</v>
      </c>
      <c r="B15" s="8"/>
      <c r="C15" s="9"/>
      <c r="D15" s="9"/>
      <c r="E15" s="9"/>
      <c r="F15" s="9"/>
      <c r="G15" s="9"/>
      <c r="H15" s="9"/>
      <c r="I15" s="9"/>
      <c r="J15" s="5"/>
    </row>
    <row r="16" spans="1:10" ht="20.25" thickTop="1" thickBot="1" x14ac:dyDescent="0.35">
      <c r="A16" s="11" t="s">
        <v>22</v>
      </c>
      <c r="B16" s="8"/>
      <c r="C16" s="9">
        <v>1057</v>
      </c>
      <c r="D16" s="9"/>
      <c r="E16" s="9"/>
      <c r="F16" s="9"/>
      <c r="G16" s="9"/>
      <c r="H16" s="9"/>
      <c r="I16" s="9"/>
      <c r="J16" s="5"/>
    </row>
    <row r="17" spans="1:10" ht="20.25" thickTop="1" thickBot="1" x14ac:dyDescent="0.35">
      <c r="A17" s="11" t="s">
        <v>2</v>
      </c>
      <c r="B17" s="8"/>
      <c r="C17" s="9">
        <v>213</v>
      </c>
      <c r="D17" s="9"/>
      <c r="E17" s="9"/>
      <c r="F17" s="9"/>
      <c r="G17" s="9"/>
      <c r="H17" s="9"/>
      <c r="I17" s="9"/>
      <c r="J17" s="5"/>
    </row>
    <row r="18" spans="1:10" ht="20.25" thickTop="1" thickBot="1" x14ac:dyDescent="0.35">
      <c r="A18" s="11" t="s">
        <v>3</v>
      </c>
      <c r="B18" s="8"/>
      <c r="C18" s="9"/>
      <c r="D18" s="9"/>
      <c r="E18" s="9"/>
      <c r="F18" s="9">
        <v>1641</v>
      </c>
      <c r="G18" s="9"/>
      <c r="H18" s="9"/>
      <c r="I18" s="9"/>
      <c r="J18" s="5"/>
    </row>
    <row r="19" spans="1:10" ht="20.25" thickTop="1" thickBot="1" x14ac:dyDescent="0.35">
      <c r="A19" s="11" t="s">
        <v>23</v>
      </c>
      <c r="B19" s="8"/>
      <c r="C19" s="25">
        <v>1092</v>
      </c>
      <c r="D19" s="25">
        <v>1092</v>
      </c>
      <c r="E19" s="25">
        <v>1092</v>
      </c>
      <c r="F19" s="25">
        <v>1092</v>
      </c>
      <c r="G19" s="9"/>
      <c r="H19" s="9"/>
      <c r="I19" s="9"/>
      <c r="J19" s="5"/>
    </row>
    <row r="20" spans="1:10" ht="20.25" thickTop="1" thickBot="1" x14ac:dyDescent="0.35">
      <c r="A20" s="11" t="s">
        <v>24</v>
      </c>
      <c r="B20" s="8"/>
      <c r="C20" s="25">
        <v>996</v>
      </c>
      <c r="D20" s="25">
        <v>996</v>
      </c>
      <c r="E20" s="25">
        <v>996</v>
      </c>
      <c r="F20" s="25">
        <v>996</v>
      </c>
      <c r="G20" s="9"/>
      <c r="H20" s="9"/>
      <c r="I20" s="9"/>
      <c r="J20" s="5"/>
    </row>
    <row r="21" spans="1:10" ht="20.25" thickTop="1" thickBot="1" x14ac:dyDescent="0.35">
      <c r="A21" s="11" t="s">
        <v>4</v>
      </c>
      <c r="B21" s="8"/>
      <c r="C21" s="9">
        <v>992</v>
      </c>
      <c r="D21" s="9">
        <v>992</v>
      </c>
      <c r="E21" s="9">
        <v>992</v>
      </c>
      <c r="F21" s="9">
        <v>992</v>
      </c>
      <c r="G21" s="9"/>
      <c r="H21" s="9"/>
      <c r="I21" s="9"/>
      <c r="J21" s="5"/>
    </row>
    <row r="22" spans="1:10" ht="20.25" thickTop="1" thickBot="1" x14ac:dyDescent="0.35">
      <c r="A22" s="7" t="s">
        <v>25</v>
      </c>
      <c r="B22" s="14">
        <f>SUM(B14:B21)</f>
        <v>0</v>
      </c>
      <c r="C22" s="14">
        <f t="shared" ref="C22:I22" si="0">SUM(C16:C21)</f>
        <v>4350</v>
      </c>
      <c r="D22" s="14">
        <f t="shared" si="0"/>
        <v>3080</v>
      </c>
      <c r="E22" s="14">
        <f t="shared" si="0"/>
        <v>3080</v>
      </c>
      <c r="F22" s="14">
        <f t="shared" si="0"/>
        <v>4721</v>
      </c>
      <c r="G22" s="14">
        <f t="shared" si="0"/>
        <v>0</v>
      </c>
      <c r="H22" s="14">
        <f t="shared" si="0"/>
        <v>0</v>
      </c>
      <c r="I22" s="14">
        <f t="shared" si="0"/>
        <v>0</v>
      </c>
      <c r="J22" s="5"/>
    </row>
    <row r="23" spans="1:10" ht="17.25" thickTop="1" thickBot="1" x14ac:dyDescent="0.3">
      <c r="A23" s="13"/>
      <c r="B23" s="13"/>
      <c r="C23" s="13"/>
      <c r="D23" s="13"/>
      <c r="E23" s="13"/>
      <c r="F23" s="13"/>
      <c r="G23" s="13"/>
      <c r="H23" s="13"/>
      <c r="I23" s="16">
        <f>SUM(B22:I22)</f>
        <v>15231</v>
      </c>
    </row>
    <row r="24" spans="1:10" ht="20.25" thickTop="1" thickBot="1" x14ac:dyDescent="0.3">
      <c r="A24" s="34" t="s">
        <v>12</v>
      </c>
      <c r="B24" s="34" t="s">
        <v>137</v>
      </c>
      <c r="C24" s="34"/>
      <c r="D24" s="34"/>
      <c r="E24" s="34"/>
      <c r="F24" s="34"/>
      <c r="G24" s="34"/>
      <c r="H24" s="34"/>
      <c r="I24" s="34"/>
    </row>
    <row r="25" spans="1:10" ht="20.25" thickTop="1" thickBot="1" x14ac:dyDescent="0.3">
      <c r="A25" s="34"/>
      <c r="B25" s="42" t="s">
        <v>140</v>
      </c>
      <c r="C25" s="43"/>
      <c r="D25" s="43"/>
      <c r="E25" s="43"/>
      <c r="F25" s="43"/>
      <c r="G25" s="43"/>
      <c r="H25" s="43"/>
      <c r="I25" s="44"/>
    </row>
    <row r="26" spans="1:10" ht="20.25" thickTop="1" thickBot="1" x14ac:dyDescent="0.3">
      <c r="A26" s="34"/>
      <c r="B26" s="6" t="s">
        <v>0</v>
      </c>
      <c r="C26" s="6" t="s">
        <v>15</v>
      </c>
      <c r="D26" s="6" t="s">
        <v>16</v>
      </c>
      <c r="E26" s="6" t="s">
        <v>7</v>
      </c>
      <c r="F26" s="6" t="s">
        <v>17</v>
      </c>
      <c r="G26" s="6" t="s">
        <v>18</v>
      </c>
      <c r="H26" s="6" t="s">
        <v>19</v>
      </c>
      <c r="I26" s="6" t="s">
        <v>20</v>
      </c>
    </row>
    <row r="27" spans="1:10" ht="20.25" thickTop="1" thickBot="1" x14ac:dyDescent="0.3">
      <c r="A27" s="7" t="s">
        <v>21</v>
      </c>
      <c r="B27" s="8"/>
      <c r="C27" s="9"/>
      <c r="D27" s="9"/>
      <c r="E27" s="9"/>
      <c r="F27" s="9"/>
      <c r="G27" s="9"/>
      <c r="H27" s="9"/>
      <c r="I27" s="9"/>
    </row>
    <row r="28" spans="1:10" ht="20.25" thickTop="1" thickBot="1" x14ac:dyDescent="0.3">
      <c r="A28" s="10" t="s">
        <v>1</v>
      </c>
      <c r="B28" s="8"/>
      <c r="C28" s="9"/>
      <c r="D28" s="9"/>
      <c r="E28" s="9"/>
      <c r="F28" s="9"/>
      <c r="G28" s="9"/>
      <c r="H28" s="9"/>
      <c r="I28" s="9"/>
    </row>
    <row r="29" spans="1:10" ht="20.25" thickTop="1" thickBot="1" x14ac:dyDescent="0.3">
      <c r="A29" s="11" t="s">
        <v>22</v>
      </c>
      <c r="B29" s="8"/>
      <c r="C29" s="9"/>
      <c r="D29" s="9"/>
      <c r="E29" s="9"/>
      <c r="F29" s="9"/>
      <c r="G29" s="9"/>
      <c r="H29" s="9"/>
      <c r="I29" s="9"/>
    </row>
    <row r="30" spans="1:10" ht="20.25" thickTop="1" thickBot="1" x14ac:dyDescent="0.3">
      <c r="A30" s="11" t="s">
        <v>2</v>
      </c>
      <c r="B30" s="8"/>
      <c r="C30" s="9"/>
      <c r="D30" s="9"/>
      <c r="E30" s="9"/>
      <c r="F30" s="9"/>
      <c r="G30" s="9"/>
      <c r="H30" s="9"/>
      <c r="I30" s="9"/>
    </row>
    <row r="31" spans="1:10" ht="20.25" thickTop="1" thickBot="1" x14ac:dyDescent="0.3">
      <c r="A31" s="11" t="s">
        <v>3</v>
      </c>
      <c r="B31" s="8"/>
      <c r="C31" s="9"/>
      <c r="D31" s="9"/>
      <c r="E31" s="9"/>
      <c r="F31" s="9"/>
      <c r="G31" s="9"/>
      <c r="H31" s="9"/>
      <c r="I31" s="9"/>
    </row>
    <row r="32" spans="1:10" ht="20.25" thickTop="1" thickBot="1" x14ac:dyDescent="0.35">
      <c r="A32" s="11" t="s">
        <v>23</v>
      </c>
      <c r="B32" s="8"/>
      <c r="C32" s="26">
        <v>376</v>
      </c>
      <c r="D32" s="26">
        <v>376</v>
      </c>
      <c r="E32" s="26">
        <v>376</v>
      </c>
      <c r="F32" s="26">
        <v>376</v>
      </c>
      <c r="G32" s="9"/>
      <c r="H32" s="9"/>
      <c r="I32" s="9"/>
    </row>
    <row r="33" spans="1:9" ht="20.25" thickTop="1" thickBot="1" x14ac:dyDescent="0.3">
      <c r="A33" s="11" t="s">
        <v>24</v>
      </c>
      <c r="B33" s="8"/>
      <c r="C33" s="9">
        <v>704</v>
      </c>
      <c r="D33" s="9">
        <v>704</v>
      </c>
      <c r="E33" s="9">
        <v>704</v>
      </c>
      <c r="F33" s="9">
        <v>704</v>
      </c>
      <c r="G33" s="9"/>
      <c r="H33" s="9"/>
      <c r="I33" s="9"/>
    </row>
    <row r="34" spans="1:9" ht="20.25" thickTop="1" thickBot="1" x14ac:dyDescent="0.3">
      <c r="A34" s="11" t="s">
        <v>4</v>
      </c>
      <c r="B34" s="8"/>
      <c r="C34" s="9">
        <v>320</v>
      </c>
      <c r="D34" s="9">
        <v>320</v>
      </c>
      <c r="E34" s="9">
        <v>320</v>
      </c>
      <c r="F34" s="9">
        <v>320</v>
      </c>
      <c r="G34" s="9"/>
      <c r="H34" s="9"/>
      <c r="I34" s="9"/>
    </row>
    <row r="35" spans="1:9" ht="20.25" thickTop="1" thickBot="1" x14ac:dyDescent="0.3">
      <c r="A35" s="7" t="s">
        <v>25</v>
      </c>
      <c r="B35" s="14">
        <f>SUM(B27:B34)</f>
        <v>0</v>
      </c>
      <c r="C35" s="14">
        <f>SUM(C27:C34)</f>
        <v>1400</v>
      </c>
      <c r="D35" s="14">
        <f t="shared" ref="D35:I35" si="1">SUM(D27:D34)</f>
        <v>1400</v>
      </c>
      <c r="E35" s="14">
        <f t="shared" si="1"/>
        <v>1400</v>
      </c>
      <c r="F35" s="14">
        <f t="shared" si="1"/>
        <v>1400</v>
      </c>
      <c r="G35" s="14">
        <f t="shared" si="1"/>
        <v>0</v>
      </c>
      <c r="H35" s="14">
        <f t="shared" si="1"/>
        <v>0</v>
      </c>
      <c r="I35" s="14">
        <f t="shared" si="1"/>
        <v>0</v>
      </c>
    </row>
    <row r="36" spans="1:9" ht="17.25" thickTop="1" thickBot="1" x14ac:dyDescent="0.3">
      <c r="A36" s="13" t="s">
        <v>26</v>
      </c>
      <c r="I36" s="16">
        <f>SUM(B35:I35)</f>
        <v>5600</v>
      </c>
    </row>
    <row r="37" spans="1:9" ht="15.75" thickBot="1" x14ac:dyDescent="0.3"/>
    <row r="38" spans="1:9" ht="20.25" thickTop="1" thickBot="1" x14ac:dyDescent="0.3">
      <c r="A38" s="34" t="s">
        <v>12</v>
      </c>
      <c r="B38" s="34" t="s">
        <v>137</v>
      </c>
      <c r="C38" s="34"/>
      <c r="D38" s="34"/>
      <c r="E38" s="34"/>
      <c r="F38" s="34"/>
      <c r="G38" s="34"/>
      <c r="H38" s="34"/>
      <c r="I38" s="34"/>
    </row>
    <row r="39" spans="1:9" ht="20.25" thickTop="1" thickBot="1" x14ac:dyDescent="0.3">
      <c r="A39" s="34"/>
      <c r="B39" s="42" t="s">
        <v>139</v>
      </c>
      <c r="C39" s="43"/>
      <c r="D39" s="43"/>
      <c r="E39" s="43"/>
      <c r="F39" s="43"/>
      <c r="G39" s="43"/>
      <c r="H39" s="43"/>
      <c r="I39" s="44"/>
    </row>
    <row r="40" spans="1:9" ht="20.25" thickTop="1" thickBot="1" x14ac:dyDescent="0.3">
      <c r="A40" s="34"/>
      <c r="B40" s="6" t="s">
        <v>0</v>
      </c>
      <c r="C40" s="6" t="s">
        <v>15</v>
      </c>
      <c r="D40" s="6" t="s">
        <v>16</v>
      </c>
      <c r="E40" s="6" t="s">
        <v>7</v>
      </c>
      <c r="F40" s="6" t="s">
        <v>17</v>
      </c>
      <c r="G40" s="6" t="s">
        <v>18</v>
      </c>
      <c r="H40" s="6" t="s">
        <v>19</v>
      </c>
      <c r="I40" s="6" t="s">
        <v>20</v>
      </c>
    </row>
    <row r="41" spans="1:9" ht="20.25" thickTop="1" thickBot="1" x14ac:dyDescent="0.3">
      <c r="A41" s="7" t="s">
        <v>21</v>
      </c>
      <c r="B41" s="8"/>
      <c r="C41" s="9"/>
      <c r="D41" s="9"/>
      <c r="E41" s="9"/>
      <c r="F41" s="9"/>
      <c r="G41" s="9"/>
      <c r="H41" s="9"/>
      <c r="I41" s="9"/>
    </row>
    <row r="42" spans="1:9" ht="20.25" thickTop="1" thickBot="1" x14ac:dyDescent="0.3">
      <c r="A42" s="10" t="s">
        <v>1</v>
      </c>
      <c r="B42" s="8"/>
      <c r="C42" s="9"/>
      <c r="D42" s="9"/>
      <c r="E42" s="9"/>
      <c r="F42" s="9"/>
      <c r="G42" s="9"/>
      <c r="H42" s="9"/>
      <c r="I42" s="9"/>
    </row>
    <row r="43" spans="1:9" ht="20.25" thickTop="1" thickBot="1" x14ac:dyDescent="0.3">
      <c r="A43" s="11" t="s">
        <v>22</v>
      </c>
      <c r="B43" s="8"/>
      <c r="C43" s="9"/>
      <c r="D43" s="9"/>
      <c r="E43" s="9"/>
      <c r="F43" s="9"/>
      <c r="G43" s="9"/>
      <c r="H43" s="9"/>
      <c r="I43" s="9"/>
    </row>
    <row r="44" spans="1:9" ht="20.25" thickTop="1" thickBot="1" x14ac:dyDescent="0.3">
      <c r="A44" s="11" t="s">
        <v>2</v>
      </c>
      <c r="B44" s="8"/>
      <c r="C44" s="9"/>
      <c r="D44" s="9"/>
      <c r="E44" s="9"/>
      <c r="F44" s="9"/>
      <c r="G44" s="9"/>
      <c r="H44" s="9"/>
      <c r="I44" s="9"/>
    </row>
    <row r="45" spans="1:9" ht="20.25" thickTop="1" thickBot="1" x14ac:dyDescent="0.3">
      <c r="A45" s="11" t="s">
        <v>3</v>
      </c>
      <c r="B45" s="8"/>
      <c r="C45" s="9"/>
      <c r="D45" s="9"/>
      <c r="E45" s="9"/>
      <c r="F45" s="9"/>
      <c r="G45" s="9"/>
      <c r="H45" s="9"/>
      <c r="I45" s="9"/>
    </row>
    <row r="46" spans="1:9" ht="20.25" thickTop="1" thickBot="1" x14ac:dyDescent="0.35">
      <c r="A46" s="11" t="s">
        <v>23</v>
      </c>
      <c r="B46" s="8"/>
      <c r="C46" s="26">
        <v>276</v>
      </c>
      <c r="D46" s="26">
        <v>276</v>
      </c>
      <c r="E46" s="26">
        <v>276</v>
      </c>
      <c r="F46" s="26">
        <v>276</v>
      </c>
      <c r="G46" s="9"/>
      <c r="H46" s="9"/>
      <c r="I46" s="9"/>
    </row>
    <row r="47" spans="1:9" ht="20.25" thickTop="1" thickBot="1" x14ac:dyDescent="0.3">
      <c r="A47" s="11" t="s">
        <v>24</v>
      </c>
      <c r="B47" s="8"/>
      <c r="C47" s="9">
        <v>240</v>
      </c>
      <c r="D47" s="9">
        <v>240</v>
      </c>
      <c r="E47" s="9">
        <v>240</v>
      </c>
      <c r="F47" s="9">
        <v>240</v>
      </c>
      <c r="G47" s="9"/>
      <c r="H47" s="9"/>
      <c r="I47" s="9"/>
    </row>
    <row r="48" spans="1:9" ht="20.25" thickTop="1" thickBot="1" x14ac:dyDescent="0.3">
      <c r="A48" s="11" t="s">
        <v>4</v>
      </c>
      <c r="B48" s="8"/>
      <c r="C48" s="9">
        <v>266</v>
      </c>
      <c r="D48" s="9">
        <v>266</v>
      </c>
      <c r="E48" s="9">
        <v>266</v>
      </c>
      <c r="F48" s="9">
        <v>266</v>
      </c>
      <c r="G48" s="9"/>
      <c r="H48" s="9"/>
      <c r="I48" s="9"/>
    </row>
    <row r="49" spans="1:9" ht="20.25" thickTop="1" thickBot="1" x14ac:dyDescent="0.3">
      <c r="A49" s="7" t="s">
        <v>25</v>
      </c>
      <c r="B49" s="14">
        <f>SUM(B41:B48)</f>
        <v>0</v>
      </c>
      <c r="C49" s="14">
        <f>SUM(C41:C48)</f>
        <v>782</v>
      </c>
      <c r="D49" s="14">
        <f t="shared" ref="D49:I49" si="2">SUM(D41:D48)</f>
        <v>782</v>
      </c>
      <c r="E49" s="14">
        <f t="shared" si="2"/>
        <v>782</v>
      </c>
      <c r="F49" s="14">
        <f t="shared" si="2"/>
        <v>782</v>
      </c>
      <c r="G49" s="14">
        <f t="shared" si="2"/>
        <v>0</v>
      </c>
      <c r="H49" s="14">
        <f t="shared" si="2"/>
        <v>0</v>
      </c>
      <c r="I49" s="14">
        <f t="shared" si="2"/>
        <v>0</v>
      </c>
    </row>
    <row r="50" spans="1:9" ht="17.25" thickTop="1" thickBot="1" x14ac:dyDescent="0.3">
      <c r="I50" s="16">
        <f>SUM(B49:I49)</f>
        <v>3128</v>
      </c>
    </row>
    <row r="51" spans="1:9" ht="20.25" thickTop="1" thickBot="1" x14ac:dyDescent="0.3">
      <c r="A51" s="34" t="s">
        <v>12</v>
      </c>
      <c r="B51" s="34" t="s">
        <v>137</v>
      </c>
      <c r="C51" s="34"/>
      <c r="D51" s="34"/>
      <c r="E51" s="34"/>
      <c r="F51" s="34"/>
      <c r="G51" s="34"/>
      <c r="H51" s="34"/>
      <c r="I51" s="34"/>
    </row>
    <row r="52" spans="1:9" ht="20.25" thickTop="1" thickBot="1" x14ac:dyDescent="0.3">
      <c r="A52" s="34"/>
      <c r="B52" s="42" t="s">
        <v>141</v>
      </c>
      <c r="C52" s="43"/>
      <c r="D52" s="43"/>
      <c r="E52" s="43"/>
      <c r="F52" s="43"/>
      <c r="G52" s="43"/>
      <c r="H52" s="43"/>
      <c r="I52" s="44"/>
    </row>
    <row r="53" spans="1:9" ht="20.25" thickTop="1" thickBot="1" x14ac:dyDescent="0.3">
      <c r="A53" s="34"/>
      <c r="B53" s="6" t="s">
        <v>0</v>
      </c>
      <c r="C53" s="6" t="s">
        <v>15</v>
      </c>
      <c r="D53" s="6" t="s">
        <v>16</v>
      </c>
      <c r="E53" s="6" t="s">
        <v>7</v>
      </c>
      <c r="F53" s="6" t="s">
        <v>17</v>
      </c>
      <c r="G53" s="6" t="s">
        <v>18</v>
      </c>
      <c r="H53" s="6" t="s">
        <v>19</v>
      </c>
      <c r="I53" s="6" t="s">
        <v>20</v>
      </c>
    </row>
    <row r="54" spans="1:9" ht="20.25" thickTop="1" thickBot="1" x14ac:dyDescent="0.3">
      <c r="A54" s="7" t="s">
        <v>21</v>
      </c>
      <c r="B54" s="8"/>
      <c r="C54" s="9"/>
      <c r="D54" s="9"/>
      <c r="E54" s="9"/>
      <c r="F54" s="9"/>
      <c r="G54" s="9"/>
      <c r="H54" s="9"/>
      <c r="I54" s="9"/>
    </row>
    <row r="55" spans="1:9" ht="20.25" thickTop="1" thickBot="1" x14ac:dyDescent="0.3">
      <c r="A55" s="10" t="s">
        <v>1</v>
      </c>
      <c r="B55" s="8"/>
      <c r="C55" s="9"/>
      <c r="D55" s="9"/>
      <c r="E55" s="9"/>
      <c r="F55" s="9"/>
      <c r="G55" s="9"/>
      <c r="H55" s="9"/>
      <c r="I55" s="9"/>
    </row>
    <row r="56" spans="1:9" ht="20.25" thickTop="1" thickBot="1" x14ac:dyDescent="0.3">
      <c r="A56" s="11" t="s">
        <v>22</v>
      </c>
      <c r="B56" s="8"/>
      <c r="C56" s="9"/>
      <c r="D56" s="9"/>
      <c r="E56" s="9"/>
      <c r="F56" s="9"/>
      <c r="G56" s="9"/>
      <c r="H56" s="9"/>
      <c r="I56" s="9"/>
    </row>
    <row r="57" spans="1:9" ht="20.25" thickTop="1" thickBot="1" x14ac:dyDescent="0.3">
      <c r="A57" s="11" t="s">
        <v>2</v>
      </c>
      <c r="B57" s="8"/>
      <c r="C57" s="9"/>
      <c r="D57" s="9"/>
      <c r="E57" s="9"/>
      <c r="F57" s="9"/>
      <c r="G57" s="9"/>
      <c r="H57" s="9"/>
      <c r="I57" s="9"/>
    </row>
    <row r="58" spans="1:9" ht="20.25" thickTop="1" thickBot="1" x14ac:dyDescent="0.3">
      <c r="A58" s="11" t="s">
        <v>3</v>
      </c>
      <c r="B58" s="8"/>
      <c r="C58" s="9"/>
      <c r="D58" s="9"/>
      <c r="E58" s="9"/>
      <c r="F58" s="9"/>
      <c r="G58" s="9"/>
      <c r="H58" s="9"/>
      <c r="I58" s="9"/>
    </row>
    <row r="59" spans="1:9" ht="20.25" thickTop="1" thickBot="1" x14ac:dyDescent="0.35">
      <c r="A59" s="11" t="s">
        <v>23</v>
      </c>
      <c r="B59" s="8"/>
      <c r="C59" s="26">
        <v>322</v>
      </c>
      <c r="D59" s="26">
        <v>322</v>
      </c>
      <c r="E59" s="26">
        <v>322</v>
      </c>
      <c r="F59" s="26">
        <v>322</v>
      </c>
      <c r="G59" s="9"/>
      <c r="H59" s="9"/>
      <c r="I59" s="9"/>
    </row>
    <row r="60" spans="1:9" ht="20.25" thickTop="1" thickBot="1" x14ac:dyDescent="0.3">
      <c r="A60" s="11" t="s">
        <v>24</v>
      </c>
      <c r="B60" s="8"/>
      <c r="C60" s="9">
        <v>164</v>
      </c>
      <c r="D60" s="9">
        <v>164</v>
      </c>
      <c r="E60" s="9">
        <v>335</v>
      </c>
      <c r="F60" s="9">
        <v>355</v>
      </c>
      <c r="G60" s="9"/>
      <c r="H60" s="9"/>
      <c r="I60" s="9"/>
    </row>
    <row r="61" spans="1:9" ht="20.25" thickTop="1" thickBot="1" x14ac:dyDescent="0.3">
      <c r="A61" s="11" t="s">
        <v>4</v>
      </c>
      <c r="B61" s="8"/>
      <c r="C61" s="9">
        <v>158</v>
      </c>
      <c r="D61" s="9">
        <v>316</v>
      </c>
      <c r="E61" s="9">
        <v>266</v>
      </c>
      <c r="F61" s="9">
        <v>266</v>
      </c>
      <c r="G61" s="9"/>
      <c r="H61" s="9"/>
      <c r="I61" s="9"/>
    </row>
    <row r="62" spans="1:9" ht="20.25" thickTop="1" thickBot="1" x14ac:dyDescent="0.3">
      <c r="A62" s="7" t="s">
        <v>25</v>
      </c>
      <c r="B62" s="14">
        <f>SUM(B54:B61)</f>
        <v>0</v>
      </c>
      <c r="C62" s="14">
        <f>SUM(C54:C61)</f>
        <v>644</v>
      </c>
      <c r="D62" s="14">
        <f t="shared" ref="D62:I62" si="3">SUM(D54:D61)</f>
        <v>802</v>
      </c>
      <c r="E62" s="14">
        <f t="shared" si="3"/>
        <v>923</v>
      </c>
      <c r="F62" s="14">
        <f t="shared" si="3"/>
        <v>943</v>
      </c>
      <c r="G62" s="14">
        <f t="shared" si="3"/>
        <v>0</v>
      </c>
      <c r="H62" s="14">
        <f t="shared" si="3"/>
        <v>0</v>
      </c>
      <c r="I62" s="15">
        <f t="shared" si="3"/>
        <v>0</v>
      </c>
    </row>
    <row r="63" spans="1:9" ht="17.25" thickTop="1" thickBot="1" x14ac:dyDescent="0.3">
      <c r="I63" s="16">
        <f>SUM(B62:I62)</f>
        <v>3312</v>
      </c>
    </row>
    <row r="64" spans="1:9" ht="15.75" thickBot="1" x14ac:dyDescent="0.3"/>
    <row r="65" spans="1:9" ht="20.25" thickTop="1" thickBot="1" x14ac:dyDescent="0.3">
      <c r="A65" s="34" t="s">
        <v>12</v>
      </c>
      <c r="B65" s="34" t="s">
        <v>137</v>
      </c>
      <c r="C65" s="34"/>
      <c r="D65" s="34"/>
      <c r="E65" s="34"/>
      <c r="F65" s="34"/>
      <c r="G65" s="34"/>
      <c r="H65" s="34"/>
      <c r="I65" s="34"/>
    </row>
    <row r="66" spans="1:9" ht="20.25" thickTop="1" thickBot="1" x14ac:dyDescent="0.3">
      <c r="A66" s="34"/>
      <c r="B66" s="42" t="s">
        <v>142</v>
      </c>
      <c r="C66" s="43"/>
      <c r="D66" s="43"/>
      <c r="E66" s="43"/>
      <c r="F66" s="43"/>
      <c r="G66" s="43"/>
      <c r="H66" s="43"/>
      <c r="I66" s="44"/>
    </row>
    <row r="67" spans="1:9" ht="20.25" thickTop="1" thickBot="1" x14ac:dyDescent="0.3">
      <c r="A67" s="34"/>
      <c r="B67" s="6" t="s">
        <v>0</v>
      </c>
      <c r="C67" s="6" t="s">
        <v>15</v>
      </c>
      <c r="D67" s="6" t="s">
        <v>16</v>
      </c>
      <c r="E67" s="6" t="s">
        <v>7</v>
      </c>
      <c r="F67" s="6" t="s">
        <v>17</v>
      </c>
      <c r="G67" s="6" t="s">
        <v>18</v>
      </c>
      <c r="H67" s="6" t="s">
        <v>19</v>
      </c>
      <c r="I67" s="6" t="s">
        <v>20</v>
      </c>
    </row>
    <row r="68" spans="1:9" ht="20.25" thickTop="1" thickBot="1" x14ac:dyDescent="0.3">
      <c r="A68" s="7" t="s">
        <v>21</v>
      </c>
      <c r="B68" s="8"/>
      <c r="C68" s="9"/>
      <c r="D68" s="9"/>
      <c r="E68" s="9"/>
      <c r="F68" s="9"/>
      <c r="G68" s="9"/>
      <c r="H68" s="9"/>
      <c r="I68" s="9"/>
    </row>
    <row r="69" spans="1:9" ht="20.25" thickTop="1" thickBot="1" x14ac:dyDescent="0.3">
      <c r="A69" s="10" t="s">
        <v>1</v>
      </c>
      <c r="B69" s="8"/>
      <c r="C69" s="9"/>
      <c r="D69" s="9"/>
      <c r="E69" s="9"/>
      <c r="F69" s="9"/>
      <c r="G69" s="9"/>
      <c r="H69" s="9"/>
      <c r="I69" s="9"/>
    </row>
    <row r="70" spans="1:9" ht="20.25" thickTop="1" thickBot="1" x14ac:dyDescent="0.3">
      <c r="A70" s="11" t="s">
        <v>22</v>
      </c>
      <c r="B70" s="8"/>
      <c r="C70" s="9"/>
      <c r="D70" s="9"/>
      <c r="E70" s="9"/>
      <c r="F70" s="9"/>
      <c r="G70" s="9"/>
      <c r="H70" s="9"/>
      <c r="I70" s="9"/>
    </row>
    <row r="71" spans="1:9" ht="20.25" thickTop="1" thickBot="1" x14ac:dyDescent="0.3">
      <c r="A71" s="11" t="s">
        <v>2</v>
      </c>
      <c r="B71" s="8"/>
      <c r="C71" s="9"/>
      <c r="D71" s="9"/>
      <c r="E71" s="9"/>
      <c r="F71" s="9"/>
      <c r="G71" s="9"/>
      <c r="H71" s="9"/>
      <c r="I71" s="9"/>
    </row>
    <row r="72" spans="1:9" ht="20.25" thickTop="1" thickBot="1" x14ac:dyDescent="0.3">
      <c r="A72" s="11" t="s">
        <v>3</v>
      </c>
      <c r="B72" s="8"/>
      <c r="C72" s="9"/>
      <c r="D72" s="9"/>
      <c r="E72" s="9"/>
      <c r="F72" s="9"/>
      <c r="G72" s="9"/>
      <c r="H72" s="9"/>
      <c r="I72" s="9"/>
    </row>
    <row r="73" spans="1:9" ht="20.25" thickTop="1" thickBot="1" x14ac:dyDescent="0.35">
      <c r="A73" s="11" t="s">
        <v>23</v>
      </c>
      <c r="B73" s="8"/>
      <c r="C73" s="26">
        <v>704</v>
      </c>
      <c r="D73" s="26">
        <v>704</v>
      </c>
      <c r="E73" s="26">
        <v>704</v>
      </c>
      <c r="F73" s="26">
        <v>704</v>
      </c>
      <c r="G73" s="9"/>
      <c r="H73" s="9"/>
      <c r="I73" s="9"/>
    </row>
    <row r="74" spans="1:9" ht="20.25" thickTop="1" thickBot="1" x14ac:dyDescent="0.3">
      <c r="A74" s="11" t="s">
        <v>24</v>
      </c>
      <c r="B74" s="8"/>
      <c r="C74" s="9">
        <v>696</v>
      </c>
      <c r="D74" s="9">
        <v>696</v>
      </c>
      <c r="E74" s="9">
        <v>696</v>
      </c>
      <c r="F74" s="9">
        <v>696</v>
      </c>
      <c r="G74" s="9"/>
      <c r="H74" s="9"/>
      <c r="I74" s="9"/>
    </row>
    <row r="75" spans="1:9" ht="20.25" thickTop="1" thickBot="1" x14ac:dyDescent="0.3">
      <c r="A75" s="11" t="s">
        <v>4</v>
      </c>
      <c r="B75" s="8"/>
      <c r="C75" s="9">
        <v>704</v>
      </c>
      <c r="D75" s="9">
        <v>704</v>
      </c>
      <c r="E75" s="9">
        <v>704</v>
      </c>
      <c r="F75" s="9">
        <v>704</v>
      </c>
      <c r="G75" s="9"/>
      <c r="H75" s="9"/>
      <c r="I75" s="9"/>
    </row>
    <row r="76" spans="1:9" ht="20.25" thickTop="1" thickBot="1" x14ac:dyDescent="0.3">
      <c r="A76" s="7" t="s">
        <v>25</v>
      </c>
      <c r="B76" s="14">
        <f>SUM(B68:B75)</f>
        <v>0</v>
      </c>
      <c r="C76" s="14">
        <f>SUM(C68:C75)</f>
        <v>2104</v>
      </c>
      <c r="D76" s="14">
        <f t="shared" ref="D76:I76" si="4">SUM(D68:D75)</f>
        <v>2104</v>
      </c>
      <c r="E76" s="14">
        <f t="shared" si="4"/>
        <v>2104</v>
      </c>
      <c r="F76" s="14">
        <f t="shared" si="4"/>
        <v>2104</v>
      </c>
      <c r="G76" s="14">
        <f t="shared" si="4"/>
        <v>0</v>
      </c>
      <c r="H76" s="14">
        <f t="shared" si="4"/>
        <v>0</v>
      </c>
      <c r="I76" s="14">
        <f t="shared" si="4"/>
        <v>0</v>
      </c>
    </row>
    <row r="77" spans="1:9" ht="17.25" thickTop="1" thickBot="1" x14ac:dyDescent="0.3">
      <c r="I77" s="16">
        <f>SUM(B76:I76)</f>
        <v>8416</v>
      </c>
    </row>
    <row r="78" spans="1:9" ht="20.25" thickTop="1" thickBot="1" x14ac:dyDescent="0.3">
      <c r="A78" s="34" t="s">
        <v>12</v>
      </c>
      <c r="B78" s="34" t="s">
        <v>137</v>
      </c>
      <c r="C78" s="34"/>
      <c r="D78" s="34"/>
      <c r="E78" s="34"/>
      <c r="F78" s="34"/>
      <c r="G78" s="34"/>
      <c r="H78" s="34"/>
      <c r="I78" s="34"/>
    </row>
    <row r="79" spans="1:9" ht="20.25" thickTop="1" thickBot="1" x14ac:dyDescent="0.3">
      <c r="A79" s="34"/>
      <c r="B79" s="42" t="s">
        <v>143</v>
      </c>
      <c r="C79" s="43"/>
      <c r="D79" s="43"/>
      <c r="E79" s="43"/>
      <c r="F79" s="43"/>
      <c r="G79" s="43"/>
      <c r="H79" s="43"/>
      <c r="I79" s="44"/>
    </row>
    <row r="80" spans="1:9" ht="20.25" thickTop="1" thickBot="1" x14ac:dyDescent="0.3">
      <c r="A80" s="34"/>
      <c r="B80" s="6" t="s">
        <v>0</v>
      </c>
      <c r="C80" s="6" t="s">
        <v>15</v>
      </c>
      <c r="D80" s="6" t="s">
        <v>16</v>
      </c>
      <c r="E80" s="6" t="s">
        <v>7</v>
      </c>
      <c r="F80" s="6" t="s">
        <v>17</v>
      </c>
      <c r="G80" s="6" t="s">
        <v>18</v>
      </c>
      <c r="H80" s="6" t="s">
        <v>19</v>
      </c>
      <c r="I80" s="6" t="s">
        <v>20</v>
      </c>
    </row>
    <row r="81" spans="1:9" ht="20.25" thickTop="1" thickBot="1" x14ac:dyDescent="0.3">
      <c r="A81" s="7" t="s">
        <v>21</v>
      </c>
      <c r="B81" s="8"/>
      <c r="C81" s="9"/>
      <c r="D81" s="9"/>
      <c r="E81" s="9"/>
      <c r="F81" s="9"/>
      <c r="G81" s="9"/>
      <c r="H81" s="9"/>
      <c r="I81" s="9"/>
    </row>
    <row r="82" spans="1:9" ht="20.25" thickTop="1" thickBot="1" x14ac:dyDescent="0.3">
      <c r="A82" s="10" t="s">
        <v>1</v>
      </c>
      <c r="B82" s="8"/>
      <c r="C82" s="9"/>
      <c r="D82" s="9"/>
      <c r="E82" s="9"/>
      <c r="F82" s="9"/>
      <c r="G82" s="9"/>
      <c r="H82" s="9"/>
      <c r="I82" s="9"/>
    </row>
    <row r="83" spans="1:9" ht="20.25" thickTop="1" thickBot="1" x14ac:dyDescent="0.3">
      <c r="A83" s="11" t="s">
        <v>22</v>
      </c>
      <c r="B83" s="8"/>
      <c r="C83" s="9"/>
      <c r="D83" s="9"/>
      <c r="E83" s="9"/>
      <c r="F83" s="9"/>
      <c r="G83" s="9"/>
      <c r="H83" s="9"/>
      <c r="I83" s="9"/>
    </row>
    <row r="84" spans="1:9" ht="20.25" thickTop="1" thickBot="1" x14ac:dyDescent="0.3">
      <c r="A84" s="11" t="s">
        <v>2</v>
      </c>
      <c r="B84" s="8"/>
      <c r="C84" s="9"/>
      <c r="D84" s="9"/>
      <c r="E84" s="9"/>
      <c r="F84" s="9"/>
      <c r="G84" s="9"/>
      <c r="H84" s="9"/>
      <c r="I84" s="9"/>
    </row>
    <row r="85" spans="1:9" ht="20.25" thickTop="1" thickBot="1" x14ac:dyDescent="0.3">
      <c r="A85" s="11" t="s">
        <v>3</v>
      </c>
      <c r="B85" s="8"/>
      <c r="C85" s="9"/>
      <c r="D85" s="9"/>
      <c r="E85" s="9"/>
      <c r="F85" s="9"/>
      <c r="G85" s="9"/>
      <c r="H85" s="9"/>
      <c r="I85" s="9"/>
    </row>
    <row r="86" spans="1:9" ht="20.25" thickTop="1" thickBot="1" x14ac:dyDescent="0.35">
      <c r="A86" s="11" t="s">
        <v>23</v>
      </c>
      <c r="B86" s="8"/>
      <c r="C86" s="26">
        <v>432</v>
      </c>
      <c r="D86" s="26">
        <v>432</v>
      </c>
      <c r="E86" s="26">
        <v>432</v>
      </c>
      <c r="F86" s="26">
        <v>432</v>
      </c>
      <c r="G86" s="9"/>
      <c r="H86" s="9"/>
      <c r="I86" s="9"/>
    </row>
    <row r="87" spans="1:9" ht="20.25" thickTop="1" thickBot="1" x14ac:dyDescent="0.3">
      <c r="A87" s="11" t="s">
        <v>24</v>
      </c>
      <c r="B87" s="8"/>
      <c r="C87" s="9">
        <v>215</v>
      </c>
      <c r="D87" s="9">
        <v>215</v>
      </c>
      <c r="E87" s="9">
        <v>433</v>
      </c>
      <c r="F87" s="9">
        <v>433</v>
      </c>
      <c r="G87" s="9"/>
      <c r="H87" s="9"/>
      <c r="I87" s="9"/>
    </row>
    <row r="88" spans="1:9" ht="20.25" thickTop="1" thickBot="1" x14ac:dyDescent="0.3">
      <c r="A88" s="11" t="s">
        <v>4</v>
      </c>
      <c r="B88" s="8"/>
      <c r="C88" s="9">
        <v>210</v>
      </c>
      <c r="D88" s="9">
        <v>420</v>
      </c>
      <c r="E88" s="9">
        <v>320</v>
      </c>
      <c r="F88" s="9">
        <v>420</v>
      </c>
      <c r="G88" s="9"/>
      <c r="H88" s="9"/>
      <c r="I88" s="9"/>
    </row>
    <row r="89" spans="1:9" ht="20.25" thickTop="1" thickBot="1" x14ac:dyDescent="0.3">
      <c r="A89" s="7" t="s">
        <v>25</v>
      </c>
      <c r="B89" s="14">
        <f>SUM(B81:B88)</f>
        <v>0</v>
      </c>
      <c r="C89" s="14">
        <f>SUM(C81:C88)</f>
        <v>857</v>
      </c>
      <c r="D89" s="14">
        <f t="shared" ref="D89:I89" si="5">SUM(D81:D88)</f>
        <v>1067</v>
      </c>
      <c r="E89" s="14">
        <f t="shared" si="5"/>
        <v>1185</v>
      </c>
      <c r="F89" s="14">
        <f t="shared" si="5"/>
        <v>1285</v>
      </c>
      <c r="G89" s="14">
        <f t="shared" si="5"/>
        <v>0</v>
      </c>
      <c r="H89" s="14">
        <f t="shared" si="5"/>
        <v>0</v>
      </c>
      <c r="I89" s="14">
        <f t="shared" si="5"/>
        <v>0</v>
      </c>
    </row>
    <row r="90" spans="1:9" ht="17.25" thickTop="1" thickBot="1" x14ac:dyDescent="0.3">
      <c r="I90" s="16">
        <f>SUM(B89:I89)</f>
        <v>4394</v>
      </c>
    </row>
    <row r="91" spans="1:9" ht="16.5" thickBot="1" x14ac:dyDescent="0.3">
      <c r="I91" s="17"/>
    </row>
    <row r="92" spans="1:9" ht="20.25" thickTop="1" thickBot="1" x14ac:dyDescent="0.3">
      <c r="A92" s="34" t="s">
        <v>12</v>
      </c>
      <c r="B92" s="34" t="s">
        <v>137</v>
      </c>
      <c r="C92" s="34"/>
      <c r="D92" s="34"/>
      <c r="E92" s="34"/>
      <c r="F92" s="34"/>
      <c r="G92" s="34"/>
      <c r="H92" s="34"/>
      <c r="I92" s="34"/>
    </row>
    <row r="93" spans="1:9" ht="20.25" thickTop="1" thickBot="1" x14ac:dyDescent="0.3">
      <c r="A93" s="34"/>
      <c r="B93" s="42" t="s">
        <v>144</v>
      </c>
      <c r="C93" s="43"/>
      <c r="D93" s="43"/>
      <c r="E93" s="43"/>
      <c r="F93" s="43"/>
      <c r="G93" s="43"/>
      <c r="H93" s="43"/>
      <c r="I93" s="44"/>
    </row>
    <row r="94" spans="1:9" ht="20.25" thickTop="1" thickBot="1" x14ac:dyDescent="0.3">
      <c r="A94" s="34"/>
      <c r="B94" s="6" t="s">
        <v>0</v>
      </c>
      <c r="C94" s="6" t="s">
        <v>15</v>
      </c>
      <c r="D94" s="6" t="s">
        <v>16</v>
      </c>
      <c r="E94" s="6" t="s">
        <v>7</v>
      </c>
      <c r="F94" s="6" t="s">
        <v>17</v>
      </c>
      <c r="G94" s="6" t="s">
        <v>18</v>
      </c>
      <c r="H94" s="6" t="s">
        <v>19</v>
      </c>
      <c r="I94" s="6" t="s">
        <v>20</v>
      </c>
    </row>
    <row r="95" spans="1:9" ht="20.25" thickTop="1" thickBot="1" x14ac:dyDescent="0.3">
      <c r="A95" s="7" t="s">
        <v>21</v>
      </c>
      <c r="B95" s="8"/>
      <c r="C95" s="9"/>
      <c r="D95" s="9"/>
      <c r="E95" s="9"/>
      <c r="F95" s="9"/>
      <c r="G95" s="9"/>
      <c r="H95" s="9"/>
      <c r="I95" s="9"/>
    </row>
    <row r="96" spans="1:9" ht="20.25" thickTop="1" thickBot="1" x14ac:dyDescent="0.3">
      <c r="A96" s="10" t="s">
        <v>1</v>
      </c>
      <c r="B96" s="8"/>
      <c r="C96" s="9"/>
      <c r="D96" s="9"/>
      <c r="E96" s="9"/>
      <c r="F96" s="9"/>
      <c r="G96" s="9"/>
      <c r="H96" s="9"/>
      <c r="I96" s="9"/>
    </row>
    <row r="97" spans="1:9" ht="20.25" thickTop="1" thickBot="1" x14ac:dyDescent="0.3">
      <c r="A97" s="11" t="s">
        <v>22</v>
      </c>
      <c r="B97" s="8"/>
      <c r="C97" s="9"/>
      <c r="D97" s="9"/>
      <c r="E97" s="9"/>
      <c r="F97" s="9"/>
      <c r="G97" s="9"/>
      <c r="H97" s="9"/>
      <c r="I97" s="9"/>
    </row>
    <row r="98" spans="1:9" ht="20.25" thickTop="1" thickBot="1" x14ac:dyDescent="0.3">
      <c r="A98" s="11" t="s">
        <v>2</v>
      </c>
      <c r="B98" s="8"/>
      <c r="C98" s="9"/>
      <c r="D98" s="9"/>
      <c r="E98" s="9"/>
      <c r="F98" s="9"/>
      <c r="G98" s="9"/>
      <c r="H98" s="9"/>
      <c r="I98" s="9"/>
    </row>
    <row r="99" spans="1:9" ht="20.25" thickTop="1" thickBot="1" x14ac:dyDescent="0.3">
      <c r="A99" s="11" t="s">
        <v>3</v>
      </c>
      <c r="B99" s="8"/>
      <c r="C99" s="9"/>
      <c r="D99" s="9"/>
      <c r="E99" s="9"/>
      <c r="F99" s="9"/>
      <c r="G99" s="9"/>
      <c r="H99" s="9"/>
      <c r="I99" s="9"/>
    </row>
    <row r="100" spans="1:9" ht="20.25" thickTop="1" thickBot="1" x14ac:dyDescent="0.35">
      <c r="A100" s="11" t="s">
        <v>23</v>
      </c>
      <c r="B100" s="8"/>
      <c r="C100" s="26">
        <v>640</v>
      </c>
      <c r="D100" s="26">
        <v>640</v>
      </c>
      <c r="E100" s="26">
        <v>640</v>
      </c>
      <c r="F100" s="26">
        <v>640</v>
      </c>
      <c r="G100" s="9"/>
      <c r="H100" s="9"/>
      <c r="I100" s="9"/>
    </row>
    <row r="101" spans="1:9" ht="20.25" thickTop="1" thickBot="1" x14ac:dyDescent="0.3">
      <c r="A101" s="11" t="s">
        <v>24</v>
      </c>
      <c r="B101" s="8"/>
      <c r="C101" s="9">
        <v>298</v>
      </c>
      <c r="D101" s="9">
        <v>298</v>
      </c>
      <c r="E101" s="9">
        <v>298</v>
      </c>
      <c r="F101" s="9">
        <v>298</v>
      </c>
      <c r="G101" s="9"/>
      <c r="H101" s="9"/>
      <c r="I101" s="9"/>
    </row>
    <row r="102" spans="1:9" ht="20.25" thickTop="1" thickBot="1" x14ac:dyDescent="0.3">
      <c r="A102" s="11" t="s">
        <v>4</v>
      </c>
      <c r="B102" s="8"/>
      <c r="C102" s="9">
        <v>544</v>
      </c>
      <c r="D102" s="9">
        <v>544</v>
      </c>
      <c r="E102" s="9">
        <v>544</v>
      </c>
      <c r="F102" s="9">
        <v>544</v>
      </c>
      <c r="G102" s="9"/>
      <c r="H102" s="9"/>
      <c r="I102" s="9"/>
    </row>
    <row r="103" spans="1:9" ht="20.25" thickTop="1" thickBot="1" x14ac:dyDescent="0.3">
      <c r="A103" s="7" t="s">
        <v>25</v>
      </c>
      <c r="B103" s="14">
        <f>SUM(B95:B102)</f>
        <v>0</v>
      </c>
      <c r="C103" s="14">
        <f>SUM(C95:C102)</f>
        <v>1482</v>
      </c>
      <c r="D103" s="14">
        <f t="shared" ref="D103:I103" si="6">SUM(D95:D102)</f>
        <v>1482</v>
      </c>
      <c r="E103" s="14">
        <f t="shared" si="6"/>
        <v>1482</v>
      </c>
      <c r="F103" s="14">
        <f t="shared" si="6"/>
        <v>1482</v>
      </c>
      <c r="G103" s="14">
        <f t="shared" si="6"/>
        <v>0</v>
      </c>
      <c r="H103" s="14">
        <f t="shared" si="6"/>
        <v>0</v>
      </c>
      <c r="I103" s="14">
        <f t="shared" si="6"/>
        <v>0</v>
      </c>
    </row>
    <row r="104" spans="1:9" ht="17.25" thickTop="1" thickBot="1" x14ac:dyDescent="0.3">
      <c r="I104" s="16">
        <f>SUM(B103:I103)</f>
        <v>5928</v>
      </c>
    </row>
    <row r="106" spans="1:9" ht="15.75" thickBot="1" x14ac:dyDescent="0.3"/>
    <row r="107" spans="1:9" x14ac:dyDescent="0.25">
      <c r="G107" s="40" t="s">
        <v>31</v>
      </c>
      <c r="H107" s="36">
        <f>I77+I63+I50+I36+I23+I90+I104</f>
        <v>46009</v>
      </c>
      <c r="I107" s="37"/>
    </row>
    <row r="108" spans="1:9" ht="15.75" thickBot="1" x14ac:dyDescent="0.3">
      <c r="G108" s="41"/>
      <c r="H108" s="38"/>
      <c r="I108" s="39"/>
    </row>
  </sheetData>
  <mergeCells count="27">
    <mergeCell ref="A7:I7"/>
    <mergeCell ref="A8:I8"/>
    <mergeCell ref="A9:I9"/>
    <mergeCell ref="A10:I10"/>
    <mergeCell ref="A11:A13"/>
    <mergeCell ref="B11:I11"/>
    <mergeCell ref="B12:I12"/>
    <mergeCell ref="A24:A26"/>
    <mergeCell ref="B24:I24"/>
    <mergeCell ref="B25:I25"/>
    <mergeCell ref="A38:A40"/>
    <mergeCell ref="B38:I38"/>
    <mergeCell ref="B39:I39"/>
    <mergeCell ref="A51:A53"/>
    <mergeCell ref="B51:I51"/>
    <mergeCell ref="B52:I52"/>
    <mergeCell ref="A65:A67"/>
    <mergeCell ref="B65:I65"/>
    <mergeCell ref="B66:I66"/>
    <mergeCell ref="G107:G108"/>
    <mergeCell ref="H107:I108"/>
    <mergeCell ref="A78:A80"/>
    <mergeCell ref="B78:I78"/>
    <mergeCell ref="B79:I79"/>
    <mergeCell ref="A92:A94"/>
    <mergeCell ref="B92:I92"/>
    <mergeCell ref="B93:I93"/>
  </mergeCells>
  <pageMargins left="0.27559055118110237" right="0.17" top="0.15748031496062992" bottom="0.15748031496062992" header="0.15748031496062992" footer="0.15748031496062992"/>
  <pageSetup paperSize="5" scale="88" fitToHeight="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81"/>
  <sheetViews>
    <sheetView topLeftCell="A36" zoomScale="85" zoomScaleNormal="85" workbookViewId="0">
      <selection activeCell="E48" sqref="E48"/>
    </sheetView>
  </sheetViews>
  <sheetFormatPr baseColWidth="10" defaultColWidth="39.140625" defaultRowHeight="15" x14ac:dyDescent="0.25"/>
  <cols>
    <col min="1" max="1" width="39" style="2" bestFit="1" customWidth="1"/>
    <col min="2" max="2" width="10.140625" style="2" customWidth="1"/>
    <col min="3" max="3" width="20.42578125" style="2" bestFit="1" customWidth="1"/>
    <col min="4" max="4" width="15" style="2" bestFit="1" customWidth="1"/>
    <col min="5" max="5" width="20.42578125" style="2" bestFit="1" customWidth="1"/>
    <col min="6" max="6" width="23.140625" style="2" bestFit="1" customWidth="1"/>
    <col min="7" max="7" width="23.5703125" style="2" bestFit="1" customWidth="1"/>
    <col min="8" max="8" width="19.85546875" style="2" bestFit="1" customWidth="1"/>
    <col min="9" max="9" width="23.85546875" style="2" bestFit="1" customWidth="1"/>
    <col min="10" max="16384" width="39.140625" style="2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8.75" x14ac:dyDescent="0.3">
      <c r="A7" s="35" t="s">
        <v>9</v>
      </c>
      <c r="B7" s="35"/>
      <c r="C7" s="35"/>
      <c r="D7" s="35"/>
      <c r="E7" s="35"/>
      <c r="F7" s="35"/>
      <c r="G7" s="35"/>
      <c r="H7" s="35"/>
      <c r="I7" s="35"/>
      <c r="J7" s="3"/>
    </row>
    <row r="8" spans="1:10" ht="18.75" x14ac:dyDescent="0.3">
      <c r="A8" s="35" t="s">
        <v>10</v>
      </c>
      <c r="B8" s="35"/>
      <c r="C8" s="35"/>
      <c r="D8" s="35"/>
      <c r="E8" s="35"/>
      <c r="F8" s="35"/>
      <c r="G8" s="35"/>
      <c r="H8" s="35"/>
      <c r="I8" s="35"/>
      <c r="J8" s="3"/>
    </row>
    <row r="9" spans="1:10" ht="19.5" thickBot="1" x14ac:dyDescent="0.35">
      <c r="A9" s="35" t="s">
        <v>167</v>
      </c>
      <c r="B9" s="35"/>
      <c r="C9" s="35"/>
      <c r="D9" s="35"/>
      <c r="E9" s="35"/>
      <c r="F9" s="35"/>
      <c r="G9" s="35"/>
      <c r="H9" s="35"/>
      <c r="I9" s="35"/>
      <c r="J9" s="3"/>
    </row>
    <row r="10" spans="1:10" ht="18.75" customHeight="1" thickTop="1" thickBot="1" x14ac:dyDescent="0.3">
      <c r="A10" s="33" t="s">
        <v>11</v>
      </c>
      <c r="B10" s="33"/>
      <c r="C10" s="33"/>
      <c r="D10" s="33"/>
      <c r="E10" s="33"/>
      <c r="F10" s="33"/>
      <c r="G10" s="33"/>
      <c r="H10" s="33"/>
      <c r="I10" s="33"/>
      <c r="J10" s="4"/>
    </row>
    <row r="11" spans="1:10" ht="20.25" thickTop="1" thickBot="1" x14ac:dyDescent="0.35">
      <c r="A11" s="34" t="s">
        <v>12</v>
      </c>
      <c r="B11" s="34" t="s">
        <v>145</v>
      </c>
      <c r="C11" s="34"/>
      <c r="D11" s="34"/>
      <c r="E11" s="34"/>
      <c r="F11" s="34"/>
      <c r="G11" s="34"/>
      <c r="H11" s="34"/>
      <c r="I11" s="34"/>
      <c r="J11" s="5"/>
    </row>
    <row r="12" spans="1:10" ht="20.25" thickTop="1" thickBot="1" x14ac:dyDescent="0.35">
      <c r="A12" s="34"/>
      <c r="B12" s="42" t="s">
        <v>146</v>
      </c>
      <c r="C12" s="43"/>
      <c r="D12" s="43"/>
      <c r="E12" s="43"/>
      <c r="F12" s="43"/>
      <c r="G12" s="43"/>
      <c r="H12" s="43"/>
      <c r="I12" s="44"/>
      <c r="J12" s="5"/>
    </row>
    <row r="13" spans="1:10" ht="20.25" thickTop="1" thickBot="1" x14ac:dyDescent="0.35">
      <c r="A13" s="34"/>
      <c r="B13" s="6" t="s">
        <v>0</v>
      </c>
      <c r="C13" s="6" t="s">
        <v>15</v>
      </c>
      <c r="D13" s="6" t="s">
        <v>16</v>
      </c>
      <c r="E13" s="6" t="s">
        <v>7</v>
      </c>
      <c r="F13" s="6" t="s">
        <v>17</v>
      </c>
      <c r="G13" s="6" t="s">
        <v>18</v>
      </c>
      <c r="H13" s="6" t="s">
        <v>19</v>
      </c>
      <c r="I13" s="6" t="s">
        <v>20</v>
      </c>
      <c r="J13" s="5"/>
    </row>
    <row r="14" spans="1:10" ht="20.25" thickTop="1" thickBot="1" x14ac:dyDescent="0.35">
      <c r="A14" s="7" t="s">
        <v>21</v>
      </c>
      <c r="B14" s="8"/>
      <c r="C14" s="9"/>
      <c r="D14" s="9"/>
      <c r="E14" s="9"/>
      <c r="F14" s="9"/>
      <c r="G14" s="9"/>
      <c r="H14" s="9"/>
      <c r="I14" s="9"/>
      <c r="J14" s="5"/>
    </row>
    <row r="15" spans="1:10" ht="20.25" thickTop="1" thickBot="1" x14ac:dyDescent="0.35">
      <c r="A15" s="10" t="s">
        <v>1</v>
      </c>
      <c r="B15" s="8"/>
      <c r="C15" s="9"/>
      <c r="D15" s="9"/>
      <c r="E15" s="9"/>
      <c r="F15" s="9"/>
      <c r="G15" s="9"/>
      <c r="H15" s="9"/>
      <c r="I15" s="9"/>
      <c r="J15" s="5"/>
    </row>
    <row r="16" spans="1:10" ht="20.25" thickTop="1" thickBot="1" x14ac:dyDescent="0.35">
      <c r="A16" s="11" t="s">
        <v>22</v>
      </c>
      <c r="B16" s="8"/>
      <c r="C16" s="9"/>
      <c r="D16" s="9"/>
      <c r="E16" s="9"/>
      <c r="F16" s="9"/>
      <c r="G16" s="9"/>
      <c r="H16" s="9"/>
      <c r="I16" s="9"/>
      <c r="J16" s="5"/>
    </row>
    <row r="17" spans="1:10" ht="20.25" thickTop="1" thickBot="1" x14ac:dyDescent="0.35">
      <c r="A17" s="11" t="s">
        <v>2</v>
      </c>
      <c r="B17" s="8"/>
      <c r="C17" s="9"/>
      <c r="D17" s="9"/>
      <c r="E17" s="9"/>
      <c r="F17" s="9"/>
      <c r="G17" s="9"/>
      <c r="H17" s="9"/>
      <c r="I17" s="9"/>
      <c r="J17" s="5"/>
    </row>
    <row r="18" spans="1:10" ht="20.25" thickTop="1" thickBot="1" x14ac:dyDescent="0.35">
      <c r="A18" s="11" t="s">
        <v>3</v>
      </c>
      <c r="B18" s="8"/>
      <c r="C18" s="9"/>
      <c r="D18" s="9"/>
      <c r="E18" s="9"/>
      <c r="F18" s="9"/>
      <c r="G18" s="9"/>
      <c r="H18" s="9"/>
      <c r="I18" s="9"/>
      <c r="J18" s="5"/>
    </row>
    <row r="19" spans="1:10" ht="20.25" thickTop="1" thickBot="1" x14ac:dyDescent="0.35">
      <c r="A19" s="11" t="s">
        <v>23</v>
      </c>
      <c r="B19" s="8"/>
      <c r="C19" s="26">
        <v>512</v>
      </c>
      <c r="D19" s="26">
        <v>512</v>
      </c>
      <c r="E19" s="26">
        <v>512</v>
      </c>
      <c r="F19" s="26">
        <v>512</v>
      </c>
      <c r="G19" s="9"/>
      <c r="H19" s="9"/>
      <c r="I19" s="9"/>
      <c r="J19" s="5"/>
    </row>
    <row r="20" spans="1:10" ht="20.25" thickTop="1" thickBot="1" x14ac:dyDescent="0.35">
      <c r="A20" s="11" t="s">
        <v>24</v>
      </c>
      <c r="B20" s="8"/>
      <c r="C20" s="9">
        <v>267</v>
      </c>
      <c r="D20" s="9">
        <v>267</v>
      </c>
      <c r="E20" s="9">
        <v>523</v>
      </c>
      <c r="F20" s="9">
        <v>523</v>
      </c>
      <c r="G20" s="9"/>
      <c r="H20" s="9"/>
      <c r="I20" s="9"/>
      <c r="J20" s="5"/>
    </row>
    <row r="21" spans="1:10" ht="20.25" thickTop="1" thickBot="1" x14ac:dyDescent="0.35">
      <c r="A21" s="11" t="s">
        <v>4</v>
      </c>
      <c r="B21" s="8"/>
      <c r="C21" s="9">
        <v>251</v>
      </c>
      <c r="D21" s="9">
        <v>251</v>
      </c>
      <c r="E21" s="9">
        <v>402</v>
      </c>
      <c r="F21" s="9">
        <v>502</v>
      </c>
      <c r="G21" s="9"/>
      <c r="H21" s="9"/>
      <c r="I21" s="9"/>
      <c r="J21" s="5"/>
    </row>
    <row r="22" spans="1:10" ht="20.25" thickTop="1" thickBot="1" x14ac:dyDescent="0.35">
      <c r="A22" s="7" t="s">
        <v>25</v>
      </c>
      <c r="B22" s="14">
        <f>SUM(B14:B21)</f>
        <v>0</v>
      </c>
      <c r="C22" s="14">
        <f t="shared" ref="C22:I22" si="0">SUM(C16:C21)</f>
        <v>1030</v>
      </c>
      <c r="D22" s="14">
        <f t="shared" si="0"/>
        <v>1030</v>
      </c>
      <c r="E22" s="14">
        <f t="shared" si="0"/>
        <v>1437</v>
      </c>
      <c r="F22" s="14">
        <f t="shared" si="0"/>
        <v>1537</v>
      </c>
      <c r="G22" s="14">
        <f t="shared" si="0"/>
        <v>0</v>
      </c>
      <c r="H22" s="14">
        <f t="shared" si="0"/>
        <v>0</v>
      </c>
      <c r="I22" s="14">
        <f t="shared" si="0"/>
        <v>0</v>
      </c>
      <c r="J22" s="5"/>
    </row>
    <row r="23" spans="1:10" ht="17.25" thickTop="1" thickBot="1" x14ac:dyDescent="0.3">
      <c r="A23" s="13"/>
      <c r="B23" s="13"/>
      <c r="C23" s="13"/>
      <c r="D23" s="13"/>
      <c r="E23" s="13"/>
      <c r="F23" s="13"/>
      <c r="G23" s="13"/>
      <c r="H23" s="13"/>
      <c r="I23" s="16">
        <f>SUM(B22:I22)</f>
        <v>5034</v>
      </c>
    </row>
    <row r="24" spans="1:10" ht="20.25" thickTop="1" thickBot="1" x14ac:dyDescent="0.3">
      <c r="A24" s="34" t="s">
        <v>12</v>
      </c>
      <c r="B24" s="34" t="s">
        <v>145</v>
      </c>
      <c r="C24" s="34"/>
      <c r="D24" s="34"/>
      <c r="E24" s="34"/>
      <c r="F24" s="34"/>
      <c r="G24" s="34"/>
      <c r="H24" s="34"/>
      <c r="I24" s="34"/>
    </row>
    <row r="25" spans="1:10" ht="20.25" thickTop="1" thickBot="1" x14ac:dyDescent="0.3">
      <c r="A25" s="34"/>
      <c r="B25" s="42" t="s">
        <v>147</v>
      </c>
      <c r="C25" s="43"/>
      <c r="D25" s="43"/>
      <c r="E25" s="43"/>
      <c r="F25" s="43"/>
      <c r="G25" s="43"/>
      <c r="H25" s="43"/>
      <c r="I25" s="44"/>
    </row>
    <row r="26" spans="1:10" ht="20.25" thickTop="1" thickBot="1" x14ac:dyDescent="0.3">
      <c r="A26" s="34"/>
      <c r="B26" s="6" t="s">
        <v>0</v>
      </c>
      <c r="C26" s="6" t="s">
        <v>15</v>
      </c>
      <c r="D26" s="6" t="s">
        <v>16</v>
      </c>
      <c r="E26" s="6" t="s">
        <v>7</v>
      </c>
      <c r="F26" s="6" t="s">
        <v>17</v>
      </c>
      <c r="G26" s="6" t="s">
        <v>18</v>
      </c>
      <c r="H26" s="6" t="s">
        <v>19</v>
      </c>
      <c r="I26" s="6" t="s">
        <v>20</v>
      </c>
    </row>
    <row r="27" spans="1:10" ht="20.25" thickTop="1" thickBot="1" x14ac:dyDescent="0.3">
      <c r="A27" s="7" t="s">
        <v>21</v>
      </c>
      <c r="B27" s="8"/>
      <c r="C27" s="9"/>
      <c r="D27" s="9"/>
      <c r="E27" s="9"/>
      <c r="F27" s="9"/>
      <c r="G27" s="9"/>
      <c r="H27" s="9"/>
      <c r="I27" s="9"/>
    </row>
    <row r="28" spans="1:10" ht="20.25" thickTop="1" thickBot="1" x14ac:dyDescent="0.3">
      <c r="A28" s="10" t="s">
        <v>1</v>
      </c>
      <c r="B28" s="8"/>
      <c r="C28" s="9"/>
      <c r="D28" s="9"/>
      <c r="E28" s="9"/>
      <c r="F28" s="9"/>
      <c r="G28" s="9"/>
      <c r="H28" s="9"/>
      <c r="I28" s="9"/>
    </row>
    <row r="29" spans="1:10" ht="20.25" thickTop="1" thickBot="1" x14ac:dyDescent="0.3">
      <c r="A29" s="11" t="s">
        <v>22</v>
      </c>
      <c r="B29" s="8"/>
      <c r="C29" s="9"/>
      <c r="D29" s="9"/>
      <c r="E29" s="9"/>
      <c r="F29" s="9"/>
      <c r="G29" s="9"/>
      <c r="H29" s="9"/>
      <c r="I29" s="9"/>
    </row>
    <row r="30" spans="1:10" ht="20.25" thickTop="1" thickBot="1" x14ac:dyDescent="0.3">
      <c r="A30" s="11" t="s">
        <v>2</v>
      </c>
      <c r="B30" s="8"/>
      <c r="C30" s="9"/>
      <c r="D30" s="9"/>
      <c r="E30" s="9"/>
      <c r="F30" s="9"/>
      <c r="G30" s="9"/>
      <c r="H30" s="9"/>
      <c r="I30" s="9"/>
    </row>
    <row r="31" spans="1:10" ht="20.25" thickTop="1" thickBot="1" x14ac:dyDescent="0.3">
      <c r="A31" s="11" t="s">
        <v>3</v>
      </c>
      <c r="B31" s="8"/>
      <c r="C31" s="9"/>
      <c r="D31" s="9"/>
      <c r="E31" s="9"/>
      <c r="F31" s="9"/>
      <c r="G31" s="9"/>
      <c r="H31" s="9"/>
      <c r="I31" s="9"/>
    </row>
    <row r="32" spans="1:10" ht="20.25" thickTop="1" thickBot="1" x14ac:dyDescent="0.35">
      <c r="A32" s="11" t="s">
        <v>23</v>
      </c>
      <c r="B32" s="8"/>
      <c r="C32" s="26">
        <v>478</v>
      </c>
      <c r="D32" s="26">
        <v>478</v>
      </c>
      <c r="E32" s="26">
        <v>478</v>
      </c>
      <c r="F32" s="26">
        <v>478</v>
      </c>
      <c r="G32" s="9"/>
      <c r="H32" s="9"/>
      <c r="I32" s="9"/>
    </row>
    <row r="33" spans="1:9" ht="20.25" thickTop="1" thickBot="1" x14ac:dyDescent="0.3">
      <c r="A33" s="11" t="s">
        <v>24</v>
      </c>
      <c r="B33" s="8"/>
      <c r="C33" s="9">
        <v>244</v>
      </c>
      <c r="D33" s="9">
        <v>244</v>
      </c>
      <c r="E33" s="9">
        <v>460</v>
      </c>
      <c r="F33" s="9">
        <v>460</v>
      </c>
      <c r="G33" s="9"/>
      <c r="H33" s="9"/>
      <c r="I33" s="9"/>
    </row>
    <row r="34" spans="1:9" ht="20.25" thickTop="1" thickBot="1" x14ac:dyDescent="0.3">
      <c r="A34" s="11" t="s">
        <v>4</v>
      </c>
      <c r="B34" s="8"/>
      <c r="C34" s="9">
        <v>213</v>
      </c>
      <c r="D34" s="9">
        <v>426</v>
      </c>
      <c r="E34" s="9">
        <v>426</v>
      </c>
      <c r="F34" s="9">
        <v>426</v>
      </c>
      <c r="G34" s="9"/>
      <c r="H34" s="9"/>
      <c r="I34" s="9"/>
    </row>
    <row r="35" spans="1:9" ht="20.25" thickTop="1" thickBot="1" x14ac:dyDescent="0.3">
      <c r="A35" s="7" t="s">
        <v>25</v>
      </c>
      <c r="B35" s="14">
        <f>SUM(B27:B34)</f>
        <v>0</v>
      </c>
      <c r="C35" s="14">
        <f>SUM(C27:C34)</f>
        <v>935</v>
      </c>
      <c r="D35" s="14">
        <f t="shared" ref="D35:I35" si="1">SUM(D27:D34)</f>
        <v>1148</v>
      </c>
      <c r="E35" s="14">
        <f t="shared" si="1"/>
        <v>1364</v>
      </c>
      <c r="F35" s="14">
        <f t="shared" si="1"/>
        <v>1364</v>
      </c>
      <c r="G35" s="14">
        <f t="shared" si="1"/>
        <v>0</v>
      </c>
      <c r="H35" s="14">
        <f t="shared" si="1"/>
        <v>0</v>
      </c>
      <c r="I35" s="14">
        <f t="shared" si="1"/>
        <v>0</v>
      </c>
    </row>
    <row r="36" spans="1:9" ht="17.25" thickTop="1" thickBot="1" x14ac:dyDescent="0.3">
      <c r="A36" s="13" t="s">
        <v>26</v>
      </c>
      <c r="I36" s="16">
        <f>SUM(B35:I35)</f>
        <v>4811</v>
      </c>
    </row>
    <row r="37" spans="1:9" ht="15.75" thickBot="1" x14ac:dyDescent="0.3"/>
    <row r="38" spans="1:9" ht="20.25" thickTop="1" thickBot="1" x14ac:dyDescent="0.3">
      <c r="A38" s="34" t="s">
        <v>12</v>
      </c>
      <c r="B38" s="34" t="s">
        <v>145</v>
      </c>
      <c r="C38" s="34"/>
      <c r="D38" s="34"/>
      <c r="E38" s="34"/>
      <c r="F38" s="34"/>
      <c r="G38" s="34"/>
      <c r="H38" s="34"/>
      <c r="I38" s="34"/>
    </row>
    <row r="39" spans="1:9" ht="20.25" thickTop="1" thickBot="1" x14ac:dyDescent="0.3">
      <c r="A39" s="34"/>
      <c r="B39" s="42" t="s">
        <v>148</v>
      </c>
      <c r="C39" s="43"/>
      <c r="D39" s="43"/>
      <c r="E39" s="43"/>
      <c r="F39" s="43"/>
      <c r="G39" s="43"/>
      <c r="H39" s="43"/>
      <c r="I39" s="44"/>
    </row>
    <row r="40" spans="1:9" ht="20.25" thickTop="1" thickBot="1" x14ac:dyDescent="0.3">
      <c r="A40" s="34"/>
      <c r="B40" s="6" t="s">
        <v>0</v>
      </c>
      <c r="C40" s="6" t="s">
        <v>15</v>
      </c>
      <c r="D40" s="6" t="s">
        <v>16</v>
      </c>
      <c r="E40" s="6" t="s">
        <v>7</v>
      </c>
      <c r="F40" s="6" t="s">
        <v>17</v>
      </c>
      <c r="G40" s="6" t="s">
        <v>18</v>
      </c>
      <c r="H40" s="6" t="s">
        <v>19</v>
      </c>
      <c r="I40" s="6" t="s">
        <v>20</v>
      </c>
    </row>
    <row r="41" spans="1:9" ht="20.25" thickTop="1" thickBot="1" x14ac:dyDescent="0.3">
      <c r="A41" s="7" t="s">
        <v>21</v>
      </c>
      <c r="B41" s="8"/>
      <c r="C41" s="9"/>
      <c r="D41" s="9"/>
      <c r="E41" s="9"/>
      <c r="F41" s="9"/>
      <c r="G41" s="9"/>
      <c r="H41" s="9"/>
      <c r="I41" s="9"/>
    </row>
    <row r="42" spans="1:9" ht="20.25" thickTop="1" thickBot="1" x14ac:dyDescent="0.3">
      <c r="A42" s="10" t="s">
        <v>1</v>
      </c>
      <c r="B42" s="8"/>
      <c r="C42" s="9"/>
      <c r="D42" s="9"/>
      <c r="E42" s="9"/>
      <c r="F42" s="9"/>
      <c r="G42" s="9"/>
      <c r="H42" s="9"/>
      <c r="I42" s="9"/>
    </row>
    <row r="43" spans="1:9" ht="20.25" thickTop="1" thickBot="1" x14ac:dyDescent="0.3">
      <c r="A43" s="11" t="s">
        <v>22</v>
      </c>
      <c r="B43" s="8"/>
      <c r="C43" s="9"/>
      <c r="D43" s="9"/>
      <c r="E43" s="9"/>
      <c r="F43" s="9"/>
      <c r="G43" s="9"/>
      <c r="H43" s="9"/>
      <c r="I43" s="9"/>
    </row>
    <row r="44" spans="1:9" ht="20.25" thickTop="1" thickBot="1" x14ac:dyDescent="0.3">
      <c r="A44" s="11" t="s">
        <v>2</v>
      </c>
      <c r="B44" s="8"/>
      <c r="C44" s="9"/>
      <c r="D44" s="9"/>
      <c r="E44" s="9"/>
      <c r="F44" s="9"/>
      <c r="G44" s="9"/>
      <c r="H44" s="9"/>
      <c r="I44" s="9"/>
    </row>
    <row r="45" spans="1:9" ht="20.25" thickTop="1" thickBot="1" x14ac:dyDescent="0.3">
      <c r="A45" s="11" t="s">
        <v>3</v>
      </c>
      <c r="B45" s="8"/>
      <c r="C45" s="9"/>
      <c r="D45" s="9"/>
      <c r="E45" s="9"/>
      <c r="F45" s="9"/>
      <c r="G45" s="9"/>
      <c r="H45" s="9"/>
      <c r="I45" s="9"/>
    </row>
    <row r="46" spans="1:9" ht="20.25" thickTop="1" thickBot="1" x14ac:dyDescent="0.35">
      <c r="A46" s="11" t="s">
        <v>23</v>
      </c>
      <c r="B46" s="8"/>
      <c r="C46" s="26">
        <v>340</v>
      </c>
      <c r="D46" s="26">
        <v>340</v>
      </c>
      <c r="E46" s="26">
        <v>340</v>
      </c>
      <c r="F46" s="26">
        <v>340</v>
      </c>
      <c r="G46" s="9"/>
      <c r="H46" s="9"/>
      <c r="I46" s="9"/>
    </row>
    <row r="47" spans="1:9" ht="20.25" thickTop="1" thickBot="1" x14ac:dyDescent="0.3">
      <c r="A47" s="11" t="s">
        <v>24</v>
      </c>
      <c r="B47" s="8"/>
      <c r="C47" s="9">
        <v>161</v>
      </c>
      <c r="D47" s="9">
        <v>161</v>
      </c>
      <c r="E47" s="9">
        <v>295</v>
      </c>
      <c r="F47" s="9">
        <v>296</v>
      </c>
      <c r="G47" s="9"/>
      <c r="H47" s="9"/>
      <c r="I47" s="9"/>
    </row>
    <row r="48" spans="1:9" ht="20.25" thickTop="1" thickBot="1" x14ac:dyDescent="0.3">
      <c r="A48" s="11" t="s">
        <v>4</v>
      </c>
      <c r="B48" s="8"/>
      <c r="C48" s="9">
        <v>303</v>
      </c>
      <c r="D48" s="9">
        <v>303</v>
      </c>
      <c r="E48" s="9">
        <v>303</v>
      </c>
      <c r="F48" s="9">
        <v>303</v>
      </c>
      <c r="G48" s="9"/>
      <c r="H48" s="9"/>
      <c r="I48" s="9"/>
    </row>
    <row r="49" spans="1:9" ht="20.25" thickTop="1" thickBot="1" x14ac:dyDescent="0.3">
      <c r="A49" s="7" t="s">
        <v>25</v>
      </c>
      <c r="B49" s="14">
        <f>SUM(B41:B48)</f>
        <v>0</v>
      </c>
      <c r="C49" s="14">
        <f>SUM(C41:C48)</f>
        <v>804</v>
      </c>
      <c r="D49" s="14">
        <f t="shared" ref="D49:I49" si="2">SUM(D41:D48)</f>
        <v>804</v>
      </c>
      <c r="E49" s="14">
        <f t="shared" si="2"/>
        <v>938</v>
      </c>
      <c r="F49" s="14">
        <f t="shared" si="2"/>
        <v>939</v>
      </c>
      <c r="G49" s="14">
        <f t="shared" si="2"/>
        <v>0</v>
      </c>
      <c r="H49" s="14">
        <f t="shared" si="2"/>
        <v>0</v>
      </c>
      <c r="I49" s="14">
        <f t="shared" si="2"/>
        <v>0</v>
      </c>
    </row>
    <row r="50" spans="1:9" ht="17.25" thickTop="1" thickBot="1" x14ac:dyDescent="0.3">
      <c r="I50" s="16">
        <f>SUM(B49:I49)</f>
        <v>3485</v>
      </c>
    </row>
    <row r="51" spans="1:9" ht="20.25" thickTop="1" thickBot="1" x14ac:dyDescent="0.3">
      <c r="A51" s="34" t="s">
        <v>12</v>
      </c>
      <c r="B51" s="34" t="s">
        <v>145</v>
      </c>
      <c r="C51" s="34"/>
      <c r="D51" s="34"/>
      <c r="E51" s="34"/>
      <c r="F51" s="34"/>
      <c r="G51" s="34"/>
      <c r="H51" s="34"/>
      <c r="I51" s="34"/>
    </row>
    <row r="52" spans="1:9" ht="20.25" thickTop="1" thickBot="1" x14ac:dyDescent="0.3">
      <c r="A52" s="34"/>
      <c r="B52" s="42" t="s">
        <v>149</v>
      </c>
      <c r="C52" s="43"/>
      <c r="D52" s="43"/>
      <c r="E52" s="43"/>
      <c r="F52" s="43"/>
      <c r="G52" s="43"/>
      <c r="H52" s="43"/>
      <c r="I52" s="44"/>
    </row>
    <row r="53" spans="1:9" ht="20.25" thickTop="1" thickBot="1" x14ac:dyDescent="0.3">
      <c r="A53" s="34"/>
      <c r="B53" s="6" t="s">
        <v>0</v>
      </c>
      <c r="C53" s="6" t="s">
        <v>15</v>
      </c>
      <c r="D53" s="6" t="s">
        <v>16</v>
      </c>
      <c r="E53" s="6" t="s">
        <v>7</v>
      </c>
      <c r="F53" s="6" t="s">
        <v>17</v>
      </c>
      <c r="G53" s="6" t="s">
        <v>18</v>
      </c>
      <c r="H53" s="6" t="s">
        <v>19</v>
      </c>
      <c r="I53" s="6" t="s">
        <v>20</v>
      </c>
    </row>
    <row r="54" spans="1:9" ht="20.25" thickTop="1" thickBot="1" x14ac:dyDescent="0.3">
      <c r="A54" s="7" t="s">
        <v>21</v>
      </c>
      <c r="B54" s="8"/>
      <c r="C54" s="9"/>
      <c r="D54" s="9"/>
      <c r="E54" s="9"/>
      <c r="F54" s="9"/>
      <c r="G54" s="9"/>
      <c r="H54" s="9"/>
      <c r="I54" s="9"/>
    </row>
    <row r="55" spans="1:9" ht="20.25" thickTop="1" thickBot="1" x14ac:dyDescent="0.3">
      <c r="A55" s="10" t="s">
        <v>1</v>
      </c>
      <c r="B55" s="8"/>
      <c r="C55" s="9"/>
      <c r="D55" s="9"/>
      <c r="E55" s="9"/>
      <c r="F55" s="9"/>
      <c r="G55" s="9"/>
      <c r="H55" s="9"/>
      <c r="I55" s="9"/>
    </row>
    <row r="56" spans="1:9" ht="20.25" thickTop="1" thickBot="1" x14ac:dyDescent="0.3">
      <c r="A56" s="11" t="s">
        <v>22</v>
      </c>
      <c r="B56" s="8"/>
      <c r="C56" s="9"/>
      <c r="D56" s="9"/>
      <c r="E56" s="9"/>
      <c r="F56" s="9"/>
      <c r="G56" s="9"/>
      <c r="H56" s="9"/>
      <c r="I56" s="9"/>
    </row>
    <row r="57" spans="1:9" ht="20.25" thickTop="1" thickBot="1" x14ac:dyDescent="0.3">
      <c r="A57" s="11" t="s">
        <v>2</v>
      </c>
      <c r="B57" s="8"/>
      <c r="C57" s="9"/>
      <c r="D57" s="9"/>
      <c r="E57" s="9"/>
      <c r="F57" s="9"/>
      <c r="G57" s="9"/>
      <c r="H57" s="9"/>
      <c r="I57" s="9"/>
    </row>
    <row r="58" spans="1:9" ht="20.25" thickTop="1" thickBot="1" x14ac:dyDescent="0.3">
      <c r="A58" s="11" t="s">
        <v>3</v>
      </c>
      <c r="B58" s="8"/>
      <c r="C58" s="9"/>
      <c r="D58" s="9"/>
      <c r="E58" s="9"/>
      <c r="F58" s="9"/>
      <c r="G58" s="9"/>
      <c r="H58" s="9"/>
      <c r="I58" s="9"/>
    </row>
    <row r="59" spans="1:9" ht="20.25" thickTop="1" thickBot="1" x14ac:dyDescent="0.35">
      <c r="A59" s="11" t="s">
        <v>23</v>
      </c>
      <c r="B59" s="8"/>
      <c r="C59" s="26">
        <v>314</v>
      </c>
      <c r="D59" s="26">
        <v>314</v>
      </c>
      <c r="E59" s="26">
        <v>314</v>
      </c>
      <c r="F59" s="26">
        <v>314</v>
      </c>
      <c r="G59" s="9"/>
      <c r="H59" s="9"/>
      <c r="I59" s="9"/>
    </row>
    <row r="60" spans="1:9" ht="20.25" thickTop="1" thickBot="1" x14ac:dyDescent="0.3">
      <c r="A60" s="11" t="s">
        <v>24</v>
      </c>
      <c r="B60" s="8"/>
      <c r="C60" s="9">
        <v>162</v>
      </c>
      <c r="D60" s="9">
        <v>162</v>
      </c>
      <c r="E60" s="9">
        <v>315</v>
      </c>
      <c r="F60" s="9">
        <v>315</v>
      </c>
      <c r="G60" s="9"/>
      <c r="H60" s="9"/>
      <c r="I60" s="9"/>
    </row>
    <row r="61" spans="1:9" ht="20.25" thickTop="1" thickBot="1" x14ac:dyDescent="0.3">
      <c r="A61" s="11" t="s">
        <v>4</v>
      </c>
      <c r="B61" s="8"/>
      <c r="C61" s="9">
        <v>294</v>
      </c>
      <c r="D61" s="9">
        <v>294</v>
      </c>
      <c r="E61" s="9">
        <v>294</v>
      </c>
      <c r="F61" s="9">
        <v>294</v>
      </c>
      <c r="G61" s="9"/>
      <c r="H61" s="9"/>
      <c r="I61" s="9"/>
    </row>
    <row r="62" spans="1:9" ht="20.25" thickTop="1" thickBot="1" x14ac:dyDescent="0.3">
      <c r="A62" s="7" t="s">
        <v>25</v>
      </c>
      <c r="B62" s="14">
        <f>SUM(B54:B61)</f>
        <v>0</v>
      </c>
      <c r="C62" s="14">
        <f>SUM(C54:C61)</f>
        <v>770</v>
      </c>
      <c r="D62" s="14">
        <f t="shared" ref="D62:I62" si="3">SUM(D54:D61)</f>
        <v>770</v>
      </c>
      <c r="E62" s="14">
        <f t="shared" si="3"/>
        <v>923</v>
      </c>
      <c r="F62" s="14">
        <f t="shared" si="3"/>
        <v>923</v>
      </c>
      <c r="G62" s="14">
        <f t="shared" si="3"/>
        <v>0</v>
      </c>
      <c r="H62" s="14">
        <f t="shared" si="3"/>
        <v>0</v>
      </c>
      <c r="I62" s="15">
        <f t="shared" si="3"/>
        <v>0</v>
      </c>
    </row>
    <row r="63" spans="1:9" ht="17.25" thickTop="1" thickBot="1" x14ac:dyDescent="0.3">
      <c r="I63" s="16">
        <f>SUM(B62:I62)</f>
        <v>3386</v>
      </c>
    </row>
    <row r="64" spans="1:9" ht="15.75" thickBot="1" x14ac:dyDescent="0.3"/>
    <row r="65" spans="1:9" ht="20.25" thickTop="1" thickBot="1" x14ac:dyDescent="0.3">
      <c r="A65" s="34" t="s">
        <v>12</v>
      </c>
      <c r="B65" s="34" t="s">
        <v>145</v>
      </c>
      <c r="C65" s="34"/>
      <c r="D65" s="34"/>
      <c r="E65" s="34"/>
      <c r="F65" s="34"/>
      <c r="G65" s="34"/>
      <c r="H65" s="34"/>
      <c r="I65" s="34"/>
    </row>
    <row r="66" spans="1:9" ht="20.25" thickTop="1" thickBot="1" x14ac:dyDescent="0.3">
      <c r="A66" s="34"/>
      <c r="B66" s="42" t="s">
        <v>150</v>
      </c>
      <c r="C66" s="43"/>
      <c r="D66" s="43"/>
      <c r="E66" s="43"/>
      <c r="F66" s="43"/>
      <c r="G66" s="43"/>
      <c r="H66" s="43"/>
      <c r="I66" s="44"/>
    </row>
    <row r="67" spans="1:9" ht="20.25" thickTop="1" thickBot="1" x14ac:dyDescent="0.3">
      <c r="A67" s="34"/>
      <c r="B67" s="6" t="s">
        <v>0</v>
      </c>
      <c r="C67" s="6" t="s">
        <v>15</v>
      </c>
      <c r="D67" s="6" t="s">
        <v>16</v>
      </c>
      <c r="E67" s="6" t="s">
        <v>7</v>
      </c>
      <c r="F67" s="6" t="s">
        <v>17</v>
      </c>
      <c r="G67" s="6" t="s">
        <v>18</v>
      </c>
      <c r="H67" s="6" t="s">
        <v>19</v>
      </c>
      <c r="I67" s="6" t="s">
        <v>20</v>
      </c>
    </row>
    <row r="68" spans="1:9" ht="20.25" thickTop="1" thickBot="1" x14ac:dyDescent="0.3">
      <c r="A68" s="7" t="s">
        <v>21</v>
      </c>
      <c r="B68" s="8"/>
      <c r="C68" s="9"/>
      <c r="D68" s="9"/>
      <c r="E68" s="9"/>
      <c r="F68" s="9"/>
      <c r="G68" s="9"/>
      <c r="H68" s="9"/>
      <c r="I68" s="9"/>
    </row>
    <row r="69" spans="1:9" ht="20.25" thickTop="1" thickBot="1" x14ac:dyDescent="0.3">
      <c r="A69" s="10" t="s">
        <v>1</v>
      </c>
      <c r="B69" s="8"/>
      <c r="C69" s="9"/>
      <c r="D69" s="9"/>
      <c r="E69" s="9"/>
      <c r="F69" s="9"/>
      <c r="G69" s="9"/>
      <c r="H69" s="9"/>
      <c r="I69" s="9"/>
    </row>
    <row r="70" spans="1:9" ht="20.25" thickTop="1" thickBot="1" x14ac:dyDescent="0.3">
      <c r="A70" s="11" t="s">
        <v>22</v>
      </c>
      <c r="B70" s="8"/>
      <c r="C70" s="9"/>
      <c r="D70" s="9"/>
      <c r="E70" s="9"/>
      <c r="F70" s="9"/>
      <c r="G70" s="9"/>
      <c r="H70" s="9"/>
      <c r="I70" s="9"/>
    </row>
    <row r="71" spans="1:9" ht="20.25" thickTop="1" thickBot="1" x14ac:dyDescent="0.3">
      <c r="A71" s="11" t="s">
        <v>2</v>
      </c>
      <c r="B71" s="8"/>
      <c r="C71" s="9"/>
      <c r="D71" s="9"/>
      <c r="E71" s="9"/>
      <c r="F71" s="9"/>
      <c r="G71" s="9"/>
      <c r="H71" s="9"/>
      <c r="I71" s="9"/>
    </row>
    <row r="72" spans="1:9" ht="20.25" thickTop="1" thickBot="1" x14ac:dyDescent="0.3">
      <c r="A72" s="11" t="s">
        <v>3</v>
      </c>
      <c r="B72" s="8"/>
      <c r="C72" s="9"/>
      <c r="D72" s="9"/>
      <c r="E72" s="9"/>
      <c r="F72" s="9"/>
      <c r="G72" s="9"/>
      <c r="H72" s="9"/>
      <c r="I72" s="9"/>
    </row>
    <row r="73" spans="1:9" ht="20.25" thickTop="1" thickBot="1" x14ac:dyDescent="0.35">
      <c r="A73" s="11" t="s">
        <v>23</v>
      </c>
      <c r="B73" s="8"/>
      <c r="C73" s="26">
        <v>404</v>
      </c>
      <c r="D73" s="26">
        <v>404</v>
      </c>
      <c r="E73" s="26">
        <v>404</v>
      </c>
      <c r="F73" s="26">
        <v>404</v>
      </c>
      <c r="G73" s="9"/>
      <c r="H73" s="9"/>
      <c r="I73" s="9"/>
    </row>
    <row r="74" spans="1:9" ht="20.25" thickTop="1" thickBot="1" x14ac:dyDescent="0.3">
      <c r="A74" s="11" t="s">
        <v>24</v>
      </c>
      <c r="B74" s="8"/>
      <c r="C74" s="9">
        <v>348</v>
      </c>
      <c r="D74" s="9">
        <v>348</v>
      </c>
      <c r="E74" s="9">
        <v>348</v>
      </c>
      <c r="F74" s="9">
        <v>348</v>
      </c>
      <c r="G74" s="9"/>
      <c r="H74" s="9"/>
      <c r="I74" s="9"/>
    </row>
    <row r="75" spans="1:9" ht="20.25" thickTop="1" thickBot="1" x14ac:dyDescent="0.3">
      <c r="A75" s="11" t="s">
        <v>4</v>
      </c>
      <c r="B75" s="8"/>
      <c r="C75" s="9">
        <v>348</v>
      </c>
      <c r="D75" s="9">
        <v>348</v>
      </c>
      <c r="E75" s="9">
        <v>348</v>
      </c>
      <c r="F75" s="9">
        <v>348</v>
      </c>
      <c r="G75" s="9"/>
      <c r="H75" s="9"/>
      <c r="I75" s="9"/>
    </row>
    <row r="76" spans="1:9" ht="20.25" thickTop="1" thickBot="1" x14ac:dyDescent="0.3">
      <c r="A76" s="7" t="s">
        <v>25</v>
      </c>
      <c r="B76" s="14">
        <f>SUM(B68:B75)</f>
        <v>0</v>
      </c>
      <c r="C76" s="14">
        <f>SUM(C68:C75)</f>
        <v>1100</v>
      </c>
      <c r="D76" s="14">
        <f t="shared" ref="D76:I76" si="4">SUM(D68:D75)</f>
        <v>1100</v>
      </c>
      <c r="E76" s="14">
        <f t="shared" si="4"/>
        <v>1100</v>
      </c>
      <c r="F76" s="14">
        <f t="shared" si="4"/>
        <v>1100</v>
      </c>
      <c r="G76" s="14">
        <f t="shared" si="4"/>
        <v>0</v>
      </c>
      <c r="H76" s="14">
        <f t="shared" si="4"/>
        <v>0</v>
      </c>
      <c r="I76" s="14">
        <f t="shared" si="4"/>
        <v>0</v>
      </c>
    </row>
    <row r="77" spans="1:9" ht="17.25" thickTop="1" thickBot="1" x14ac:dyDescent="0.3">
      <c r="I77" s="16">
        <f>SUM(B76:I76)</f>
        <v>4400</v>
      </c>
    </row>
    <row r="79" spans="1:9" ht="15.75" thickBot="1" x14ac:dyDescent="0.3"/>
    <row r="80" spans="1:9" x14ac:dyDescent="0.25">
      <c r="G80" s="40" t="s">
        <v>31</v>
      </c>
      <c r="H80" s="36">
        <f>I77+I63+I50+I36+I23</f>
        <v>21116</v>
      </c>
      <c r="I80" s="37"/>
    </row>
    <row r="81" spans="7:9" ht="15.75" thickBot="1" x14ac:dyDescent="0.3">
      <c r="G81" s="41"/>
      <c r="H81" s="38"/>
      <c r="I81" s="39"/>
    </row>
  </sheetData>
  <mergeCells count="21">
    <mergeCell ref="A7:I7"/>
    <mergeCell ref="A8:I8"/>
    <mergeCell ref="A9:I9"/>
    <mergeCell ref="A10:I10"/>
    <mergeCell ref="A11:A13"/>
    <mergeCell ref="B11:I11"/>
    <mergeCell ref="B12:I12"/>
    <mergeCell ref="A24:A26"/>
    <mergeCell ref="B24:I24"/>
    <mergeCell ref="B25:I25"/>
    <mergeCell ref="A38:A40"/>
    <mergeCell ref="B38:I38"/>
    <mergeCell ref="B39:I39"/>
    <mergeCell ref="G80:G81"/>
    <mergeCell ref="H80:I81"/>
    <mergeCell ref="A51:A53"/>
    <mergeCell ref="B51:I51"/>
    <mergeCell ref="B52:I52"/>
    <mergeCell ref="A65:A67"/>
    <mergeCell ref="B65:I65"/>
    <mergeCell ref="B66:I66"/>
  </mergeCells>
  <pageMargins left="0.27559055118110237" right="0.17" top="0.15748031496062992" bottom="0.15748031496062992" header="0.15748031496062992" footer="0.15748031496062992"/>
  <pageSetup paperSize="5" scale="88" fitToHeight="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81"/>
  <sheetViews>
    <sheetView topLeftCell="A8" zoomScale="85" zoomScaleNormal="85" workbookViewId="0">
      <selection activeCell="F62" sqref="F62"/>
    </sheetView>
  </sheetViews>
  <sheetFormatPr baseColWidth="10" defaultColWidth="39.140625" defaultRowHeight="15" x14ac:dyDescent="0.25"/>
  <cols>
    <col min="1" max="1" width="39" style="2" bestFit="1" customWidth="1"/>
    <col min="2" max="2" width="10.28515625" style="2" customWidth="1"/>
    <col min="3" max="3" width="20.42578125" style="2" bestFit="1" customWidth="1"/>
    <col min="4" max="4" width="15" style="2" bestFit="1" customWidth="1"/>
    <col min="5" max="5" width="20.42578125" style="2" bestFit="1" customWidth="1"/>
    <col min="6" max="6" width="23.140625" style="2" bestFit="1" customWidth="1"/>
    <col min="7" max="7" width="23.5703125" style="2" bestFit="1" customWidth="1"/>
    <col min="8" max="8" width="19.85546875" style="2" bestFit="1" customWidth="1"/>
    <col min="9" max="9" width="23.85546875" style="2" bestFit="1" customWidth="1"/>
    <col min="10" max="16384" width="39.140625" style="2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8.75" x14ac:dyDescent="0.3">
      <c r="A7" s="35" t="s">
        <v>9</v>
      </c>
      <c r="B7" s="35"/>
      <c r="C7" s="35"/>
      <c r="D7" s="35"/>
      <c r="E7" s="35"/>
      <c r="F7" s="35"/>
      <c r="G7" s="35"/>
      <c r="H7" s="35"/>
      <c r="I7" s="35"/>
      <c r="J7" s="3"/>
    </row>
    <row r="8" spans="1:10" ht="18.75" x14ac:dyDescent="0.3">
      <c r="A8" s="35" t="s">
        <v>10</v>
      </c>
      <c r="B8" s="35"/>
      <c r="C8" s="35"/>
      <c r="D8" s="35"/>
      <c r="E8" s="35"/>
      <c r="F8" s="35"/>
      <c r="G8" s="35"/>
      <c r="H8" s="35"/>
      <c r="I8" s="35"/>
      <c r="J8" s="3"/>
    </row>
    <row r="9" spans="1:10" ht="19.5" thickBot="1" x14ac:dyDescent="0.35">
      <c r="A9" s="35" t="s">
        <v>167</v>
      </c>
      <c r="B9" s="35"/>
      <c r="C9" s="35"/>
      <c r="D9" s="35"/>
      <c r="E9" s="35"/>
      <c r="F9" s="35"/>
      <c r="G9" s="35"/>
      <c r="H9" s="35"/>
      <c r="I9" s="35"/>
      <c r="J9" s="3"/>
    </row>
    <row r="10" spans="1:10" ht="18.75" customHeight="1" thickTop="1" thickBot="1" x14ac:dyDescent="0.3">
      <c r="A10" s="33" t="s">
        <v>11</v>
      </c>
      <c r="B10" s="33"/>
      <c r="C10" s="33"/>
      <c r="D10" s="33"/>
      <c r="E10" s="33"/>
      <c r="F10" s="33"/>
      <c r="G10" s="33"/>
      <c r="H10" s="33"/>
      <c r="I10" s="33"/>
      <c r="J10" s="4"/>
    </row>
    <row r="11" spans="1:10" ht="20.25" thickTop="1" thickBot="1" x14ac:dyDescent="0.35">
      <c r="A11" s="34" t="s">
        <v>12</v>
      </c>
      <c r="B11" s="34" t="s">
        <v>151</v>
      </c>
      <c r="C11" s="34"/>
      <c r="D11" s="34"/>
      <c r="E11" s="34"/>
      <c r="F11" s="34"/>
      <c r="G11" s="34"/>
      <c r="H11" s="34"/>
      <c r="I11" s="34"/>
      <c r="J11" s="5"/>
    </row>
    <row r="12" spans="1:10" ht="20.25" thickTop="1" thickBot="1" x14ac:dyDescent="0.35">
      <c r="A12" s="34"/>
      <c r="B12" s="42" t="s">
        <v>152</v>
      </c>
      <c r="C12" s="43"/>
      <c r="D12" s="43"/>
      <c r="E12" s="43"/>
      <c r="F12" s="43"/>
      <c r="G12" s="43"/>
      <c r="H12" s="43"/>
      <c r="I12" s="44"/>
      <c r="J12" s="5"/>
    </row>
    <row r="13" spans="1:10" ht="20.25" thickTop="1" thickBot="1" x14ac:dyDescent="0.35">
      <c r="A13" s="34"/>
      <c r="B13" s="6" t="s">
        <v>0</v>
      </c>
      <c r="C13" s="6" t="s">
        <v>15</v>
      </c>
      <c r="D13" s="6" t="s">
        <v>16</v>
      </c>
      <c r="E13" s="6" t="s">
        <v>7</v>
      </c>
      <c r="F13" s="6" t="s">
        <v>17</v>
      </c>
      <c r="G13" s="6" t="s">
        <v>18</v>
      </c>
      <c r="H13" s="6" t="s">
        <v>19</v>
      </c>
      <c r="I13" s="6" t="s">
        <v>20</v>
      </c>
      <c r="J13" s="5"/>
    </row>
    <row r="14" spans="1:10" ht="20.25" thickTop="1" thickBot="1" x14ac:dyDescent="0.35">
      <c r="A14" s="7" t="s">
        <v>21</v>
      </c>
      <c r="B14" s="8"/>
      <c r="C14" s="9"/>
      <c r="D14" s="9"/>
      <c r="E14" s="9"/>
      <c r="F14" s="9"/>
      <c r="G14" s="9"/>
      <c r="H14" s="9"/>
      <c r="I14" s="9"/>
      <c r="J14" s="5"/>
    </row>
    <row r="15" spans="1:10" ht="20.25" thickTop="1" thickBot="1" x14ac:dyDescent="0.35">
      <c r="A15" s="10" t="s">
        <v>1</v>
      </c>
      <c r="B15" s="8"/>
      <c r="C15" s="9"/>
      <c r="D15" s="9"/>
      <c r="E15" s="9"/>
      <c r="F15" s="9"/>
      <c r="G15" s="9"/>
      <c r="H15" s="9"/>
      <c r="I15" s="9"/>
      <c r="J15" s="5"/>
    </row>
    <row r="16" spans="1:10" ht="20.25" thickTop="1" thickBot="1" x14ac:dyDescent="0.35">
      <c r="A16" s="11" t="s">
        <v>22</v>
      </c>
      <c r="B16" s="8"/>
      <c r="C16" s="9">
        <v>567</v>
      </c>
      <c r="D16" s="9">
        <v>1003</v>
      </c>
      <c r="E16" s="9">
        <v>1003</v>
      </c>
      <c r="F16" s="9">
        <v>567</v>
      </c>
      <c r="G16" s="9">
        <v>1003</v>
      </c>
      <c r="H16" s="9">
        <v>1003</v>
      </c>
      <c r="I16" s="9">
        <v>1003</v>
      </c>
      <c r="J16" s="5"/>
    </row>
    <row r="17" spans="1:10" ht="20.25" thickTop="1" thickBot="1" x14ac:dyDescent="0.35">
      <c r="A17" s="11" t="s">
        <v>2</v>
      </c>
      <c r="B17" s="8"/>
      <c r="C17" s="9">
        <v>1014</v>
      </c>
      <c r="D17" s="9">
        <v>1014</v>
      </c>
      <c r="E17" s="9">
        <v>1014</v>
      </c>
      <c r="F17" s="9">
        <v>1014</v>
      </c>
      <c r="G17" s="9">
        <v>1014</v>
      </c>
      <c r="H17" s="9">
        <v>1014</v>
      </c>
      <c r="I17" s="9">
        <v>1014</v>
      </c>
      <c r="J17" s="5"/>
    </row>
    <row r="18" spans="1:10" ht="20.25" thickTop="1" thickBot="1" x14ac:dyDescent="0.35">
      <c r="A18" s="11" t="s">
        <v>3</v>
      </c>
      <c r="B18" s="8"/>
      <c r="C18" s="9">
        <v>1179</v>
      </c>
      <c r="D18" s="9">
        <v>1179</v>
      </c>
      <c r="E18" s="9">
        <v>1179</v>
      </c>
      <c r="F18" s="9">
        <v>1179</v>
      </c>
      <c r="G18" s="9">
        <v>1179</v>
      </c>
      <c r="H18" s="9">
        <v>1179</v>
      </c>
      <c r="I18" s="9">
        <v>1179</v>
      </c>
      <c r="J18" s="5"/>
    </row>
    <row r="19" spans="1:10" ht="20.25" thickTop="1" thickBot="1" x14ac:dyDescent="0.35">
      <c r="A19" s="11" t="s">
        <v>23</v>
      </c>
      <c r="B19" s="8"/>
      <c r="C19" s="9">
        <v>221</v>
      </c>
      <c r="D19" s="9">
        <v>221</v>
      </c>
      <c r="E19" s="9">
        <v>221</v>
      </c>
      <c r="F19" s="9">
        <v>221</v>
      </c>
      <c r="G19" s="9"/>
      <c r="H19" s="9"/>
      <c r="I19" s="9"/>
      <c r="J19" s="5"/>
    </row>
    <row r="20" spans="1:10" ht="20.25" thickTop="1" thickBot="1" x14ac:dyDescent="0.35">
      <c r="A20" s="11" t="s">
        <v>24</v>
      </c>
      <c r="B20" s="8"/>
      <c r="C20" s="9">
        <v>215</v>
      </c>
      <c r="D20" s="9">
        <v>215</v>
      </c>
      <c r="E20" s="9">
        <v>215</v>
      </c>
      <c r="F20" s="9">
        <v>215</v>
      </c>
      <c r="G20" s="9"/>
      <c r="H20" s="9"/>
      <c r="I20" s="9"/>
      <c r="J20" s="5"/>
    </row>
    <row r="21" spans="1:10" ht="20.25" thickTop="1" thickBot="1" x14ac:dyDescent="0.35">
      <c r="A21" s="11" t="s">
        <v>4</v>
      </c>
      <c r="B21" s="8"/>
      <c r="C21" s="9">
        <v>188</v>
      </c>
      <c r="D21" s="9">
        <v>188</v>
      </c>
      <c r="E21" s="9">
        <v>188</v>
      </c>
      <c r="F21" s="9">
        <v>188</v>
      </c>
      <c r="G21" s="9"/>
      <c r="H21" s="9"/>
      <c r="I21" s="9"/>
      <c r="J21" s="5"/>
    </row>
    <row r="22" spans="1:10" ht="20.25" thickTop="1" thickBot="1" x14ac:dyDescent="0.35">
      <c r="A22" s="7" t="s">
        <v>25</v>
      </c>
      <c r="B22" s="14">
        <f>SUM(B14:B21)</f>
        <v>0</v>
      </c>
      <c r="C22" s="14">
        <f t="shared" ref="C22:I22" si="0">SUM(C16:C21)</f>
        <v>3384</v>
      </c>
      <c r="D22" s="14">
        <f t="shared" si="0"/>
        <v>3820</v>
      </c>
      <c r="E22" s="14">
        <f t="shared" si="0"/>
        <v>3820</v>
      </c>
      <c r="F22" s="14">
        <f t="shared" si="0"/>
        <v>3384</v>
      </c>
      <c r="G22" s="14">
        <f t="shared" si="0"/>
        <v>3196</v>
      </c>
      <c r="H22" s="14">
        <f t="shared" si="0"/>
        <v>3196</v>
      </c>
      <c r="I22" s="14">
        <f t="shared" si="0"/>
        <v>3196</v>
      </c>
      <c r="J22" s="5"/>
    </row>
    <row r="23" spans="1:10" ht="17.25" thickTop="1" thickBot="1" x14ac:dyDescent="0.3">
      <c r="A23" s="13"/>
      <c r="B23" s="13"/>
      <c r="C23" s="13"/>
      <c r="D23" s="13"/>
      <c r="E23" s="13"/>
      <c r="F23" s="13"/>
      <c r="G23" s="13"/>
      <c r="H23" s="13"/>
      <c r="I23" s="16">
        <f>SUM(B22:I22)</f>
        <v>23996</v>
      </c>
    </row>
    <row r="24" spans="1:10" ht="20.25" thickTop="1" thickBot="1" x14ac:dyDescent="0.3">
      <c r="A24" s="34" t="s">
        <v>12</v>
      </c>
      <c r="B24" s="34" t="s">
        <v>151</v>
      </c>
      <c r="C24" s="34"/>
      <c r="D24" s="34"/>
      <c r="E24" s="34"/>
      <c r="F24" s="34"/>
      <c r="G24" s="34"/>
      <c r="H24" s="34"/>
      <c r="I24" s="34"/>
    </row>
    <row r="25" spans="1:10" ht="20.25" thickTop="1" thickBot="1" x14ac:dyDescent="0.3">
      <c r="A25" s="34"/>
      <c r="B25" s="42" t="s">
        <v>153</v>
      </c>
      <c r="C25" s="43"/>
      <c r="D25" s="43"/>
      <c r="E25" s="43"/>
      <c r="F25" s="43"/>
      <c r="G25" s="43"/>
      <c r="H25" s="43"/>
      <c r="I25" s="44"/>
    </row>
    <row r="26" spans="1:10" ht="20.25" thickTop="1" thickBot="1" x14ac:dyDescent="0.3">
      <c r="A26" s="34"/>
      <c r="B26" s="6" t="s">
        <v>0</v>
      </c>
      <c r="C26" s="6" t="s">
        <v>15</v>
      </c>
      <c r="D26" s="6" t="s">
        <v>16</v>
      </c>
      <c r="E26" s="6" t="s">
        <v>7</v>
      </c>
      <c r="F26" s="6" t="s">
        <v>17</v>
      </c>
      <c r="G26" s="6" t="s">
        <v>18</v>
      </c>
      <c r="H26" s="6" t="s">
        <v>19</v>
      </c>
      <c r="I26" s="6" t="s">
        <v>20</v>
      </c>
    </row>
    <row r="27" spans="1:10" ht="20.25" thickTop="1" thickBot="1" x14ac:dyDescent="0.3">
      <c r="A27" s="7" t="s">
        <v>21</v>
      </c>
      <c r="B27" s="8"/>
      <c r="C27" s="9"/>
      <c r="D27" s="9"/>
      <c r="E27" s="9"/>
      <c r="F27" s="9"/>
      <c r="G27" s="9"/>
      <c r="H27" s="9"/>
      <c r="I27" s="9"/>
    </row>
    <row r="28" spans="1:10" ht="20.25" thickTop="1" thickBot="1" x14ac:dyDescent="0.3">
      <c r="A28" s="10" t="s">
        <v>1</v>
      </c>
      <c r="B28" s="8"/>
      <c r="C28" s="9"/>
      <c r="D28" s="9"/>
      <c r="E28" s="9"/>
      <c r="F28" s="9"/>
      <c r="G28" s="9"/>
      <c r="H28" s="9"/>
      <c r="I28" s="9"/>
    </row>
    <row r="29" spans="1:10" ht="20.25" thickTop="1" thickBot="1" x14ac:dyDescent="0.3">
      <c r="A29" s="11" t="s">
        <v>22</v>
      </c>
      <c r="B29" s="8"/>
      <c r="C29" s="9">
        <v>906</v>
      </c>
      <c r="D29" s="9">
        <v>906</v>
      </c>
      <c r="E29" s="9">
        <v>906</v>
      </c>
      <c r="F29" s="9">
        <v>906</v>
      </c>
      <c r="G29" s="9">
        <v>906</v>
      </c>
      <c r="H29" s="9">
        <v>906</v>
      </c>
      <c r="I29" s="9">
        <v>906</v>
      </c>
    </row>
    <row r="30" spans="1:10" ht="20.25" thickTop="1" thickBot="1" x14ac:dyDescent="0.3">
      <c r="A30" s="11" t="s">
        <v>2</v>
      </c>
      <c r="B30" s="8"/>
      <c r="C30" s="9">
        <v>958</v>
      </c>
      <c r="D30" s="9">
        <v>958</v>
      </c>
      <c r="E30" s="9">
        <v>958</v>
      </c>
      <c r="F30" s="9">
        <v>958</v>
      </c>
      <c r="G30" s="9">
        <v>958</v>
      </c>
      <c r="H30" s="9">
        <v>958</v>
      </c>
      <c r="I30" s="9">
        <v>958</v>
      </c>
    </row>
    <row r="31" spans="1:10" ht="20.25" thickTop="1" thickBot="1" x14ac:dyDescent="0.3">
      <c r="A31" s="11" t="s">
        <v>3</v>
      </c>
      <c r="B31" s="8"/>
      <c r="C31" s="9">
        <v>557</v>
      </c>
      <c r="D31" s="9">
        <v>557</v>
      </c>
      <c r="E31" s="9">
        <v>1185</v>
      </c>
      <c r="F31" s="9">
        <v>1185</v>
      </c>
      <c r="G31" s="9">
        <v>1185</v>
      </c>
      <c r="H31" s="9">
        <v>1185</v>
      </c>
      <c r="I31" s="9">
        <v>1185</v>
      </c>
    </row>
    <row r="32" spans="1:10" ht="20.25" thickTop="1" thickBot="1" x14ac:dyDescent="0.3">
      <c r="A32" s="11" t="s">
        <v>23</v>
      </c>
      <c r="B32" s="8"/>
      <c r="C32" s="9">
        <v>242</v>
      </c>
      <c r="D32" s="9">
        <v>242</v>
      </c>
      <c r="E32" s="9">
        <v>242</v>
      </c>
      <c r="F32" s="9">
        <v>242</v>
      </c>
      <c r="G32" s="9"/>
      <c r="H32" s="9"/>
      <c r="I32" s="9"/>
    </row>
    <row r="33" spans="1:9" ht="20.25" thickTop="1" thickBot="1" x14ac:dyDescent="0.3">
      <c r="A33" s="11" t="s">
        <v>24</v>
      </c>
      <c r="B33" s="8"/>
      <c r="C33" s="9">
        <v>212</v>
      </c>
      <c r="D33" s="9">
        <v>212</v>
      </c>
      <c r="E33" s="9">
        <v>212</v>
      </c>
      <c r="F33" s="9">
        <v>212</v>
      </c>
      <c r="G33" s="9"/>
      <c r="H33" s="9"/>
      <c r="I33" s="9"/>
    </row>
    <row r="34" spans="1:9" ht="20.25" thickTop="1" thickBot="1" x14ac:dyDescent="0.3">
      <c r="A34" s="11" t="s">
        <v>4</v>
      </c>
      <c r="B34" s="8"/>
      <c r="C34" s="9">
        <v>176</v>
      </c>
      <c r="D34" s="9">
        <v>176</v>
      </c>
      <c r="E34" s="9">
        <v>176</v>
      </c>
      <c r="F34" s="9">
        <v>176</v>
      </c>
      <c r="G34" s="9"/>
      <c r="H34" s="9"/>
      <c r="I34" s="9"/>
    </row>
    <row r="35" spans="1:9" ht="20.25" thickTop="1" thickBot="1" x14ac:dyDescent="0.3">
      <c r="A35" s="7" t="s">
        <v>25</v>
      </c>
      <c r="B35" s="14">
        <f>SUM(B27:B34)</f>
        <v>0</v>
      </c>
      <c r="C35" s="14">
        <f>SUM(C27:C34)</f>
        <v>3051</v>
      </c>
      <c r="D35" s="14">
        <f t="shared" ref="D35:I35" si="1">SUM(D27:D34)</f>
        <v>3051</v>
      </c>
      <c r="E35" s="14">
        <f t="shared" si="1"/>
        <v>3679</v>
      </c>
      <c r="F35" s="14">
        <f t="shared" si="1"/>
        <v>3679</v>
      </c>
      <c r="G35" s="14">
        <f t="shared" si="1"/>
        <v>3049</v>
      </c>
      <c r="H35" s="14">
        <f t="shared" si="1"/>
        <v>3049</v>
      </c>
      <c r="I35" s="14">
        <f t="shared" si="1"/>
        <v>3049</v>
      </c>
    </row>
    <row r="36" spans="1:9" ht="17.25" thickTop="1" thickBot="1" x14ac:dyDescent="0.3">
      <c r="A36" s="13" t="s">
        <v>26</v>
      </c>
      <c r="I36" s="16">
        <f>SUM(B35:I35)</f>
        <v>22607</v>
      </c>
    </row>
    <row r="37" spans="1:9" ht="15.75" thickBot="1" x14ac:dyDescent="0.3"/>
    <row r="38" spans="1:9" ht="20.25" thickTop="1" thickBot="1" x14ac:dyDescent="0.3">
      <c r="A38" s="34" t="s">
        <v>12</v>
      </c>
      <c r="B38" s="34" t="s">
        <v>151</v>
      </c>
      <c r="C38" s="34"/>
      <c r="D38" s="34"/>
      <c r="E38" s="34"/>
      <c r="F38" s="34"/>
      <c r="G38" s="34"/>
      <c r="H38" s="34"/>
      <c r="I38" s="34"/>
    </row>
    <row r="39" spans="1:9" ht="20.25" thickTop="1" thickBot="1" x14ac:dyDescent="0.3">
      <c r="A39" s="34"/>
      <c r="B39" s="42" t="s">
        <v>154</v>
      </c>
      <c r="C39" s="43"/>
      <c r="D39" s="43"/>
      <c r="E39" s="43"/>
      <c r="F39" s="43"/>
      <c r="G39" s="43"/>
      <c r="H39" s="43"/>
      <c r="I39" s="44"/>
    </row>
    <row r="40" spans="1:9" ht="20.25" thickTop="1" thickBot="1" x14ac:dyDescent="0.3">
      <c r="A40" s="34"/>
      <c r="B40" s="6" t="s">
        <v>0</v>
      </c>
      <c r="C40" s="6" t="s">
        <v>15</v>
      </c>
      <c r="D40" s="6" t="s">
        <v>16</v>
      </c>
      <c r="E40" s="6" t="s">
        <v>7</v>
      </c>
      <c r="F40" s="6" t="s">
        <v>17</v>
      </c>
      <c r="G40" s="6" t="s">
        <v>18</v>
      </c>
      <c r="H40" s="6" t="s">
        <v>19</v>
      </c>
      <c r="I40" s="6" t="s">
        <v>20</v>
      </c>
    </row>
    <row r="41" spans="1:9" ht="20.25" thickTop="1" thickBot="1" x14ac:dyDescent="0.3">
      <c r="A41" s="7" t="s">
        <v>21</v>
      </c>
      <c r="B41" s="8"/>
      <c r="C41" s="9"/>
      <c r="D41" s="9"/>
      <c r="E41" s="9"/>
      <c r="F41" s="9"/>
      <c r="G41" s="9"/>
      <c r="H41" s="9"/>
      <c r="I41" s="9"/>
    </row>
    <row r="42" spans="1:9" ht="20.25" thickTop="1" thickBot="1" x14ac:dyDescent="0.3">
      <c r="A42" s="10" t="s">
        <v>1</v>
      </c>
      <c r="B42" s="8"/>
      <c r="C42" s="9"/>
      <c r="D42" s="9"/>
      <c r="E42" s="9"/>
      <c r="F42" s="9"/>
      <c r="G42" s="9"/>
      <c r="H42" s="9"/>
      <c r="I42" s="9"/>
    </row>
    <row r="43" spans="1:9" ht="20.25" thickTop="1" thickBot="1" x14ac:dyDescent="0.3">
      <c r="A43" s="11" t="s">
        <v>22</v>
      </c>
      <c r="B43" s="8"/>
      <c r="C43" s="9"/>
      <c r="D43" s="9">
        <v>218</v>
      </c>
      <c r="E43" s="9">
        <v>555</v>
      </c>
      <c r="F43" s="9"/>
      <c r="G43" s="9">
        <v>555</v>
      </c>
      <c r="H43" s="9">
        <v>555</v>
      </c>
      <c r="I43" s="9">
        <v>555</v>
      </c>
    </row>
    <row r="44" spans="1:9" ht="20.25" thickTop="1" thickBot="1" x14ac:dyDescent="0.3">
      <c r="A44" s="11" t="s">
        <v>2</v>
      </c>
      <c r="B44" s="8"/>
      <c r="C44" s="9">
        <v>544</v>
      </c>
      <c r="D44" s="9">
        <v>544</v>
      </c>
      <c r="E44" s="9">
        <v>544</v>
      </c>
      <c r="F44" s="9">
        <v>544</v>
      </c>
      <c r="G44" s="9">
        <v>544</v>
      </c>
      <c r="H44" s="9">
        <v>544</v>
      </c>
      <c r="I44" s="9">
        <v>544</v>
      </c>
    </row>
    <row r="45" spans="1:9" ht="20.25" thickTop="1" thickBot="1" x14ac:dyDescent="0.3">
      <c r="A45" s="11" t="s">
        <v>3</v>
      </c>
      <c r="B45" s="8"/>
      <c r="C45" s="9"/>
      <c r="D45" s="9">
        <v>213</v>
      </c>
      <c r="E45" s="9">
        <v>599</v>
      </c>
      <c r="F45" s="9">
        <v>599</v>
      </c>
      <c r="G45" s="9">
        <v>599</v>
      </c>
      <c r="H45" s="9">
        <v>599</v>
      </c>
      <c r="I45" s="9">
        <v>599</v>
      </c>
    </row>
    <row r="46" spans="1:9" ht="20.25" thickTop="1" thickBot="1" x14ac:dyDescent="0.3">
      <c r="A46" s="11" t="s">
        <v>23</v>
      </c>
      <c r="B46" s="8"/>
      <c r="C46" s="9">
        <v>114</v>
      </c>
      <c r="D46" s="9">
        <v>114</v>
      </c>
      <c r="E46" s="9">
        <v>114</v>
      </c>
      <c r="F46" s="9">
        <v>114</v>
      </c>
      <c r="G46" s="9"/>
      <c r="H46" s="9"/>
      <c r="I46" s="9"/>
    </row>
    <row r="47" spans="1:9" ht="20.25" thickTop="1" thickBot="1" x14ac:dyDescent="0.3">
      <c r="A47" s="11" t="s">
        <v>24</v>
      </c>
      <c r="B47" s="8"/>
      <c r="C47" s="9">
        <v>108</v>
      </c>
      <c r="D47" s="9">
        <v>108</v>
      </c>
      <c r="E47" s="9">
        <v>108</v>
      </c>
      <c r="F47" s="9">
        <v>108</v>
      </c>
      <c r="G47" s="9"/>
      <c r="H47" s="9"/>
      <c r="I47" s="9"/>
    </row>
    <row r="48" spans="1:9" ht="20.25" thickTop="1" thickBot="1" x14ac:dyDescent="0.3">
      <c r="A48" s="11" t="s">
        <v>4</v>
      </c>
      <c r="B48" s="8"/>
      <c r="C48" s="9">
        <v>88</v>
      </c>
      <c r="D48" s="9">
        <v>88</v>
      </c>
      <c r="E48" s="9">
        <v>88</v>
      </c>
      <c r="F48" s="9">
        <v>88</v>
      </c>
      <c r="G48" s="9"/>
      <c r="H48" s="9"/>
      <c r="I48" s="9"/>
    </row>
    <row r="49" spans="1:9" ht="20.25" thickTop="1" thickBot="1" x14ac:dyDescent="0.3">
      <c r="A49" s="7" t="s">
        <v>25</v>
      </c>
      <c r="B49" s="14">
        <f>SUM(B41:B48)</f>
        <v>0</v>
      </c>
      <c r="C49" s="14">
        <f>SUM(C41:C48)</f>
        <v>854</v>
      </c>
      <c r="D49" s="14">
        <f t="shared" ref="D49:I49" si="2">SUM(D41:D48)</f>
        <v>1285</v>
      </c>
      <c r="E49" s="14">
        <f t="shared" si="2"/>
        <v>2008</v>
      </c>
      <c r="F49" s="14">
        <f t="shared" si="2"/>
        <v>1453</v>
      </c>
      <c r="G49" s="14">
        <f t="shared" si="2"/>
        <v>1698</v>
      </c>
      <c r="H49" s="14">
        <f t="shared" si="2"/>
        <v>1698</v>
      </c>
      <c r="I49" s="14">
        <f t="shared" si="2"/>
        <v>1698</v>
      </c>
    </row>
    <row r="50" spans="1:9" ht="17.25" thickTop="1" thickBot="1" x14ac:dyDescent="0.3">
      <c r="I50" s="16">
        <f>SUM(B49:I49)</f>
        <v>10694</v>
      </c>
    </row>
    <row r="51" spans="1:9" ht="20.25" thickTop="1" thickBot="1" x14ac:dyDescent="0.3">
      <c r="A51" s="34" t="s">
        <v>12</v>
      </c>
      <c r="B51" s="34" t="s">
        <v>151</v>
      </c>
      <c r="C51" s="34"/>
      <c r="D51" s="34"/>
      <c r="E51" s="34"/>
      <c r="F51" s="34"/>
      <c r="G51" s="34"/>
      <c r="H51" s="34"/>
      <c r="I51" s="34"/>
    </row>
    <row r="52" spans="1:9" ht="20.25" thickTop="1" thickBot="1" x14ac:dyDescent="0.3">
      <c r="A52" s="34"/>
      <c r="B52" s="42" t="s">
        <v>155</v>
      </c>
      <c r="C52" s="43"/>
      <c r="D52" s="43"/>
      <c r="E52" s="43"/>
      <c r="F52" s="43"/>
      <c r="G52" s="43"/>
      <c r="H52" s="43"/>
      <c r="I52" s="44"/>
    </row>
    <row r="53" spans="1:9" ht="20.25" thickTop="1" thickBot="1" x14ac:dyDescent="0.3">
      <c r="A53" s="34"/>
      <c r="B53" s="6" t="s">
        <v>0</v>
      </c>
      <c r="C53" s="6" t="s">
        <v>15</v>
      </c>
      <c r="D53" s="6" t="s">
        <v>16</v>
      </c>
      <c r="E53" s="6" t="s">
        <v>7</v>
      </c>
      <c r="F53" s="6" t="s">
        <v>17</v>
      </c>
      <c r="G53" s="6" t="s">
        <v>18</v>
      </c>
      <c r="H53" s="6" t="s">
        <v>19</v>
      </c>
      <c r="I53" s="6" t="s">
        <v>20</v>
      </c>
    </row>
    <row r="54" spans="1:9" ht="20.25" thickTop="1" thickBot="1" x14ac:dyDescent="0.3">
      <c r="A54" s="7" t="s">
        <v>21</v>
      </c>
      <c r="B54" s="8"/>
      <c r="C54" s="9"/>
      <c r="D54" s="9"/>
      <c r="E54" s="9"/>
      <c r="F54" s="9"/>
      <c r="G54" s="9"/>
      <c r="H54" s="9"/>
      <c r="I54" s="9"/>
    </row>
    <row r="55" spans="1:9" ht="20.25" thickTop="1" thickBot="1" x14ac:dyDescent="0.3">
      <c r="A55" s="10" t="s">
        <v>1</v>
      </c>
      <c r="B55" s="8"/>
      <c r="C55" s="9"/>
      <c r="D55" s="9"/>
      <c r="E55" s="9"/>
      <c r="F55" s="9"/>
      <c r="G55" s="9"/>
      <c r="H55" s="9"/>
      <c r="I55" s="9"/>
    </row>
    <row r="56" spans="1:9" ht="20.25" thickTop="1" thickBot="1" x14ac:dyDescent="0.3">
      <c r="A56" s="11" t="s">
        <v>22</v>
      </c>
      <c r="B56" s="8"/>
      <c r="C56" s="9"/>
      <c r="D56" s="9"/>
      <c r="E56" s="9">
        <v>907</v>
      </c>
      <c r="F56" s="9"/>
      <c r="G56" s="9">
        <v>907</v>
      </c>
      <c r="H56" s="9">
        <v>907</v>
      </c>
      <c r="I56" s="9">
        <v>907</v>
      </c>
    </row>
    <row r="57" spans="1:9" ht="20.25" thickTop="1" thickBot="1" x14ac:dyDescent="0.3">
      <c r="A57" s="11" t="s">
        <v>2</v>
      </c>
      <c r="B57" s="8"/>
      <c r="C57" s="9">
        <v>781</v>
      </c>
      <c r="D57" s="9">
        <v>781</v>
      </c>
      <c r="E57" s="9">
        <v>781</v>
      </c>
      <c r="F57" s="9">
        <v>781</v>
      </c>
      <c r="G57" s="9">
        <v>781</v>
      </c>
      <c r="H57" s="9">
        <v>781</v>
      </c>
      <c r="I57" s="9">
        <v>781</v>
      </c>
    </row>
    <row r="58" spans="1:9" ht="20.25" thickTop="1" thickBot="1" x14ac:dyDescent="0.3">
      <c r="A58" s="11" t="s">
        <v>3</v>
      </c>
      <c r="B58" s="8"/>
      <c r="C58" s="9"/>
      <c r="D58" s="9"/>
      <c r="E58" s="9">
        <v>976</v>
      </c>
      <c r="F58" s="9">
        <v>976</v>
      </c>
      <c r="G58" s="9">
        <v>976</v>
      </c>
      <c r="H58" s="9">
        <v>976</v>
      </c>
      <c r="I58" s="9">
        <v>976</v>
      </c>
    </row>
    <row r="59" spans="1:9" ht="20.25" thickTop="1" thickBot="1" x14ac:dyDescent="0.3">
      <c r="A59" s="11" t="s">
        <v>23</v>
      </c>
      <c r="B59" s="8"/>
      <c r="C59" s="9">
        <v>191</v>
      </c>
      <c r="D59" s="9">
        <v>191</v>
      </c>
      <c r="E59" s="9">
        <v>191</v>
      </c>
      <c r="F59" s="9">
        <v>191</v>
      </c>
      <c r="G59" s="9"/>
      <c r="H59" s="9"/>
      <c r="I59" s="9"/>
    </row>
    <row r="60" spans="1:9" ht="20.25" thickTop="1" thickBot="1" x14ac:dyDescent="0.3">
      <c r="A60" s="11" t="s">
        <v>24</v>
      </c>
      <c r="B60" s="8"/>
      <c r="C60" s="9">
        <v>165</v>
      </c>
      <c r="D60" s="9">
        <v>165</v>
      </c>
      <c r="E60" s="9">
        <v>165</v>
      </c>
      <c r="F60" s="9">
        <v>165</v>
      </c>
      <c r="G60" s="9"/>
      <c r="H60" s="9"/>
      <c r="I60" s="9"/>
    </row>
    <row r="61" spans="1:9" ht="20.25" thickTop="1" thickBot="1" x14ac:dyDescent="0.3">
      <c r="A61" s="11" t="s">
        <v>4</v>
      </c>
      <c r="B61" s="8"/>
      <c r="C61" s="9">
        <v>174</v>
      </c>
      <c r="D61" s="9">
        <v>174</v>
      </c>
      <c r="E61" s="9">
        <v>174</v>
      </c>
      <c r="F61" s="9">
        <v>174</v>
      </c>
      <c r="G61" s="9"/>
      <c r="H61" s="9"/>
      <c r="I61" s="9"/>
    </row>
    <row r="62" spans="1:9" ht="20.25" thickTop="1" thickBot="1" x14ac:dyDescent="0.3">
      <c r="A62" s="7" t="s">
        <v>25</v>
      </c>
      <c r="B62" s="14">
        <f>SUM(B54:B61)</f>
        <v>0</v>
      </c>
      <c r="C62" s="14">
        <f>SUM(C54:C61)</f>
        <v>1311</v>
      </c>
      <c r="D62" s="14">
        <f t="shared" ref="D62:I62" si="3">SUM(D54:D61)</f>
        <v>1311</v>
      </c>
      <c r="E62" s="14">
        <f t="shared" si="3"/>
        <v>3194</v>
      </c>
      <c r="F62" s="14">
        <f t="shared" si="3"/>
        <v>2287</v>
      </c>
      <c r="G62" s="14">
        <f t="shared" si="3"/>
        <v>2664</v>
      </c>
      <c r="H62" s="14">
        <f t="shared" si="3"/>
        <v>2664</v>
      </c>
      <c r="I62" s="15">
        <f t="shared" si="3"/>
        <v>2664</v>
      </c>
    </row>
    <row r="63" spans="1:9" ht="17.25" thickTop="1" thickBot="1" x14ac:dyDescent="0.3">
      <c r="I63" s="16">
        <f>SUM(B62:I62)</f>
        <v>16095</v>
      </c>
    </row>
    <row r="64" spans="1:9" ht="15.75" thickBot="1" x14ac:dyDescent="0.3"/>
    <row r="65" spans="1:9" ht="20.25" thickTop="1" thickBot="1" x14ac:dyDescent="0.3">
      <c r="A65" s="34" t="s">
        <v>12</v>
      </c>
      <c r="B65" s="34" t="s">
        <v>151</v>
      </c>
      <c r="C65" s="34"/>
      <c r="D65" s="34"/>
      <c r="E65" s="34"/>
      <c r="F65" s="34"/>
      <c r="G65" s="34"/>
      <c r="H65" s="34"/>
      <c r="I65" s="34"/>
    </row>
    <row r="66" spans="1:9" ht="20.25" thickTop="1" thickBot="1" x14ac:dyDescent="0.3">
      <c r="A66" s="34"/>
      <c r="B66" s="42" t="s">
        <v>156</v>
      </c>
      <c r="C66" s="43"/>
      <c r="D66" s="43"/>
      <c r="E66" s="43"/>
      <c r="F66" s="43"/>
      <c r="G66" s="43"/>
      <c r="H66" s="43"/>
      <c r="I66" s="44"/>
    </row>
    <row r="67" spans="1:9" ht="20.25" thickTop="1" thickBot="1" x14ac:dyDescent="0.3">
      <c r="A67" s="34"/>
      <c r="B67" s="6" t="s">
        <v>0</v>
      </c>
      <c r="C67" s="6" t="s">
        <v>15</v>
      </c>
      <c r="D67" s="6" t="s">
        <v>16</v>
      </c>
      <c r="E67" s="6" t="s">
        <v>7</v>
      </c>
      <c r="F67" s="6" t="s">
        <v>17</v>
      </c>
      <c r="G67" s="6" t="s">
        <v>18</v>
      </c>
      <c r="H67" s="6" t="s">
        <v>19</v>
      </c>
      <c r="I67" s="6" t="s">
        <v>20</v>
      </c>
    </row>
    <row r="68" spans="1:9" ht="20.25" thickTop="1" thickBot="1" x14ac:dyDescent="0.3">
      <c r="A68" s="7" t="s">
        <v>21</v>
      </c>
      <c r="B68" s="8"/>
      <c r="C68" s="9"/>
      <c r="D68" s="9"/>
      <c r="E68" s="9"/>
      <c r="F68" s="9"/>
      <c r="G68" s="9"/>
      <c r="H68" s="9"/>
      <c r="I68" s="9"/>
    </row>
    <row r="69" spans="1:9" ht="20.25" thickTop="1" thickBot="1" x14ac:dyDescent="0.3">
      <c r="A69" s="10" t="s">
        <v>1</v>
      </c>
      <c r="B69" s="8"/>
      <c r="C69" s="9"/>
      <c r="D69" s="9"/>
      <c r="E69" s="9"/>
      <c r="F69" s="9"/>
      <c r="G69" s="9"/>
      <c r="H69" s="9"/>
      <c r="I69" s="9"/>
    </row>
    <row r="70" spans="1:9" ht="20.25" thickTop="1" thickBot="1" x14ac:dyDescent="0.3">
      <c r="A70" s="11" t="s">
        <v>22</v>
      </c>
      <c r="B70" s="8"/>
      <c r="C70" s="9"/>
      <c r="D70" s="9"/>
      <c r="E70" s="9">
        <v>588</v>
      </c>
      <c r="F70" s="9"/>
      <c r="G70" s="9">
        <v>588</v>
      </c>
      <c r="H70" s="9">
        <v>588</v>
      </c>
      <c r="I70" s="9">
        <v>588</v>
      </c>
    </row>
    <row r="71" spans="1:9" ht="20.25" thickTop="1" thickBot="1" x14ac:dyDescent="0.3">
      <c r="A71" s="11" t="s">
        <v>2</v>
      </c>
      <c r="B71" s="8"/>
      <c r="C71" s="9">
        <v>568</v>
      </c>
      <c r="D71" s="9">
        <v>568</v>
      </c>
      <c r="E71" s="9"/>
      <c r="F71" s="9">
        <v>568</v>
      </c>
      <c r="G71" s="9">
        <v>568</v>
      </c>
      <c r="H71" s="9">
        <v>568</v>
      </c>
      <c r="I71" s="9">
        <v>568</v>
      </c>
    </row>
    <row r="72" spans="1:9" ht="20.25" thickTop="1" thickBot="1" x14ac:dyDescent="0.3">
      <c r="A72" s="11" t="s">
        <v>3</v>
      </c>
      <c r="B72" s="8"/>
      <c r="C72" s="9"/>
      <c r="D72" s="9"/>
      <c r="E72" s="9"/>
      <c r="F72" s="9">
        <v>631</v>
      </c>
      <c r="G72" s="9">
        <v>631</v>
      </c>
      <c r="H72" s="9">
        <v>631</v>
      </c>
      <c r="I72" s="9">
        <v>631</v>
      </c>
    </row>
    <row r="73" spans="1:9" ht="20.25" thickTop="1" thickBot="1" x14ac:dyDescent="0.3">
      <c r="A73" s="11" t="s">
        <v>23</v>
      </c>
      <c r="B73" s="8"/>
      <c r="C73" s="9">
        <v>118</v>
      </c>
      <c r="D73" s="9">
        <v>118</v>
      </c>
      <c r="E73" s="9">
        <v>118</v>
      </c>
      <c r="F73" s="9">
        <v>118</v>
      </c>
      <c r="G73" s="9"/>
      <c r="H73" s="9"/>
      <c r="I73" s="9"/>
    </row>
    <row r="74" spans="1:9" ht="20.25" thickTop="1" thickBot="1" x14ac:dyDescent="0.3">
      <c r="A74" s="11" t="s">
        <v>24</v>
      </c>
      <c r="B74" s="8"/>
      <c r="C74" s="9">
        <v>114</v>
      </c>
      <c r="D74" s="9">
        <v>114</v>
      </c>
      <c r="E74" s="9">
        <v>114</v>
      </c>
      <c r="F74" s="9">
        <v>114</v>
      </c>
      <c r="G74" s="9"/>
      <c r="H74" s="9"/>
      <c r="I74" s="9"/>
    </row>
    <row r="75" spans="1:9" ht="20.25" thickTop="1" thickBot="1" x14ac:dyDescent="0.3">
      <c r="A75" s="11" t="s">
        <v>4</v>
      </c>
      <c r="B75" s="8"/>
      <c r="C75" s="9">
        <v>108</v>
      </c>
      <c r="D75" s="9">
        <v>108</v>
      </c>
      <c r="E75" s="9">
        <v>108</v>
      </c>
      <c r="F75" s="9">
        <v>108</v>
      </c>
      <c r="G75" s="9"/>
      <c r="H75" s="9"/>
      <c r="I75" s="9"/>
    </row>
    <row r="76" spans="1:9" ht="20.25" thickTop="1" thickBot="1" x14ac:dyDescent="0.3">
      <c r="A76" s="7" t="s">
        <v>25</v>
      </c>
      <c r="B76" s="14">
        <f>SUM(B68:B75)</f>
        <v>0</v>
      </c>
      <c r="C76" s="14">
        <f>SUM(C68:C75)</f>
        <v>908</v>
      </c>
      <c r="D76" s="14">
        <f t="shared" ref="D76:I76" si="4">SUM(D68:D75)</f>
        <v>908</v>
      </c>
      <c r="E76" s="14">
        <f t="shared" si="4"/>
        <v>928</v>
      </c>
      <c r="F76" s="14">
        <f t="shared" si="4"/>
        <v>1539</v>
      </c>
      <c r="G76" s="14">
        <f t="shared" si="4"/>
        <v>1787</v>
      </c>
      <c r="H76" s="14">
        <f t="shared" si="4"/>
        <v>1787</v>
      </c>
      <c r="I76" s="14">
        <f t="shared" si="4"/>
        <v>1787</v>
      </c>
    </row>
    <row r="77" spans="1:9" ht="17.25" thickTop="1" thickBot="1" x14ac:dyDescent="0.3">
      <c r="I77" s="16">
        <f>SUM(B76:I76)</f>
        <v>9644</v>
      </c>
    </row>
    <row r="79" spans="1:9" ht="15.75" thickBot="1" x14ac:dyDescent="0.3"/>
    <row r="80" spans="1:9" x14ac:dyDescent="0.25">
      <c r="G80" s="40" t="s">
        <v>31</v>
      </c>
      <c r="H80" s="36">
        <f>I77+I63+I50+I36+I23</f>
        <v>83036</v>
      </c>
      <c r="I80" s="37"/>
    </row>
    <row r="81" spans="7:9" ht="15.75" thickBot="1" x14ac:dyDescent="0.3">
      <c r="G81" s="41"/>
      <c r="H81" s="38"/>
      <c r="I81" s="39"/>
    </row>
  </sheetData>
  <mergeCells count="21">
    <mergeCell ref="A7:I7"/>
    <mergeCell ref="A8:I8"/>
    <mergeCell ref="A9:I9"/>
    <mergeCell ref="A10:I10"/>
    <mergeCell ref="A11:A13"/>
    <mergeCell ref="B11:I11"/>
    <mergeCell ref="B12:I12"/>
    <mergeCell ref="A24:A26"/>
    <mergeCell ref="B24:I24"/>
    <mergeCell ref="B25:I25"/>
    <mergeCell ref="A38:A40"/>
    <mergeCell ref="B38:I38"/>
    <mergeCell ref="B39:I39"/>
    <mergeCell ref="G80:G81"/>
    <mergeCell ref="H80:I81"/>
    <mergeCell ref="A51:A53"/>
    <mergeCell ref="B51:I51"/>
    <mergeCell ref="B52:I52"/>
    <mergeCell ref="A65:A67"/>
    <mergeCell ref="B65:I65"/>
    <mergeCell ref="B66:I66"/>
  </mergeCells>
  <pageMargins left="0.27559055118110237" right="0.17" top="0.15748031496062992" bottom="0.15748031496062992" header="0.15748031496062992" footer="0.15748031496062992"/>
  <pageSetup paperSize="5" scale="8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1"/>
  <sheetViews>
    <sheetView topLeftCell="A61" zoomScale="85" zoomScaleNormal="85" workbookViewId="0">
      <selection activeCell="I32" sqref="I32"/>
    </sheetView>
  </sheetViews>
  <sheetFormatPr baseColWidth="10" defaultColWidth="39.140625" defaultRowHeight="15" x14ac:dyDescent="0.25"/>
  <cols>
    <col min="1" max="1" width="39" style="2" bestFit="1" customWidth="1"/>
    <col min="2" max="2" width="9.28515625" style="2" customWidth="1"/>
    <col min="3" max="3" width="20.42578125" style="2" bestFit="1" customWidth="1"/>
    <col min="4" max="4" width="15" style="2" bestFit="1" customWidth="1"/>
    <col min="5" max="5" width="20.42578125" style="2" bestFit="1" customWidth="1"/>
    <col min="6" max="6" width="23.140625" style="2" bestFit="1" customWidth="1"/>
    <col min="7" max="7" width="23.5703125" style="2" bestFit="1" customWidth="1"/>
    <col min="8" max="8" width="19.85546875" style="2" bestFit="1" customWidth="1"/>
    <col min="9" max="9" width="23.85546875" style="2" bestFit="1" customWidth="1"/>
    <col min="10" max="16384" width="39.140625" style="2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8.75" x14ac:dyDescent="0.3">
      <c r="A7" s="35" t="s">
        <v>9</v>
      </c>
      <c r="B7" s="35"/>
      <c r="C7" s="35"/>
      <c r="D7" s="35"/>
      <c r="E7" s="35"/>
      <c r="F7" s="35"/>
      <c r="G7" s="35"/>
      <c r="H7" s="35"/>
      <c r="I7" s="35"/>
      <c r="J7" s="3"/>
    </row>
    <row r="8" spans="1:10" ht="18.75" x14ac:dyDescent="0.3">
      <c r="A8" s="35" t="s">
        <v>10</v>
      </c>
      <c r="B8" s="35"/>
      <c r="C8" s="35"/>
      <c r="D8" s="35"/>
      <c r="E8" s="35"/>
      <c r="F8" s="35"/>
      <c r="G8" s="35"/>
      <c r="H8" s="35"/>
      <c r="I8" s="35"/>
      <c r="J8" s="3"/>
    </row>
    <row r="9" spans="1:10" ht="19.5" thickBot="1" x14ac:dyDescent="0.35">
      <c r="A9" s="35" t="s">
        <v>167</v>
      </c>
      <c r="B9" s="35"/>
      <c r="C9" s="35"/>
      <c r="D9" s="35"/>
      <c r="E9" s="35"/>
      <c r="F9" s="35"/>
      <c r="G9" s="35"/>
      <c r="H9" s="35"/>
      <c r="I9" s="35"/>
      <c r="J9" s="3"/>
    </row>
    <row r="10" spans="1:10" ht="18.75" customHeight="1" thickTop="1" thickBot="1" x14ac:dyDescent="0.3">
      <c r="A10" s="33" t="s">
        <v>11</v>
      </c>
      <c r="B10" s="33"/>
      <c r="C10" s="33"/>
      <c r="D10" s="33"/>
      <c r="E10" s="33"/>
      <c r="F10" s="33"/>
      <c r="G10" s="33"/>
      <c r="H10" s="33"/>
      <c r="I10" s="33"/>
      <c r="J10" s="4"/>
    </row>
    <row r="11" spans="1:10" ht="20.25" thickTop="1" thickBot="1" x14ac:dyDescent="0.35">
      <c r="A11" s="34" t="s">
        <v>12</v>
      </c>
      <c r="B11" s="34" t="s">
        <v>13</v>
      </c>
      <c r="C11" s="34"/>
      <c r="D11" s="34"/>
      <c r="E11" s="34"/>
      <c r="F11" s="34"/>
      <c r="G11" s="34"/>
      <c r="H11" s="34"/>
      <c r="I11" s="34"/>
      <c r="J11" s="5"/>
    </row>
    <row r="12" spans="1:10" ht="20.25" thickTop="1" thickBot="1" x14ac:dyDescent="0.35">
      <c r="A12" s="34"/>
      <c r="B12" s="42" t="s">
        <v>14</v>
      </c>
      <c r="C12" s="43"/>
      <c r="D12" s="43"/>
      <c r="E12" s="43"/>
      <c r="F12" s="43"/>
      <c r="G12" s="43"/>
      <c r="H12" s="43"/>
      <c r="I12" s="44"/>
      <c r="J12" s="5"/>
    </row>
    <row r="13" spans="1:10" ht="20.25" thickTop="1" thickBot="1" x14ac:dyDescent="0.35">
      <c r="A13" s="34"/>
      <c r="B13" s="6" t="s">
        <v>0</v>
      </c>
      <c r="C13" s="6" t="s">
        <v>15</v>
      </c>
      <c r="D13" s="6" t="s">
        <v>16</v>
      </c>
      <c r="E13" s="6" t="s">
        <v>7</v>
      </c>
      <c r="F13" s="6" t="s">
        <v>17</v>
      </c>
      <c r="G13" s="6" t="s">
        <v>18</v>
      </c>
      <c r="H13" s="6" t="s">
        <v>19</v>
      </c>
      <c r="I13" s="6" t="s">
        <v>20</v>
      </c>
      <c r="J13" s="5"/>
    </row>
    <row r="14" spans="1:10" ht="20.25" thickTop="1" thickBot="1" x14ac:dyDescent="0.35">
      <c r="A14" s="7" t="s">
        <v>21</v>
      </c>
      <c r="B14" s="8">
        <v>614</v>
      </c>
      <c r="C14" s="9"/>
      <c r="D14" s="9"/>
      <c r="E14" s="9"/>
      <c r="F14" s="9"/>
      <c r="G14" s="9"/>
      <c r="H14" s="9"/>
      <c r="I14" s="9"/>
      <c r="J14" s="5"/>
    </row>
    <row r="15" spans="1:10" ht="20.25" thickTop="1" thickBot="1" x14ac:dyDescent="0.35">
      <c r="A15" s="10" t="s">
        <v>1</v>
      </c>
      <c r="B15" s="8"/>
      <c r="C15" s="9"/>
      <c r="D15" s="9"/>
      <c r="E15" s="9"/>
      <c r="F15" s="9"/>
      <c r="G15" s="9"/>
      <c r="H15" s="9"/>
      <c r="I15" s="9"/>
      <c r="J15" s="5"/>
    </row>
    <row r="16" spans="1:10" ht="20.25" thickTop="1" thickBot="1" x14ac:dyDescent="0.35">
      <c r="A16" s="11" t="s">
        <v>22</v>
      </c>
      <c r="B16" s="8"/>
      <c r="C16" s="9">
        <v>799</v>
      </c>
      <c r="D16" s="9">
        <v>799</v>
      </c>
      <c r="E16" s="9">
        <v>799</v>
      </c>
      <c r="F16" s="9">
        <v>799</v>
      </c>
      <c r="G16" s="9">
        <v>799</v>
      </c>
      <c r="H16" s="9">
        <v>799</v>
      </c>
      <c r="I16" s="9">
        <v>799</v>
      </c>
      <c r="J16" s="5"/>
    </row>
    <row r="17" spans="1:10" ht="20.25" thickTop="1" thickBot="1" x14ac:dyDescent="0.35">
      <c r="A17" s="11" t="s">
        <v>2</v>
      </c>
      <c r="B17" s="8"/>
      <c r="C17" s="9">
        <v>851</v>
      </c>
      <c r="D17" s="9">
        <v>851</v>
      </c>
      <c r="E17" s="9">
        <v>851</v>
      </c>
      <c r="F17" s="9">
        <v>851</v>
      </c>
      <c r="G17" s="9">
        <v>851</v>
      </c>
      <c r="H17" s="9">
        <v>851</v>
      </c>
      <c r="I17" s="9">
        <v>851</v>
      </c>
      <c r="J17" s="5"/>
    </row>
    <row r="18" spans="1:10" ht="20.25" thickTop="1" thickBot="1" x14ac:dyDescent="0.35">
      <c r="A18" s="11" t="s">
        <v>3</v>
      </c>
      <c r="B18" s="8"/>
      <c r="C18" s="9">
        <v>908</v>
      </c>
      <c r="D18" s="9">
        <v>908</v>
      </c>
      <c r="E18" s="9">
        <v>908</v>
      </c>
      <c r="F18" s="9">
        <v>908</v>
      </c>
      <c r="G18" s="9">
        <v>908</v>
      </c>
      <c r="H18" s="9">
        <v>908</v>
      </c>
      <c r="I18" s="9">
        <v>908</v>
      </c>
      <c r="J18" s="5"/>
    </row>
    <row r="19" spans="1:10" ht="20.25" thickTop="1" thickBot="1" x14ac:dyDescent="0.35">
      <c r="A19" s="11" t="s">
        <v>23</v>
      </c>
      <c r="B19" s="8"/>
      <c r="C19" s="9">
        <v>153</v>
      </c>
      <c r="D19" s="9">
        <v>153</v>
      </c>
      <c r="E19" s="9">
        <v>153</v>
      </c>
      <c r="F19" s="9">
        <v>153</v>
      </c>
      <c r="G19" s="9"/>
      <c r="H19" s="9"/>
      <c r="I19" s="9"/>
      <c r="J19" s="5"/>
    </row>
    <row r="20" spans="1:10" ht="20.25" thickTop="1" thickBot="1" x14ac:dyDescent="0.35">
      <c r="A20" s="11" t="s">
        <v>24</v>
      </c>
      <c r="B20" s="8"/>
      <c r="C20" s="9">
        <v>130</v>
      </c>
      <c r="D20" s="9">
        <v>130</v>
      </c>
      <c r="E20" s="9">
        <v>130</v>
      </c>
      <c r="F20" s="9">
        <v>130</v>
      </c>
      <c r="G20" s="9"/>
      <c r="H20" s="9"/>
      <c r="I20" s="9"/>
      <c r="J20" s="5"/>
    </row>
    <row r="21" spans="1:10" ht="20.25" thickTop="1" thickBot="1" x14ac:dyDescent="0.35">
      <c r="A21" s="11" t="s">
        <v>4</v>
      </c>
      <c r="B21" s="8"/>
      <c r="C21" s="9">
        <v>121</v>
      </c>
      <c r="D21" s="9">
        <v>121</v>
      </c>
      <c r="E21" s="9">
        <v>121</v>
      </c>
      <c r="F21" s="9">
        <v>121</v>
      </c>
      <c r="G21" s="9"/>
      <c r="H21" s="9"/>
      <c r="I21" s="9"/>
      <c r="J21" s="5"/>
    </row>
    <row r="22" spans="1:10" ht="20.25" thickTop="1" thickBot="1" x14ac:dyDescent="0.35">
      <c r="A22" s="7" t="s">
        <v>25</v>
      </c>
      <c r="B22" s="12">
        <f>SUM(B14:B21)</f>
        <v>614</v>
      </c>
      <c r="C22" s="14">
        <f t="shared" ref="C22:I22" si="0">SUM(C16:C21)</f>
        <v>2962</v>
      </c>
      <c r="D22" s="14">
        <f t="shared" si="0"/>
        <v>2962</v>
      </c>
      <c r="E22" s="14">
        <f t="shared" si="0"/>
        <v>2962</v>
      </c>
      <c r="F22" s="14">
        <f t="shared" si="0"/>
        <v>2962</v>
      </c>
      <c r="G22" s="14">
        <f t="shared" si="0"/>
        <v>2558</v>
      </c>
      <c r="H22" s="14">
        <f t="shared" si="0"/>
        <v>2558</v>
      </c>
      <c r="I22" s="14">
        <f t="shared" si="0"/>
        <v>2558</v>
      </c>
      <c r="J22" s="5"/>
    </row>
    <row r="23" spans="1:10" ht="17.25" thickTop="1" thickBot="1" x14ac:dyDescent="0.3">
      <c r="A23" s="13"/>
      <c r="B23" s="13"/>
      <c r="C23" s="13"/>
      <c r="D23" s="13"/>
      <c r="E23" s="13"/>
      <c r="F23" s="13"/>
      <c r="G23" s="13"/>
      <c r="H23" s="13"/>
      <c r="I23" s="16">
        <f>SUM(B22:I22)</f>
        <v>20136</v>
      </c>
    </row>
    <row r="24" spans="1:10" ht="20.25" thickTop="1" thickBot="1" x14ac:dyDescent="0.3">
      <c r="A24" s="34" t="s">
        <v>12</v>
      </c>
      <c r="B24" s="34" t="s">
        <v>13</v>
      </c>
      <c r="C24" s="34"/>
      <c r="D24" s="34"/>
      <c r="E24" s="34"/>
      <c r="F24" s="34"/>
      <c r="G24" s="34"/>
      <c r="H24" s="34"/>
      <c r="I24" s="34"/>
    </row>
    <row r="25" spans="1:10" ht="20.25" thickTop="1" thickBot="1" x14ac:dyDescent="0.3">
      <c r="A25" s="34"/>
      <c r="B25" s="42" t="s">
        <v>27</v>
      </c>
      <c r="C25" s="43"/>
      <c r="D25" s="43"/>
      <c r="E25" s="43"/>
      <c r="F25" s="43"/>
      <c r="G25" s="43"/>
      <c r="H25" s="43"/>
      <c r="I25" s="44"/>
    </row>
    <row r="26" spans="1:10" ht="20.25" thickTop="1" thickBot="1" x14ac:dyDescent="0.3">
      <c r="A26" s="34"/>
      <c r="B26" s="6" t="s">
        <v>0</v>
      </c>
      <c r="C26" s="6" t="s">
        <v>15</v>
      </c>
      <c r="D26" s="6" t="s">
        <v>16</v>
      </c>
      <c r="E26" s="6" t="s">
        <v>7</v>
      </c>
      <c r="F26" s="6" t="s">
        <v>17</v>
      </c>
      <c r="G26" s="6" t="s">
        <v>18</v>
      </c>
      <c r="H26" s="6" t="s">
        <v>19</v>
      </c>
      <c r="I26" s="6" t="s">
        <v>20</v>
      </c>
    </row>
    <row r="27" spans="1:10" ht="20.25" thickTop="1" thickBot="1" x14ac:dyDescent="0.3">
      <c r="A27" s="7" t="s">
        <v>21</v>
      </c>
      <c r="B27" s="9">
        <v>535</v>
      </c>
      <c r="C27" s="9"/>
      <c r="D27" s="9"/>
      <c r="E27" s="9"/>
      <c r="F27" s="9"/>
      <c r="G27" s="9"/>
      <c r="H27" s="9"/>
      <c r="I27" s="9"/>
    </row>
    <row r="28" spans="1:10" ht="20.25" thickTop="1" thickBot="1" x14ac:dyDescent="0.3">
      <c r="A28" s="10" t="s">
        <v>1</v>
      </c>
      <c r="B28" s="8"/>
      <c r="C28" s="9"/>
      <c r="D28" s="9"/>
      <c r="E28" s="9"/>
      <c r="F28" s="9"/>
      <c r="G28" s="9"/>
      <c r="H28" s="9"/>
      <c r="I28" s="9"/>
    </row>
    <row r="29" spans="1:10" ht="20.25" thickTop="1" thickBot="1" x14ac:dyDescent="0.3">
      <c r="A29" s="11" t="s">
        <v>22</v>
      </c>
      <c r="B29" s="8"/>
      <c r="C29" s="9">
        <v>945</v>
      </c>
      <c r="D29" s="9">
        <v>945</v>
      </c>
      <c r="E29" s="9">
        <v>945</v>
      </c>
      <c r="F29" s="9">
        <v>945</v>
      </c>
      <c r="G29" s="9">
        <v>945</v>
      </c>
      <c r="H29" s="9">
        <v>945</v>
      </c>
      <c r="I29" s="9">
        <v>945</v>
      </c>
    </row>
    <row r="30" spans="1:10" ht="20.25" thickTop="1" thickBot="1" x14ac:dyDescent="0.3">
      <c r="A30" s="11" t="s">
        <v>2</v>
      </c>
      <c r="B30" s="8"/>
      <c r="C30" s="9">
        <v>983</v>
      </c>
      <c r="D30" s="9">
        <v>983</v>
      </c>
      <c r="E30" s="9">
        <v>983</v>
      </c>
      <c r="F30" s="9">
        <v>983</v>
      </c>
      <c r="G30" s="9">
        <v>983</v>
      </c>
      <c r="H30" s="9">
        <v>983</v>
      </c>
      <c r="I30" s="9">
        <v>983</v>
      </c>
    </row>
    <row r="31" spans="1:10" ht="20.25" thickTop="1" thickBot="1" x14ac:dyDescent="0.3">
      <c r="A31" s="11" t="s">
        <v>3</v>
      </c>
      <c r="B31" s="8"/>
      <c r="C31" s="9">
        <v>1099</v>
      </c>
      <c r="D31" s="9">
        <v>1099</v>
      </c>
      <c r="E31" s="9">
        <v>1099</v>
      </c>
      <c r="F31" s="9">
        <v>1099</v>
      </c>
      <c r="G31" s="9">
        <v>1099</v>
      </c>
      <c r="H31" s="9">
        <v>1099</v>
      </c>
      <c r="I31" s="9">
        <v>1099</v>
      </c>
    </row>
    <row r="32" spans="1:10" ht="20.25" thickTop="1" thickBot="1" x14ac:dyDescent="0.3">
      <c r="A32" s="11" t="s">
        <v>23</v>
      </c>
      <c r="B32" s="8"/>
      <c r="C32" s="9">
        <v>182</v>
      </c>
      <c r="D32" s="9">
        <v>182</v>
      </c>
      <c r="E32" s="9">
        <v>182</v>
      </c>
      <c r="F32" s="9">
        <v>182</v>
      </c>
      <c r="G32" s="9"/>
      <c r="H32" s="9"/>
      <c r="I32" s="9"/>
    </row>
    <row r="33" spans="1:9" ht="20.25" thickTop="1" thickBot="1" x14ac:dyDescent="0.3">
      <c r="A33" s="11" t="s">
        <v>24</v>
      </c>
      <c r="B33" s="8"/>
      <c r="C33" s="9">
        <v>142</v>
      </c>
      <c r="D33" s="9">
        <v>142</v>
      </c>
      <c r="E33" s="9">
        <v>142</v>
      </c>
      <c r="F33" s="9">
        <v>142</v>
      </c>
      <c r="G33" s="9"/>
      <c r="H33" s="9"/>
      <c r="I33" s="9"/>
    </row>
    <row r="34" spans="1:9" ht="20.25" thickTop="1" thickBot="1" x14ac:dyDescent="0.3">
      <c r="A34" s="11" t="s">
        <v>4</v>
      </c>
      <c r="B34" s="8"/>
      <c r="C34" s="9">
        <v>108</v>
      </c>
      <c r="D34" s="9">
        <v>108</v>
      </c>
      <c r="E34" s="9">
        <v>108</v>
      </c>
      <c r="F34" s="9">
        <v>108</v>
      </c>
      <c r="G34" s="9"/>
      <c r="H34" s="9"/>
      <c r="I34" s="9"/>
    </row>
    <row r="35" spans="1:9" ht="20.25" thickTop="1" thickBot="1" x14ac:dyDescent="0.3">
      <c r="A35" s="7" t="s">
        <v>25</v>
      </c>
      <c r="B35" s="14">
        <f>SUM(B27:B34)</f>
        <v>535</v>
      </c>
      <c r="C35" s="14">
        <f>SUM(C27:C34)</f>
        <v>3459</v>
      </c>
      <c r="D35" s="14">
        <f t="shared" ref="D35:I35" si="1">SUM(D27:D34)</f>
        <v>3459</v>
      </c>
      <c r="E35" s="14">
        <f t="shared" si="1"/>
        <v>3459</v>
      </c>
      <c r="F35" s="14">
        <f t="shared" si="1"/>
        <v>3459</v>
      </c>
      <c r="G35" s="14">
        <f t="shared" si="1"/>
        <v>3027</v>
      </c>
      <c r="H35" s="14">
        <f t="shared" si="1"/>
        <v>3027</v>
      </c>
      <c r="I35" s="14">
        <f t="shared" si="1"/>
        <v>3027</v>
      </c>
    </row>
    <row r="36" spans="1:9" ht="17.25" thickTop="1" thickBot="1" x14ac:dyDescent="0.3">
      <c r="A36" s="13" t="s">
        <v>26</v>
      </c>
      <c r="I36" s="16">
        <f>SUM(B35:I35)</f>
        <v>23452</v>
      </c>
    </row>
    <row r="37" spans="1:9" ht="15.75" thickBot="1" x14ac:dyDescent="0.3"/>
    <row r="38" spans="1:9" ht="20.25" thickTop="1" thickBot="1" x14ac:dyDescent="0.3">
      <c r="A38" s="34" t="s">
        <v>12</v>
      </c>
      <c r="B38" s="34" t="s">
        <v>13</v>
      </c>
      <c r="C38" s="34"/>
      <c r="D38" s="34"/>
      <c r="E38" s="34"/>
      <c r="F38" s="34"/>
      <c r="G38" s="34"/>
      <c r="H38" s="34"/>
      <c r="I38" s="34"/>
    </row>
    <row r="39" spans="1:9" ht="20.25" thickTop="1" thickBot="1" x14ac:dyDescent="0.3">
      <c r="A39" s="34"/>
      <c r="B39" s="42" t="s">
        <v>28</v>
      </c>
      <c r="C39" s="43"/>
      <c r="D39" s="43"/>
      <c r="E39" s="43"/>
      <c r="F39" s="43"/>
      <c r="G39" s="43"/>
      <c r="H39" s="43"/>
      <c r="I39" s="44"/>
    </row>
    <row r="40" spans="1:9" ht="20.25" thickTop="1" thickBot="1" x14ac:dyDescent="0.3">
      <c r="A40" s="34"/>
      <c r="B40" s="6" t="s">
        <v>0</v>
      </c>
      <c r="C40" s="6" t="s">
        <v>15</v>
      </c>
      <c r="D40" s="6" t="s">
        <v>16</v>
      </c>
      <c r="E40" s="6" t="s">
        <v>7</v>
      </c>
      <c r="F40" s="6" t="s">
        <v>17</v>
      </c>
      <c r="G40" s="6" t="s">
        <v>18</v>
      </c>
      <c r="H40" s="6" t="s">
        <v>19</v>
      </c>
      <c r="I40" s="6" t="s">
        <v>20</v>
      </c>
    </row>
    <row r="41" spans="1:9" ht="20.25" thickTop="1" thickBot="1" x14ac:dyDescent="0.3">
      <c r="A41" s="7" t="s">
        <v>21</v>
      </c>
      <c r="B41" s="8">
        <v>2232</v>
      </c>
      <c r="C41" s="9"/>
      <c r="D41" s="9"/>
      <c r="E41" s="9"/>
      <c r="F41" s="9"/>
      <c r="G41" s="9"/>
      <c r="H41" s="9"/>
      <c r="I41" s="9"/>
    </row>
    <row r="42" spans="1:9" ht="20.25" thickTop="1" thickBot="1" x14ac:dyDescent="0.3">
      <c r="A42" s="10" t="s">
        <v>1</v>
      </c>
      <c r="B42" s="8"/>
      <c r="C42" s="9"/>
      <c r="D42" s="9"/>
      <c r="E42" s="9"/>
      <c r="F42" s="9"/>
      <c r="G42" s="9"/>
      <c r="H42" s="9"/>
      <c r="I42" s="9"/>
    </row>
    <row r="43" spans="1:9" ht="20.25" thickTop="1" thickBot="1" x14ac:dyDescent="0.3">
      <c r="A43" s="11" t="s">
        <v>22</v>
      </c>
      <c r="B43" s="8"/>
      <c r="C43" s="9">
        <v>2579</v>
      </c>
      <c r="D43" s="9">
        <v>2579</v>
      </c>
      <c r="E43" s="9">
        <v>2579</v>
      </c>
      <c r="F43" s="9">
        <v>2579</v>
      </c>
      <c r="G43" s="9">
        <v>2579</v>
      </c>
      <c r="H43" s="9">
        <v>2579</v>
      </c>
      <c r="I43" s="9">
        <v>2579</v>
      </c>
    </row>
    <row r="44" spans="1:9" ht="20.25" thickTop="1" thickBot="1" x14ac:dyDescent="0.3">
      <c r="A44" s="11" t="s">
        <v>2</v>
      </c>
      <c r="B44" s="8"/>
      <c r="C44" s="9">
        <v>2646</v>
      </c>
      <c r="D44" s="9">
        <v>2646</v>
      </c>
      <c r="E44" s="9">
        <v>2646</v>
      </c>
      <c r="F44" s="9">
        <v>2646</v>
      </c>
      <c r="G44" s="9">
        <v>2646</v>
      </c>
      <c r="H44" s="9">
        <v>2646</v>
      </c>
      <c r="I44" s="9">
        <v>2646</v>
      </c>
    </row>
    <row r="45" spans="1:9" ht="20.25" thickTop="1" thickBot="1" x14ac:dyDescent="0.3">
      <c r="A45" s="11" t="s">
        <v>3</v>
      </c>
      <c r="B45" s="8"/>
      <c r="C45" s="9">
        <v>3043</v>
      </c>
      <c r="D45" s="9">
        <v>3043</v>
      </c>
      <c r="E45" s="9">
        <v>3043</v>
      </c>
      <c r="F45" s="9">
        <v>3043</v>
      </c>
      <c r="G45" s="9">
        <v>3043</v>
      </c>
      <c r="H45" s="9">
        <v>3043</v>
      </c>
      <c r="I45" s="9">
        <v>3043</v>
      </c>
    </row>
    <row r="46" spans="1:9" ht="20.25" thickTop="1" thickBot="1" x14ac:dyDescent="0.3">
      <c r="A46" s="11" t="s">
        <v>23</v>
      </c>
      <c r="B46" s="8"/>
      <c r="C46" s="9">
        <v>551</v>
      </c>
      <c r="D46" s="9">
        <v>551</v>
      </c>
      <c r="E46" s="9">
        <v>551</v>
      </c>
      <c r="F46" s="9">
        <v>551</v>
      </c>
      <c r="G46" s="9"/>
      <c r="H46" s="9"/>
      <c r="I46" s="9"/>
    </row>
    <row r="47" spans="1:9" ht="20.25" thickTop="1" thickBot="1" x14ac:dyDescent="0.3">
      <c r="A47" s="11" t="s">
        <v>24</v>
      </c>
      <c r="B47" s="8"/>
      <c r="C47" s="9">
        <v>531</v>
      </c>
      <c r="D47" s="9">
        <v>531</v>
      </c>
      <c r="E47" s="9">
        <v>531</v>
      </c>
      <c r="F47" s="9">
        <v>531</v>
      </c>
      <c r="G47" s="9"/>
      <c r="H47" s="9"/>
      <c r="I47" s="9"/>
    </row>
    <row r="48" spans="1:9" ht="20.25" thickTop="1" thickBot="1" x14ac:dyDescent="0.3">
      <c r="A48" s="11" t="s">
        <v>4</v>
      </c>
      <c r="B48" s="8"/>
      <c r="C48" s="9">
        <v>444</v>
      </c>
      <c r="D48" s="9">
        <v>444</v>
      </c>
      <c r="E48" s="9">
        <v>444</v>
      </c>
      <c r="F48" s="9">
        <v>444</v>
      </c>
      <c r="G48" s="9"/>
      <c r="H48" s="9"/>
      <c r="I48" s="9"/>
    </row>
    <row r="49" spans="1:9" ht="20.25" thickTop="1" thickBot="1" x14ac:dyDescent="0.3">
      <c r="A49" s="7" t="s">
        <v>25</v>
      </c>
      <c r="B49" s="14">
        <f>SUM(B41:B48)</f>
        <v>2232</v>
      </c>
      <c r="C49" s="14">
        <f>SUM(C41:C48)</f>
        <v>9794</v>
      </c>
      <c r="D49" s="14">
        <f t="shared" ref="D49" si="2">SUM(D41:D48)</f>
        <v>9794</v>
      </c>
      <c r="E49" s="14">
        <f t="shared" ref="E49" si="3">SUM(E41:E48)</f>
        <v>9794</v>
      </c>
      <c r="F49" s="14">
        <f t="shared" ref="F49" si="4">SUM(F41:F48)</f>
        <v>9794</v>
      </c>
      <c r="G49" s="14">
        <f t="shared" ref="G49" si="5">SUM(G41:G48)</f>
        <v>8268</v>
      </c>
      <c r="H49" s="14">
        <f t="shared" ref="H49" si="6">SUM(H41:H48)</f>
        <v>8268</v>
      </c>
      <c r="I49" s="14">
        <f t="shared" ref="I49" si="7">SUM(I41:I48)</f>
        <v>8268</v>
      </c>
    </row>
    <row r="50" spans="1:9" ht="17.25" thickTop="1" thickBot="1" x14ac:dyDescent="0.3">
      <c r="I50" s="16">
        <f>SUM(B49:I49)</f>
        <v>66212</v>
      </c>
    </row>
    <row r="51" spans="1:9" ht="20.25" thickTop="1" thickBot="1" x14ac:dyDescent="0.3">
      <c r="A51" s="34" t="s">
        <v>12</v>
      </c>
      <c r="B51" s="34" t="s">
        <v>13</v>
      </c>
      <c r="C51" s="34"/>
      <c r="D51" s="34"/>
      <c r="E51" s="34"/>
      <c r="F51" s="34"/>
      <c r="G51" s="34"/>
      <c r="H51" s="34"/>
      <c r="I51" s="34"/>
    </row>
    <row r="52" spans="1:9" ht="20.25" thickTop="1" thickBot="1" x14ac:dyDescent="0.3">
      <c r="A52" s="34"/>
      <c r="B52" s="42" t="s">
        <v>29</v>
      </c>
      <c r="C52" s="43"/>
      <c r="D52" s="43"/>
      <c r="E52" s="43"/>
      <c r="F52" s="43"/>
      <c r="G52" s="43"/>
      <c r="H52" s="43"/>
      <c r="I52" s="44"/>
    </row>
    <row r="53" spans="1:9" ht="20.25" thickTop="1" thickBot="1" x14ac:dyDescent="0.3">
      <c r="A53" s="34"/>
      <c r="B53" s="6" t="s">
        <v>0</v>
      </c>
      <c r="C53" s="6" t="s">
        <v>15</v>
      </c>
      <c r="D53" s="6" t="s">
        <v>16</v>
      </c>
      <c r="E53" s="6" t="s">
        <v>7</v>
      </c>
      <c r="F53" s="6" t="s">
        <v>17</v>
      </c>
      <c r="G53" s="6" t="s">
        <v>18</v>
      </c>
      <c r="H53" s="6" t="s">
        <v>19</v>
      </c>
      <c r="I53" s="6" t="s">
        <v>20</v>
      </c>
    </row>
    <row r="54" spans="1:9" ht="20.25" thickTop="1" thickBot="1" x14ac:dyDescent="0.3">
      <c r="A54" s="7" t="s">
        <v>21</v>
      </c>
      <c r="B54" s="8">
        <v>649</v>
      </c>
      <c r="C54" s="9"/>
      <c r="D54" s="9"/>
      <c r="E54" s="9"/>
      <c r="F54" s="9"/>
      <c r="G54" s="9"/>
      <c r="H54" s="9"/>
      <c r="I54" s="9"/>
    </row>
    <row r="55" spans="1:9" ht="20.25" thickTop="1" thickBot="1" x14ac:dyDescent="0.3">
      <c r="A55" s="10" t="s">
        <v>1</v>
      </c>
      <c r="B55" s="8"/>
      <c r="C55" s="9"/>
      <c r="D55" s="9"/>
      <c r="E55" s="9"/>
      <c r="F55" s="9"/>
      <c r="G55" s="9"/>
      <c r="H55" s="9"/>
      <c r="I55" s="9"/>
    </row>
    <row r="56" spans="1:9" ht="20.25" thickTop="1" thickBot="1" x14ac:dyDescent="0.3">
      <c r="A56" s="11" t="s">
        <v>22</v>
      </c>
      <c r="B56" s="8"/>
      <c r="C56" s="9">
        <v>790</v>
      </c>
      <c r="D56" s="9">
        <v>790</v>
      </c>
      <c r="E56" s="9">
        <v>790</v>
      </c>
      <c r="F56" s="9">
        <v>790</v>
      </c>
      <c r="G56" s="9">
        <v>790</v>
      </c>
      <c r="H56" s="9">
        <v>790</v>
      </c>
      <c r="I56" s="9">
        <v>790</v>
      </c>
    </row>
    <row r="57" spans="1:9" ht="20.25" thickTop="1" thickBot="1" x14ac:dyDescent="0.3">
      <c r="A57" s="11" t="s">
        <v>2</v>
      </c>
      <c r="B57" s="8"/>
      <c r="C57" s="9">
        <v>760</v>
      </c>
      <c r="D57" s="9">
        <v>760</v>
      </c>
      <c r="E57" s="9">
        <v>760</v>
      </c>
      <c r="F57" s="9">
        <v>760</v>
      </c>
      <c r="G57" s="9">
        <v>760</v>
      </c>
      <c r="H57" s="9">
        <v>760</v>
      </c>
      <c r="I57" s="9">
        <v>760</v>
      </c>
    </row>
    <row r="58" spans="1:9" ht="20.25" thickTop="1" thickBot="1" x14ac:dyDescent="0.3">
      <c r="A58" s="11" t="s">
        <v>3</v>
      </c>
      <c r="B58" s="8"/>
      <c r="C58" s="9">
        <v>848</v>
      </c>
      <c r="D58" s="9">
        <v>848</v>
      </c>
      <c r="E58" s="9">
        <v>848</v>
      </c>
      <c r="F58" s="9">
        <v>848</v>
      </c>
      <c r="G58" s="9">
        <v>848</v>
      </c>
      <c r="H58" s="9">
        <v>848</v>
      </c>
      <c r="I58" s="9">
        <v>848</v>
      </c>
    </row>
    <row r="59" spans="1:9" ht="20.25" thickTop="1" thickBot="1" x14ac:dyDescent="0.3">
      <c r="A59" s="11" t="s">
        <v>23</v>
      </c>
      <c r="B59" s="8"/>
      <c r="C59" s="9">
        <v>145</v>
      </c>
      <c r="D59" s="9">
        <v>145</v>
      </c>
      <c r="E59" s="9">
        <v>145</v>
      </c>
      <c r="F59" s="9">
        <v>145</v>
      </c>
      <c r="G59" s="9"/>
      <c r="H59" s="9"/>
      <c r="I59" s="9"/>
    </row>
    <row r="60" spans="1:9" ht="20.25" thickTop="1" thickBot="1" x14ac:dyDescent="0.3">
      <c r="A60" s="11" t="s">
        <v>24</v>
      </c>
      <c r="B60" s="8"/>
      <c r="C60" s="9">
        <v>133</v>
      </c>
      <c r="D60" s="9">
        <v>133</v>
      </c>
      <c r="E60" s="9">
        <v>133</v>
      </c>
      <c r="F60" s="9">
        <v>133</v>
      </c>
      <c r="G60" s="9"/>
      <c r="H60" s="9"/>
      <c r="I60" s="9"/>
    </row>
    <row r="61" spans="1:9" ht="20.25" thickTop="1" thickBot="1" x14ac:dyDescent="0.3">
      <c r="A61" s="11" t="s">
        <v>4</v>
      </c>
      <c r="B61" s="8"/>
      <c r="C61" s="9">
        <v>134</v>
      </c>
      <c r="D61" s="9">
        <v>134</v>
      </c>
      <c r="E61" s="9">
        <v>134</v>
      </c>
      <c r="F61" s="9">
        <v>134</v>
      </c>
      <c r="G61" s="9"/>
      <c r="H61" s="9"/>
      <c r="I61" s="9"/>
    </row>
    <row r="62" spans="1:9" ht="20.25" thickTop="1" thickBot="1" x14ac:dyDescent="0.3">
      <c r="A62" s="7" t="s">
        <v>25</v>
      </c>
      <c r="B62" s="14">
        <f>SUM(B54:B61)</f>
        <v>649</v>
      </c>
      <c r="C62" s="14">
        <f>SUM(C54:C61)</f>
        <v>2810</v>
      </c>
      <c r="D62" s="14">
        <f t="shared" ref="D62" si="8">SUM(D54:D61)</f>
        <v>2810</v>
      </c>
      <c r="E62" s="14">
        <f t="shared" ref="E62" si="9">SUM(E54:E61)</f>
        <v>2810</v>
      </c>
      <c r="F62" s="14">
        <f t="shared" ref="F62" si="10">SUM(F54:F61)</f>
        <v>2810</v>
      </c>
      <c r="G62" s="14">
        <f t="shared" ref="G62" si="11">SUM(G54:G61)</f>
        <v>2398</v>
      </c>
      <c r="H62" s="14">
        <f t="shared" ref="H62" si="12">SUM(H54:H61)</f>
        <v>2398</v>
      </c>
      <c r="I62" s="15">
        <f t="shared" ref="I62" si="13">SUM(I54:I61)</f>
        <v>2398</v>
      </c>
    </row>
    <row r="63" spans="1:9" ht="17.25" thickTop="1" thickBot="1" x14ac:dyDescent="0.3">
      <c r="I63" s="16">
        <f>SUM(B62:I62)</f>
        <v>19083</v>
      </c>
    </row>
    <row r="64" spans="1:9" ht="15.75" thickBot="1" x14ac:dyDescent="0.3"/>
    <row r="65" spans="1:9" ht="20.25" thickTop="1" thickBot="1" x14ac:dyDescent="0.3">
      <c r="A65" s="34" t="s">
        <v>12</v>
      </c>
      <c r="B65" s="34" t="s">
        <v>13</v>
      </c>
      <c r="C65" s="34"/>
      <c r="D65" s="34"/>
      <c r="E65" s="34"/>
      <c r="F65" s="34"/>
      <c r="G65" s="34"/>
      <c r="H65" s="34"/>
      <c r="I65" s="34"/>
    </row>
    <row r="66" spans="1:9" ht="20.25" thickTop="1" thickBot="1" x14ac:dyDescent="0.3">
      <c r="A66" s="34"/>
      <c r="B66" s="42" t="s">
        <v>30</v>
      </c>
      <c r="C66" s="43"/>
      <c r="D66" s="43"/>
      <c r="E66" s="43"/>
      <c r="F66" s="43"/>
      <c r="G66" s="43"/>
      <c r="H66" s="43"/>
      <c r="I66" s="44"/>
    </row>
    <row r="67" spans="1:9" ht="20.25" thickTop="1" thickBot="1" x14ac:dyDescent="0.3">
      <c r="A67" s="34"/>
      <c r="B67" s="6" t="s">
        <v>0</v>
      </c>
      <c r="C67" s="6" t="s">
        <v>15</v>
      </c>
      <c r="D67" s="6" t="s">
        <v>16</v>
      </c>
      <c r="E67" s="6" t="s">
        <v>7</v>
      </c>
      <c r="F67" s="6" t="s">
        <v>17</v>
      </c>
      <c r="G67" s="6" t="s">
        <v>18</v>
      </c>
      <c r="H67" s="6" t="s">
        <v>19</v>
      </c>
      <c r="I67" s="6" t="s">
        <v>20</v>
      </c>
    </row>
    <row r="68" spans="1:9" ht="20.25" thickTop="1" thickBot="1" x14ac:dyDescent="0.3">
      <c r="A68" s="7" t="s">
        <v>21</v>
      </c>
      <c r="B68" s="8">
        <v>532</v>
      </c>
      <c r="C68" s="9"/>
      <c r="D68" s="9"/>
      <c r="E68" s="9"/>
      <c r="F68" s="9"/>
      <c r="G68" s="9"/>
      <c r="H68" s="9"/>
      <c r="I68" s="9"/>
    </row>
    <row r="69" spans="1:9" ht="20.25" thickTop="1" thickBot="1" x14ac:dyDescent="0.3">
      <c r="A69" s="10" t="s">
        <v>1</v>
      </c>
      <c r="B69" s="8"/>
      <c r="C69" s="9"/>
      <c r="D69" s="9"/>
      <c r="E69" s="9"/>
      <c r="F69" s="9"/>
      <c r="G69" s="9"/>
      <c r="H69" s="9"/>
      <c r="I69" s="9"/>
    </row>
    <row r="70" spans="1:9" ht="20.25" thickTop="1" thickBot="1" x14ac:dyDescent="0.3">
      <c r="A70" s="11" t="s">
        <v>22</v>
      </c>
      <c r="B70" s="8"/>
      <c r="C70" s="9">
        <v>547</v>
      </c>
      <c r="D70" s="9">
        <v>547</v>
      </c>
      <c r="E70" s="9">
        <v>547</v>
      </c>
      <c r="F70" s="9">
        <v>547</v>
      </c>
      <c r="G70" s="9">
        <v>547</v>
      </c>
      <c r="H70" s="9">
        <v>547</v>
      </c>
      <c r="I70" s="9">
        <v>547</v>
      </c>
    </row>
    <row r="71" spans="1:9" ht="20.25" thickTop="1" thickBot="1" x14ac:dyDescent="0.3">
      <c r="A71" s="11" t="s">
        <v>2</v>
      </c>
      <c r="B71" s="8"/>
      <c r="C71" s="9">
        <v>478</v>
      </c>
      <c r="D71" s="9">
        <v>478</v>
      </c>
      <c r="E71" s="9">
        <v>478</v>
      </c>
      <c r="F71" s="9">
        <v>478</v>
      </c>
      <c r="G71" s="9">
        <v>478</v>
      </c>
      <c r="H71" s="9">
        <v>478</v>
      </c>
      <c r="I71" s="9">
        <v>478</v>
      </c>
    </row>
    <row r="72" spans="1:9" ht="20.25" thickTop="1" thickBot="1" x14ac:dyDescent="0.3">
      <c r="A72" s="11" t="s">
        <v>3</v>
      </c>
      <c r="B72" s="8"/>
      <c r="C72" s="9">
        <v>626</v>
      </c>
      <c r="D72" s="9">
        <v>626</v>
      </c>
      <c r="E72" s="9">
        <v>626</v>
      </c>
      <c r="F72" s="9">
        <v>626</v>
      </c>
      <c r="G72" s="9">
        <v>626</v>
      </c>
      <c r="H72" s="9">
        <v>626</v>
      </c>
      <c r="I72" s="9">
        <v>626</v>
      </c>
    </row>
    <row r="73" spans="1:9" ht="20.25" thickTop="1" thickBot="1" x14ac:dyDescent="0.3">
      <c r="A73" s="11" t="s">
        <v>23</v>
      </c>
      <c r="B73" s="8"/>
      <c r="C73" s="9">
        <v>128</v>
      </c>
      <c r="D73" s="9">
        <v>128</v>
      </c>
      <c r="E73" s="9">
        <v>128</v>
      </c>
      <c r="F73" s="9">
        <v>128</v>
      </c>
      <c r="G73" s="9"/>
      <c r="H73" s="9"/>
      <c r="I73" s="9"/>
    </row>
    <row r="74" spans="1:9" ht="20.25" thickTop="1" thickBot="1" x14ac:dyDescent="0.3">
      <c r="A74" s="11" t="s">
        <v>24</v>
      </c>
      <c r="B74" s="8"/>
      <c r="C74" s="9">
        <v>113</v>
      </c>
      <c r="D74" s="9">
        <v>113</v>
      </c>
      <c r="E74" s="9">
        <v>113</v>
      </c>
      <c r="F74" s="9">
        <v>113</v>
      </c>
      <c r="G74" s="9"/>
      <c r="H74" s="9"/>
      <c r="I74" s="9"/>
    </row>
    <row r="75" spans="1:9" ht="20.25" thickTop="1" thickBot="1" x14ac:dyDescent="0.3">
      <c r="A75" s="11" t="s">
        <v>4</v>
      </c>
      <c r="B75" s="8"/>
      <c r="C75" s="9">
        <v>107</v>
      </c>
      <c r="D75" s="9">
        <v>107</v>
      </c>
      <c r="E75" s="9">
        <v>107</v>
      </c>
      <c r="F75" s="9">
        <v>107</v>
      </c>
      <c r="G75" s="9"/>
      <c r="H75" s="9"/>
      <c r="I75" s="9"/>
    </row>
    <row r="76" spans="1:9" ht="20.25" thickTop="1" thickBot="1" x14ac:dyDescent="0.3">
      <c r="A76" s="7" t="s">
        <v>25</v>
      </c>
      <c r="B76" s="14">
        <f>SUM(B68:B75)</f>
        <v>532</v>
      </c>
      <c r="C76" s="14">
        <f>SUM(C68:C75)</f>
        <v>1999</v>
      </c>
      <c r="D76" s="14">
        <f t="shared" ref="D76" si="14">SUM(D68:D75)</f>
        <v>1999</v>
      </c>
      <c r="E76" s="14">
        <f t="shared" ref="E76" si="15">SUM(E68:E75)</f>
        <v>1999</v>
      </c>
      <c r="F76" s="14">
        <f t="shared" ref="F76" si="16">SUM(F68:F75)</f>
        <v>1999</v>
      </c>
      <c r="G76" s="14">
        <f t="shared" ref="G76" si="17">SUM(G68:G75)</f>
        <v>1651</v>
      </c>
      <c r="H76" s="14">
        <f t="shared" ref="H76" si="18">SUM(H68:H75)</f>
        <v>1651</v>
      </c>
      <c r="I76" s="14">
        <f t="shared" ref="I76" si="19">SUM(I68:I75)</f>
        <v>1651</v>
      </c>
    </row>
    <row r="77" spans="1:9" ht="17.25" thickTop="1" thickBot="1" x14ac:dyDescent="0.3">
      <c r="I77" s="16">
        <f>SUM(B76:I76)</f>
        <v>13481</v>
      </c>
    </row>
    <row r="79" spans="1:9" ht="15.75" thickBot="1" x14ac:dyDescent="0.3"/>
    <row r="80" spans="1:9" x14ac:dyDescent="0.25">
      <c r="G80" s="40" t="s">
        <v>31</v>
      </c>
      <c r="H80" s="36">
        <f>I77+I63+I50+I36+I23</f>
        <v>142364</v>
      </c>
      <c r="I80" s="37"/>
    </row>
    <row r="81" spans="7:9" ht="15.75" thickBot="1" x14ac:dyDescent="0.3">
      <c r="G81" s="41"/>
      <c r="H81" s="38"/>
      <c r="I81" s="39"/>
    </row>
  </sheetData>
  <mergeCells count="21">
    <mergeCell ref="A7:I7"/>
    <mergeCell ref="A8:I8"/>
    <mergeCell ref="A9:I9"/>
    <mergeCell ref="A10:I10"/>
    <mergeCell ref="A11:A13"/>
    <mergeCell ref="B11:I11"/>
    <mergeCell ref="B12:I12"/>
    <mergeCell ref="A24:A26"/>
    <mergeCell ref="B24:I24"/>
    <mergeCell ref="B25:I25"/>
    <mergeCell ref="A38:A40"/>
    <mergeCell ref="B38:I38"/>
    <mergeCell ref="B39:I39"/>
    <mergeCell ref="H80:I81"/>
    <mergeCell ref="G80:G81"/>
    <mergeCell ref="A51:A53"/>
    <mergeCell ref="B51:I51"/>
    <mergeCell ref="B52:I52"/>
    <mergeCell ref="A65:A67"/>
    <mergeCell ref="B65:I65"/>
    <mergeCell ref="B66:I66"/>
  </mergeCells>
  <pageMargins left="0.35" right="0.28000000000000003" top="0.15748031496062992" bottom="0.15748031496062992" header="0.15748031496062992" footer="0.15748031496062992"/>
  <pageSetup paperSize="5" scale="88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08"/>
  <sheetViews>
    <sheetView topLeftCell="A16" zoomScale="85" zoomScaleNormal="85" workbookViewId="0">
      <selection activeCell="E103" sqref="E103"/>
    </sheetView>
  </sheetViews>
  <sheetFormatPr baseColWidth="10" defaultColWidth="39.140625" defaultRowHeight="15" x14ac:dyDescent="0.25"/>
  <cols>
    <col min="1" max="1" width="39" style="2" bestFit="1" customWidth="1"/>
    <col min="2" max="2" width="12.28515625" style="2" customWidth="1"/>
    <col min="3" max="3" width="20.42578125" style="2" bestFit="1" customWidth="1"/>
    <col min="4" max="4" width="15" style="2" bestFit="1" customWidth="1"/>
    <col min="5" max="5" width="20.42578125" style="2" bestFit="1" customWidth="1"/>
    <col min="6" max="6" width="23.140625" style="2" bestFit="1" customWidth="1"/>
    <col min="7" max="7" width="23.5703125" style="2" bestFit="1" customWidth="1"/>
    <col min="8" max="8" width="19.85546875" style="2" bestFit="1" customWidth="1"/>
    <col min="9" max="9" width="23.85546875" style="2" bestFit="1" customWidth="1"/>
    <col min="10" max="16384" width="39.140625" style="2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8.75" x14ac:dyDescent="0.3">
      <c r="A7" s="35" t="s">
        <v>9</v>
      </c>
      <c r="B7" s="35"/>
      <c r="C7" s="35"/>
      <c r="D7" s="35"/>
      <c r="E7" s="35"/>
      <c r="F7" s="35"/>
      <c r="G7" s="35"/>
      <c r="H7" s="35"/>
      <c r="I7" s="35"/>
      <c r="J7" s="3"/>
    </row>
    <row r="8" spans="1:10" ht="18.75" x14ac:dyDescent="0.3">
      <c r="A8" s="35" t="s">
        <v>10</v>
      </c>
      <c r="B8" s="35"/>
      <c r="C8" s="35"/>
      <c r="D8" s="35"/>
      <c r="E8" s="35"/>
      <c r="F8" s="35"/>
      <c r="G8" s="35"/>
      <c r="H8" s="35"/>
      <c r="I8" s="35"/>
      <c r="J8" s="3"/>
    </row>
    <row r="9" spans="1:10" ht="19.5" thickBot="1" x14ac:dyDescent="0.35">
      <c r="A9" s="35" t="s">
        <v>167</v>
      </c>
      <c r="B9" s="35"/>
      <c r="C9" s="35"/>
      <c r="D9" s="35"/>
      <c r="E9" s="35"/>
      <c r="F9" s="35"/>
      <c r="G9" s="35"/>
      <c r="H9" s="35"/>
      <c r="I9" s="35"/>
      <c r="J9" s="3"/>
    </row>
    <row r="10" spans="1:10" ht="18.75" customHeight="1" thickTop="1" thickBot="1" x14ac:dyDescent="0.3">
      <c r="A10" s="33" t="s">
        <v>11</v>
      </c>
      <c r="B10" s="33"/>
      <c r="C10" s="33"/>
      <c r="D10" s="33"/>
      <c r="E10" s="33"/>
      <c r="F10" s="33"/>
      <c r="G10" s="33"/>
      <c r="H10" s="33"/>
      <c r="I10" s="33"/>
      <c r="J10" s="4"/>
    </row>
    <row r="11" spans="1:10" ht="20.25" thickTop="1" thickBot="1" x14ac:dyDescent="0.35">
      <c r="A11" s="34" t="s">
        <v>12</v>
      </c>
      <c r="B11" s="34" t="s">
        <v>32</v>
      </c>
      <c r="C11" s="34"/>
      <c r="D11" s="34"/>
      <c r="E11" s="34"/>
      <c r="F11" s="34"/>
      <c r="G11" s="34"/>
      <c r="H11" s="34"/>
      <c r="I11" s="34"/>
      <c r="J11" s="5"/>
    </row>
    <row r="12" spans="1:10" ht="20.25" thickTop="1" thickBot="1" x14ac:dyDescent="0.35">
      <c r="A12" s="34"/>
      <c r="B12" s="42" t="s">
        <v>33</v>
      </c>
      <c r="C12" s="43"/>
      <c r="D12" s="43"/>
      <c r="E12" s="43"/>
      <c r="F12" s="43"/>
      <c r="G12" s="43"/>
      <c r="H12" s="43"/>
      <c r="I12" s="44"/>
      <c r="J12" s="5"/>
    </row>
    <row r="13" spans="1:10" ht="20.25" thickTop="1" thickBot="1" x14ac:dyDescent="0.35">
      <c r="A13" s="34"/>
      <c r="B13" s="6" t="s">
        <v>0</v>
      </c>
      <c r="C13" s="6" t="s">
        <v>15</v>
      </c>
      <c r="D13" s="6" t="s">
        <v>16</v>
      </c>
      <c r="E13" s="6" t="s">
        <v>7</v>
      </c>
      <c r="F13" s="6" t="s">
        <v>17</v>
      </c>
      <c r="G13" s="6" t="s">
        <v>18</v>
      </c>
      <c r="H13" s="6" t="s">
        <v>19</v>
      </c>
      <c r="I13" s="6" t="s">
        <v>20</v>
      </c>
      <c r="J13" s="5"/>
    </row>
    <row r="14" spans="1:10" ht="20.25" thickTop="1" thickBot="1" x14ac:dyDescent="0.35">
      <c r="A14" s="7" t="s">
        <v>21</v>
      </c>
      <c r="B14" s="8">
        <v>849</v>
      </c>
      <c r="C14" s="9"/>
      <c r="D14" s="9"/>
      <c r="E14" s="9"/>
      <c r="F14" s="9"/>
      <c r="G14" s="9"/>
      <c r="H14" s="9"/>
      <c r="I14" s="9"/>
      <c r="J14" s="5"/>
    </row>
    <row r="15" spans="1:10" ht="20.25" thickTop="1" thickBot="1" x14ac:dyDescent="0.35">
      <c r="A15" s="10" t="s">
        <v>1</v>
      </c>
      <c r="B15" s="8"/>
      <c r="C15" s="9"/>
      <c r="D15" s="9"/>
      <c r="E15" s="9"/>
      <c r="F15" s="9"/>
      <c r="G15" s="9"/>
      <c r="H15" s="9"/>
      <c r="I15" s="9"/>
      <c r="J15" s="5"/>
    </row>
    <row r="16" spans="1:10" ht="20.25" thickTop="1" thickBot="1" x14ac:dyDescent="0.35">
      <c r="A16" s="11" t="s">
        <v>22</v>
      </c>
      <c r="B16" s="8"/>
      <c r="C16" s="9">
        <v>1262</v>
      </c>
      <c r="D16" s="9">
        <v>1262</v>
      </c>
      <c r="E16" s="9">
        <v>1262</v>
      </c>
      <c r="F16" s="9">
        <v>1262</v>
      </c>
      <c r="G16" s="9">
        <v>1262</v>
      </c>
      <c r="H16" s="9">
        <v>1262</v>
      </c>
      <c r="I16" s="9">
        <v>1262</v>
      </c>
      <c r="J16" s="5"/>
    </row>
    <row r="17" spans="1:10" ht="20.25" thickTop="1" thickBot="1" x14ac:dyDescent="0.35">
      <c r="A17" s="11" t="s">
        <v>2</v>
      </c>
      <c r="B17" s="8"/>
      <c r="C17" s="9">
        <v>1224</v>
      </c>
      <c r="D17" s="9">
        <v>1224</v>
      </c>
      <c r="E17" s="9">
        <v>1224</v>
      </c>
      <c r="F17" s="9">
        <v>1224</v>
      </c>
      <c r="G17" s="9">
        <v>1224</v>
      </c>
      <c r="H17" s="9">
        <v>1224</v>
      </c>
      <c r="I17" s="9">
        <v>1224</v>
      </c>
      <c r="J17" s="5"/>
    </row>
    <row r="18" spans="1:10" ht="20.25" thickTop="1" thickBot="1" x14ac:dyDescent="0.35">
      <c r="A18" s="11" t="s">
        <v>3</v>
      </c>
      <c r="B18" s="8"/>
      <c r="C18" s="9">
        <v>1305</v>
      </c>
      <c r="D18" s="9">
        <v>1305</v>
      </c>
      <c r="E18" s="9">
        <v>1305</v>
      </c>
      <c r="F18" s="9">
        <v>1305</v>
      </c>
      <c r="G18" s="9">
        <v>1305</v>
      </c>
      <c r="H18" s="9">
        <v>1305</v>
      </c>
      <c r="I18" s="9">
        <v>1305</v>
      </c>
      <c r="J18" s="5"/>
    </row>
    <row r="19" spans="1:10" ht="20.25" thickTop="1" thickBot="1" x14ac:dyDescent="0.35">
      <c r="A19" s="11" t="s">
        <v>23</v>
      </c>
      <c r="B19" s="8"/>
      <c r="C19" s="9">
        <v>250</v>
      </c>
      <c r="D19" s="9">
        <v>250</v>
      </c>
      <c r="E19" s="9">
        <v>250</v>
      </c>
      <c r="F19" s="9">
        <v>250</v>
      </c>
      <c r="G19" s="9"/>
      <c r="H19" s="9"/>
      <c r="I19" s="9"/>
      <c r="J19" s="5"/>
    </row>
    <row r="20" spans="1:10" ht="20.25" thickTop="1" thickBot="1" x14ac:dyDescent="0.35">
      <c r="A20" s="11" t="s">
        <v>24</v>
      </c>
      <c r="B20" s="8"/>
      <c r="C20" s="9">
        <v>208</v>
      </c>
      <c r="D20" s="9">
        <v>208</v>
      </c>
      <c r="E20" s="9">
        <v>208</v>
      </c>
      <c r="F20" s="9">
        <v>208</v>
      </c>
      <c r="G20" s="9"/>
      <c r="H20" s="9"/>
      <c r="I20" s="9"/>
      <c r="J20" s="5"/>
    </row>
    <row r="21" spans="1:10" ht="20.25" thickTop="1" thickBot="1" x14ac:dyDescent="0.35">
      <c r="A21" s="11" t="s">
        <v>4</v>
      </c>
      <c r="B21" s="8"/>
      <c r="C21" s="9">
        <v>199</v>
      </c>
      <c r="D21" s="9">
        <v>199</v>
      </c>
      <c r="E21" s="9">
        <v>199</v>
      </c>
      <c r="F21" s="9">
        <v>199</v>
      </c>
      <c r="G21" s="9"/>
      <c r="H21" s="9"/>
      <c r="I21" s="9"/>
      <c r="J21" s="5"/>
    </row>
    <row r="22" spans="1:10" ht="20.25" thickTop="1" thickBot="1" x14ac:dyDescent="0.35">
      <c r="A22" s="7" t="s">
        <v>25</v>
      </c>
      <c r="B22" s="14">
        <f>SUM(B14:B21)</f>
        <v>849</v>
      </c>
      <c r="C22" s="14">
        <f t="shared" ref="C22:I22" si="0">SUM(C16:C21)</f>
        <v>4448</v>
      </c>
      <c r="D22" s="14">
        <f t="shared" si="0"/>
        <v>4448</v>
      </c>
      <c r="E22" s="14">
        <f t="shared" si="0"/>
        <v>4448</v>
      </c>
      <c r="F22" s="14">
        <f t="shared" si="0"/>
        <v>4448</v>
      </c>
      <c r="G22" s="14">
        <f t="shared" si="0"/>
        <v>3791</v>
      </c>
      <c r="H22" s="14">
        <f t="shared" si="0"/>
        <v>3791</v>
      </c>
      <c r="I22" s="14">
        <f t="shared" si="0"/>
        <v>3791</v>
      </c>
      <c r="J22" s="5"/>
    </row>
    <row r="23" spans="1:10" ht="17.25" thickTop="1" thickBot="1" x14ac:dyDescent="0.3">
      <c r="A23" s="13"/>
      <c r="B23" s="13"/>
      <c r="C23" s="13"/>
      <c r="D23" s="13"/>
      <c r="E23" s="13"/>
      <c r="F23" s="13"/>
      <c r="G23" s="13"/>
      <c r="H23" s="13"/>
      <c r="I23" s="16">
        <f>SUM(B22:I22)</f>
        <v>30014</v>
      </c>
    </row>
    <row r="24" spans="1:10" ht="20.25" thickTop="1" thickBot="1" x14ac:dyDescent="0.3">
      <c r="A24" s="34" t="s">
        <v>12</v>
      </c>
      <c r="B24" s="34" t="s">
        <v>32</v>
      </c>
      <c r="C24" s="34"/>
      <c r="D24" s="34"/>
      <c r="E24" s="34"/>
      <c r="F24" s="34"/>
      <c r="G24" s="34"/>
      <c r="H24" s="34"/>
      <c r="I24" s="34"/>
    </row>
    <row r="25" spans="1:10" ht="20.25" thickTop="1" thickBot="1" x14ac:dyDescent="0.3">
      <c r="A25" s="34"/>
      <c r="B25" s="42" t="s">
        <v>34</v>
      </c>
      <c r="C25" s="43"/>
      <c r="D25" s="43"/>
      <c r="E25" s="43"/>
      <c r="F25" s="43"/>
      <c r="G25" s="43"/>
      <c r="H25" s="43"/>
      <c r="I25" s="44"/>
    </row>
    <row r="26" spans="1:10" ht="20.25" thickTop="1" thickBot="1" x14ac:dyDescent="0.3">
      <c r="A26" s="34"/>
      <c r="B26" s="6" t="s">
        <v>0</v>
      </c>
      <c r="C26" s="6" t="s">
        <v>15</v>
      </c>
      <c r="D26" s="6" t="s">
        <v>16</v>
      </c>
      <c r="E26" s="6" t="s">
        <v>7</v>
      </c>
      <c r="F26" s="6" t="s">
        <v>17</v>
      </c>
      <c r="G26" s="6" t="s">
        <v>18</v>
      </c>
      <c r="H26" s="6" t="s">
        <v>19</v>
      </c>
      <c r="I26" s="6" t="s">
        <v>20</v>
      </c>
    </row>
    <row r="27" spans="1:10" ht="20.25" thickTop="1" thickBot="1" x14ac:dyDescent="0.3">
      <c r="A27" s="7" t="s">
        <v>21</v>
      </c>
      <c r="B27" s="8">
        <v>235</v>
      </c>
      <c r="C27" s="9"/>
      <c r="D27" s="9"/>
      <c r="E27" s="9"/>
      <c r="F27" s="9"/>
      <c r="G27" s="9"/>
      <c r="H27" s="9"/>
      <c r="I27" s="9"/>
    </row>
    <row r="28" spans="1:10" ht="20.25" thickTop="1" thickBot="1" x14ac:dyDescent="0.3">
      <c r="A28" s="10" t="s">
        <v>1</v>
      </c>
      <c r="B28" s="8"/>
      <c r="C28" s="9"/>
      <c r="D28" s="9"/>
      <c r="E28" s="9"/>
      <c r="F28" s="9"/>
      <c r="G28" s="9"/>
      <c r="H28" s="9"/>
      <c r="I28" s="9"/>
    </row>
    <row r="29" spans="1:10" ht="20.25" thickTop="1" thickBot="1" x14ac:dyDescent="0.3">
      <c r="A29" s="11" t="s">
        <v>22</v>
      </c>
      <c r="B29" s="8"/>
      <c r="C29" s="9">
        <v>369</v>
      </c>
      <c r="D29" s="9">
        <v>369</v>
      </c>
      <c r="E29" s="9">
        <v>369</v>
      </c>
      <c r="F29" s="9">
        <v>369</v>
      </c>
      <c r="G29" s="9">
        <v>369</v>
      </c>
      <c r="H29" s="9">
        <v>369</v>
      </c>
      <c r="I29" s="9">
        <v>369</v>
      </c>
    </row>
    <row r="30" spans="1:10" ht="20.25" thickTop="1" thickBot="1" x14ac:dyDescent="0.3">
      <c r="A30" s="11" t="s">
        <v>2</v>
      </c>
      <c r="B30" s="8"/>
      <c r="C30" s="9">
        <v>416</v>
      </c>
      <c r="D30" s="9">
        <v>416</v>
      </c>
      <c r="E30" s="9">
        <v>416</v>
      </c>
      <c r="F30" s="9">
        <v>416</v>
      </c>
      <c r="G30" s="9">
        <v>416</v>
      </c>
      <c r="H30" s="9">
        <v>416</v>
      </c>
      <c r="I30" s="9">
        <v>416</v>
      </c>
    </row>
    <row r="31" spans="1:10" ht="20.25" thickTop="1" thickBot="1" x14ac:dyDescent="0.3">
      <c r="A31" s="11" t="s">
        <v>3</v>
      </c>
      <c r="B31" s="8"/>
      <c r="C31" s="9">
        <v>447</v>
      </c>
      <c r="D31" s="9">
        <v>447</v>
      </c>
      <c r="E31" s="9">
        <v>447</v>
      </c>
      <c r="F31" s="9">
        <v>447</v>
      </c>
      <c r="G31" s="9">
        <v>447</v>
      </c>
      <c r="H31" s="9">
        <v>447</v>
      </c>
      <c r="I31" s="9">
        <v>447</v>
      </c>
    </row>
    <row r="32" spans="1:10" ht="20.25" thickTop="1" thickBot="1" x14ac:dyDescent="0.3">
      <c r="A32" s="11" t="s">
        <v>23</v>
      </c>
      <c r="B32" s="8"/>
      <c r="C32" s="9">
        <v>89</v>
      </c>
      <c r="D32" s="9">
        <v>89</v>
      </c>
      <c r="E32" s="9">
        <v>89</v>
      </c>
      <c r="F32" s="9">
        <v>89</v>
      </c>
      <c r="G32" s="9"/>
      <c r="H32" s="9"/>
      <c r="I32" s="9"/>
    </row>
    <row r="33" spans="1:9" ht="20.25" thickTop="1" thickBot="1" x14ac:dyDescent="0.3">
      <c r="A33" s="11" t="s">
        <v>24</v>
      </c>
      <c r="B33" s="8"/>
      <c r="C33" s="9">
        <v>84</v>
      </c>
      <c r="D33" s="9">
        <v>84</v>
      </c>
      <c r="E33" s="9">
        <v>84</v>
      </c>
      <c r="F33" s="9">
        <v>84</v>
      </c>
      <c r="G33" s="9"/>
      <c r="H33" s="9"/>
      <c r="I33" s="9"/>
    </row>
    <row r="34" spans="1:9" ht="20.25" thickTop="1" thickBot="1" x14ac:dyDescent="0.3">
      <c r="A34" s="11" t="s">
        <v>4</v>
      </c>
      <c r="B34" s="8"/>
      <c r="C34" s="9">
        <v>67</v>
      </c>
      <c r="D34" s="9">
        <v>67</v>
      </c>
      <c r="E34" s="9">
        <v>67</v>
      </c>
      <c r="F34" s="9">
        <v>67</v>
      </c>
      <c r="G34" s="9"/>
      <c r="H34" s="9"/>
      <c r="I34" s="9"/>
    </row>
    <row r="35" spans="1:9" ht="20.25" thickTop="1" thickBot="1" x14ac:dyDescent="0.3">
      <c r="A35" s="7" t="s">
        <v>25</v>
      </c>
      <c r="B35" s="14">
        <f>SUM(B27:B34)</f>
        <v>235</v>
      </c>
      <c r="C35" s="14">
        <f>SUM(C27:C34)</f>
        <v>1472</v>
      </c>
      <c r="D35" s="14">
        <f t="shared" ref="D35:I35" si="1">SUM(D27:D34)</f>
        <v>1472</v>
      </c>
      <c r="E35" s="14">
        <f t="shared" si="1"/>
        <v>1472</v>
      </c>
      <c r="F35" s="14">
        <f t="shared" si="1"/>
        <v>1472</v>
      </c>
      <c r="G35" s="14">
        <f t="shared" si="1"/>
        <v>1232</v>
      </c>
      <c r="H35" s="14">
        <f t="shared" si="1"/>
        <v>1232</v>
      </c>
      <c r="I35" s="14">
        <f t="shared" si="1"/>
        <v>1232</v>
      </c>
    </row>
    <row r="36" spans="1:9" ht="17.25" thickTop="1" thickBot="1" x14ac:dyDescent="0.3">
      <c r="A36" s="13" t="s">
        <v>26</v>
      </c>
      <c r="I36" s="16">
        <f>SUM(B35:I35)</f>
        <v>9819</v>
      </c>
    </row>
    <row r="37" spans="1:9" ht="15.75" thickBot="1" x14ac:dyDescent="0.3"/>
    <row r="38" spans="1:9" ht="20.25" thickTop="1" thickBot="1" x14ac:dyDescent="0.3">
      <c r="A38" s="34" t="s">
        <v>12</v>
      </c>
      <c r="B38" s="34" t="s">
        <v>32</v>
      </c>
      <c r="C38" s="34"/>
      <c r="D38" s="34"/>
      <c r="E38" s="34"/>
      <c r="F38" s="34"/>
      <c r="G38" s="34"/>
      <c r="H38" s="34"/>
      <c r="I38" s="34"/>
    </row>
    <row r="39" spans="1:9" ht="20.25" thickTop="1" thickBot="1" x14ac:dyDescent="0.3">
      <c r="A39" s="34"/>
      <c r="B39" s="42" t="s">
        <v>35</v>
      </c>
      <c r="C39" s="43"/>
      <c r="D39" s="43"/>
      <c r="E39" s="43"/>
      <c r="F39" s="43"/>
      <c r="G39" s="43"/>
      <c r="H39" s="43"/>
      <c r="I39" s="44"/>
    </row>
    <row r="40" spans="1:9" ht="20.25" thickTop="1" thickBot="1" x14ac:dyDescent="0.3">
      <c r="A40" s="34"/>
      <c r="B40" s="6" t="s">
        <v>0</v>
      </c>
      <c r="C40" s="6" t="s">
        <v>15</v>
      </c>
      <c r="D40" s="6" t="s">
        <v>16</v>
      </c>
      <c r="E40" s="6" t="s">
        <v>7</v>
      </c>
      <c r="F40" s="6" t="s">
        <v>17</v>
      </c>
      <c r="G40" s="6" t="s">
        <v>18</v>
      </c>
      <c r="H40" s="6" t="s">
        <v>19</v>
      </c>
      <c r="I40" s="6" t="s">
        <v>20</v>
      </c>
    </row>
    <row r="41" spans="1:9" ht="20.25" thickTop="1" thickBot="1" x14ac:dyDescent="0.3">
      <c r="A41" s="7" t="s">
        <v>21</v>
      </c>
      <c r="B41" s="8">
        <v>999</v>
      </c>
      <c r="C41" s="9"/>
      <c r="D41" s="9"/>
      <c r="E41" s="9"/>
      <c r="F41" s="9"/>
      <c r="G41" s="9"/>
      <c r="H41" s="9"/>
      <c r="I41" s="9"/>
    </row>
    <row r="42" spans="1:9" ht="20.25" thickTop="1" thickBot="1" x14ac:dyDescent="0.3">
      <c r="A42" s="10" t="s">
        <v>1</v>
      </c>
      <c r="B42" s="8"/>
      <c r="C42" s="9"/>
      <c r="D42" s="9"/>
      <c r="E42" s="9"/>
      <c r="F42" s="9"/>
      <c r="G42" s="9"/>
      <c r="H42" s="9"/>
      <c r="I42" s="9"/>
    </row>
    <row r="43" spans="1:9" ht="20.25" thickTop="1" thickBot="1" x14ac:dyDescent="0.3">
      <c r="A43" s="11" t="s">
        <v>22</v>
      </c>
      <c r="B43" s="8"/>
      <c r="C43" s="9">
        <v>856</v>
      </c>
      <c r="D43" s="9">
        <v>856</v>
      </c>
      <c r="E43" s="9">
        <v>856</v>
      </c>
      <c r="F43" s="9">
        <v>856</v>
      </c>
      <c r="G43" s="9">
        <v>856</v>
      </c>
      <c r="H43" s="9">
        <v>856</v>
      </c>
      <c r="I43" s="9">
        <v>856</v>
      </c>
    </row>
    <row r="44" spans="1:9" ht="20.25" thickTop="1" thickBot="1" x14ac:dyDescent="0.3">
      <c r="A44" s="11" t="s">
        <v>2</v>
      </c>
      <c r="B44" s="8"/>
      <c r="C44" s="9">
        <v>902</v>
      </c>
      <c r="D44" s="9">
        <v>902</v>
      </c>
      <c r="E44" s="9">
        <v>902</v>
      </c>
      <c r="F44" s="9">
        <v>902</v>
      </c>
      <c r="G44" s="9">
        <v>902</v>
      </c>
      <c r="H44" s="9">
        <v>902</v>
      </c>
      <c r="I44" s="9">
        <v>902</v>
      </c>
    </row>
    <row r="45" spans="1:9" ht="20.25" thickTop="1" thickBot="1" x14ac:dyDescent="0.3">
      <c r="A45" s="11" t="s">
        <v>3</v>
      </c>
      <c r="B45" s="8"/>
      <c r="C45" s="9">
        <v>1000</v>
      </c>
      <c r="D45" s="9">
        <v>1000</v>
      </c>
      <c r="E45" s="9">
        <v>1000</v>
      </c>
      <c r="F45" s="9">
        <v>1000</v>
      </c>
      <c r="G45" s="9">
        <v>1000</v>
      </c>
      <c r="H45" s="9">
        <v>1000</v>
      </c>
      <c r="I45" s="9">
        <v>1000</v>
      </c>
    </row>
    <row r="46" spans="1:9" ht="20.25" thickTop="1" thickBot="1" x14ac:dyDescent="0.3">
      <c r="A46" s="11" t="s">
        <v>23</v>
      </c>
      <c r="B46" s="8"/>
      <c r="C46" s="9">
        <v>189</v>
      </c>
      <c r="D46" s="9">
        <v>189</v>
      </c>
      <c r="E46" s="9">
        <v>189</v>
      </c>
      <c r="F46" s="9">
        <v>189</v>
      </c>
      <c r="G46" s="9"/>
      <c r="H46" s="9"/>
      <c r="I46" s="9">
        <v>0</v>
      </c>
    </row>
    <row r="47" spans="1:9" ht="20.25" thickTop="1" thickBot="1" x14ac:dyDescent="0.3">
      <c r="A47" s="11" t="s">
        <v>24</v>
      </c>
      <c r="B47" s="8"/>
      <c r="C47" s="9">
        <v>187</v>
      </c>
      <c r="D47" s="9">
        <v>187</v>
      </c>
      <c r="E47" s="9">
        <v>187</v>
      </c>
      <c r="F47" s="9">
        <v>187</v>
      </c>
      <c r="G47" s="9"/>
      <c r="H47" s="9"/>
      <c r="I47" s="9"/>
    </row>
    <row r="48" spans="1:9" ht="20.25" thickTop="1" thickBot="1" x14ac:dyDescent="0.3">
      <c r="A48" s="11" t="s">
        <v>4</v>
      </c>
      <c r="B48" s="8"/>
      <c r="C48" s="9">
        <v>183</v>
      </c>
      <c r="D48" s="9">
        <v>183</v>
      </c>
      <c r="E48" s="9">
        <v>183</v>
      </c>
      <c r="F48" s="9">
        <v>183</v>
      </c>
      <c r="G48" s="9"/>
      <c r="H48" s="9"/>
      <c r="I48" s="9"/>
    </row>
    <row r="49" spans="1:9" ht="20.25" thickTop="1" thickBot="1" x14ac:dyDescent="0.3">
      <c r="A49" s="7" t="s">
        <v>25</v>
      </c>
      <c r="B49" s="14">
        <f>SUM(B41:B48)</f>
        <v>999</v>
      </c>
      <c r="C49" s="14">
        <f>SUM(C41:C48)</f>
        <v>3317</v>
      </c>
      <c r="D49" s="14">
        <f t="shared" ref="D49:I49" si="2">SUM(D41:D48)</f>
        <v>3317</v>
      </c>
      <c r="E49" s="14">
        <f t="shared" si="2"/>
        <v>3317</v>
      </c>
      <c r="F49" s="14">
        <f t="shared" si="2"/>
        <v>3317</v>
      </c>
      <c r="G49" s="14">
        <f t="shared" si="2"/>
        <v>2758</v>
      </c>
      <c r="H49" s="14">
        <f t="shared" si="2"/>
        <v>2758</v>
      </c>
      <c r="I49" s="14">
        <f t="shared" si="2"/>
        <v>2758</v>
      </c>
    </row>
    <row r="50" spans="1:9" ht="17.25" thickTop="1" thickBot="1" x14ac:dyDescent="0.3">
      <c r="I50" s="16">
        <f>SUM(B49:I49)</f>
        <v>22541</v>
      </c>
    </row>
    <row r="51" spans="1:9" ht="20.25" thickTop="1" thickBot="1" x14ac:dyDescent="0.3">
      <c r="A51" s="34" t="s">
        <v>12</v>
      </c>
      <c r="B51" s="34" t="s">
        <v>32</v>
      </c>
      <c r="C51" s="34"/>
      <c r="D51" s="34"/>
      <c r="E51" s="34"/>
      <c r="F51" s="34"/>
      <c r="G51" s="34"/>
      <c r="H51" s="34"/>
      <c r="I51" s="34"/>
    </row>
    <row r="52" spans="1:9" ht="20.25" thickTop="1" thickBot="1" x14ac:dyDescent="0.3">
      <c r="A52" s="34"/>
      <c r="B52" s="42" t="s">
        <v>36</v>
      </c>
      <c r="C52" s="43"/>
      <c r="D52" s="43"/>
      <c r="E52" s="43"/>
      <c r="F52" s="43"/>
      <c r="G52" s="43"/>
      <c r="H52" s="43"/>
      <c r="I52" s="44"/>
    </row>
    <row r="53" spans="1:9" ht="20.25" thickTop="1" thickBot="1" x14ac:dyDescent="0.3">
      <c r="A53" s="34"/>
      <c r="B53" s="6" t="s">
        <v>0</v>
      </c>
      <c r="C53" s="6" t="s">
        <v>15</v>
      </c>
      <c r="D53" s="6" t="s">
        <v>16</v>
      </c>
      <c r="E53" s="6" t="s">
        <v>7</v>
      </c>
      <c r="F53" s="6" t="s">
        <v>17</v>
      </c>
      <c r="G53" s="6" t="s">
        <v>18</v>
      </c>
      <c r="H53" s="6" t="s">
        <v>19</v>
      </c>
      <c r="I53" s="6" t="s">
        <v>20</v>
      </c>
    </row>
    <row r="54" spans="1:9" ht="20.25" thickTop="1" thickBot="1" x14ac:dyDescent="0.3">
      <c r="A54" s="7" t="s">
        <v>21</v>
      </c>
      <c r="B54" s="8">
        <v>413</v>
      </c>
      <c r="C54" s="9"/>
      <c r="D54" s="9"/>
      <c r="E54" s="9"/>
      <c r="F54" s="9"/>
      <c r="G54" s="9"/>
      <c r="H54" s="9"/>
      <c r="I54" s="9"/>
    </row>
    <row r="55" spans="1:9" ht="20.25" thickTop="1" thickBot="1" x14ac:dyDescent="0.3">
      <c r="A55" s="10" t="s">
        <v>1</v>
      </c>
      <c r="B55" s="8"/>
      <c r="C55" s="9"/>
      <c r="D55" s="9"/>
      <c r="E55" s="9"/>
      <c r="F55" s="9"/>
      <c r="G55" s="9"/>
      <c r="H55" s="9"/>
      <c r="I55" s="9"/>
    </row>
    <row r="56" spans="1:9" ht="20.25" thickTop="1" thickBot="1" x14ac:dyDescent="0.3">
      <c r="A56" s="11" t="s">
        <v>22</v>
      </c>
      <c r="B56" s="8"/>
      <c r="C56" s="9">
        <v>446</v>
      </c>
      <c r="D56" s="9">
        <v>446</v>
      </c>
      <c r="E56" s="9">
        <v>446</v>
      </c>
      <c r="F56" s="9">
        <v>446</v>
      </c>
      <c r="G56" s="9">
        <v>446</v>
      </c>
      <c r="H56" s="9">
        <v>446</v>
      </c>
      <c r="I56" s="9">
        <v>446</v>
      </c>
    </row>
    <row r="57" spans="1:9" ht="20.25" thickTop="1" thickBot="1" x14ac:dyDescent="0.3">
      <c r="A57" s="11" t="s">
        <v>2</v>
      </c>
      <c r="B57" s="8"/>
      <c r="C57" s="9">
        <v>435</v>
      </c>
      <c r="D57" s="9">
        <v>435</v>
      </c>
      <c r="E57" s="9">
        <v>435</v>
      </c>
      <c r="F57" s="9">
        <v>435</v>
      </c>
      <c r="G57" s="9">
        <v>435</v>
      </c>
      <c r="H57" s="9">
        <v>435</v>
      </c>
      <c r="I57" s="9">
        <v>435</v>
      </c>
    </row>
    <row r="58" spans="1:9" ht="20.25" thickTop="1" thickBot="1" x14ac:dyDescent="0.3">
      <c r="A58" s="11" t="s">
        <v>3</v>
      </c>
      <c r="B58" s="8"/>
      <c r="C58" s="9">
        <v>461</v>
      </c>
      <c r="D58" s="9">
        <v>461</v>
      </c>
      <c r="E58" s="9">
        <v>461</v>
      </c>
      <c r="F58" s="9">
        <v>461</v>
      </c>
      <c r="G58" s="9">
        <v>461</v>
      </c>
      <c r="H58" s="9">
        <v>461</v>
      </c>
      <c r="I58" s="9">
        <v>461</v>
      </c>
    </row>
    <row r="59" spans="1:9" ht="20.25" thickTop="1" thickBot="1" x14ac:dyDescent="0.3">
      <c r="A59" s="11" t="s">
        <v>23</v>
      </c>
      <c r="B59" s="8"/>
      <c r="C59" s="9">
        <v>103</v>
      </c>
      <c r="D59" s="9">
        <v>103</v>
      </c>
      <c r="E59" s="9">
        <v>103</v>
      </c>
      <c r="F59" s="9">
        <v>103</v>
      </c>
      <c r="G59" s="9"/>
      <c r="H59" s="9"/>
      <c r="I59" s="9"/>
    </row>
    <row r="60" spans="1:9" ht="20.25" thickTop="1" thickBot="1" x14ac:dyDescent="0.3">
      <c r="A60" s="11" t="s">
        <v>24</v>
      </c>
      <c r="B60" s="8"/>
      <c r="C60" s="9">
        <v>100</v>
      </c>
      <c r="D60" s="9">
        <v>100</v>
      </c>
      <c r="E60" s="9">
        <v>100</v>
      </c>
      <c r="F60" s="9">
        <v>100</v>
      </c>
      <c r="G60" s="9"/>
      <c r="H60" s="9"/>
      <c r="I60" s="9"/>
    </row>
    <row r="61" spans="1:9" ht="20.25" thickTop="1" thickBot="1" x14ac:dyDescent="0.3">
      <c r="A61" s="11" t="s">
        <v>4</v>
      </c>
      <c r="B61" s="8"/>
      <c r="C61" s="9">
        <v>108</v>
      </c>
      <c r="D61" s="9">
        <v>108</v>
      </c>
      <c r="E61" s="9">
        <v>108</v>
      </c>
      <c r="F61" s="9">
        <v>108</v>
      </c>
      <c r="G61" s="9"/>
      <c r="H61" s="9"/>
      <c r="I61" s="9"/>
    </row>
    <row r="62" spans="1:9" ht="20.25" thickTop="1" thickBot="1" x14ac:dyDescent="0.3">
      <c r="A62" s="7" t="s">
        <v>25</v>
      </c>
      <c r="B62" s="14">
        <f>SUM(B54:B61)</f>
        <v>413</v>
      </c>
      <c r="C62" s="14">
        <f>SUM(C54:C61)</f>
        <v>1653</v>
      </c>
      <c r="D62" s="14">
        <f t="shared" ref="D62:I62" si="3">SUM(D54:D61)</f>
        <v>1653</v>
      </c>
      <c r="E62" s="14">
        <f t="shared" si="3"/>
        <v>1653</v>
      </c>
      <c r="F62" s="14">
        <f t="shared" si="3"/>
        <v>1653</v>
      </c>
      <c r="G62" s="14">
        <f t="shared" si="3"/>
        <v>1342</v>
      </c>
      <c r="H62" s="14">
        <f t="shared" si="3"/>
        <v>1342</v>
      </c>
      <c r="I62" s="15">
        <f t="shared" si="3"/>
        <v>1342</v>
      </c>
    </row>
    <row r="63" spans="1:9" ht="17.25" thickTop="1" thickBot="1" x14ac:dyDescent="0.3">
      <c r="I63" s="16">
        <f>SUM(B62:I62)</f>
        <v>11051</v>
      </c>
    </row>
    <row r="64" spans="1:9" ht="15.75" thickBot="1" x14ac:dyDescent="0.3"/>
    <row r="65" spans="1:9" ht="20.25" thickTop="1" thickBot="1" x14ac:dyDescent="0.3">
      <c r="A65" s="34" t="s">
        <v>12</v>
      </c>
      <c r="B65" s="34" t="s">
        <v>32</v>
      </c>
      <c r="C65" s="34"/>
      <c r="D65" s="34"/>
      <c r="E65" s="34"/>
      <c r="F65" s="34"/>
      <c r="G65" s="34"/>
      <c r="H65" s="34"/>
      <c r="I65" s="34"/>
    </row>
    <row r="66" spans="1:9" ht="20.25" thickTop="1" thickBot="1" x14ac:dyDescent="0.3">
      <c r="A66" s="34"/>
      <c r="B66" s="42" t="s">
        <v>37</v>
      </c>
      <c r="C66" s="43"/>
      <c r="D66" s="43"/>
      <c r="E66" s="43"/>
      <c r="F66" s="43"/>
      <c r="G66" s="43"/>
      <c r="H66" s="43"/>
      <c r="I66" s="44"/>
    </row>
    <row r="67" spans="1:9" ht="20.25" thickTop="1" thickBot="1" x14ac:dyDescent="0.3">
      <c r="A67" s="34"/>
      <c r="B67" s="6" t="s">
        <v>0</v>
      </c>
      <c r="C67" s="6" t="s">
        <v>15</v>
      </c>
      <c r="D67" s="6" t="s">
        <v>16</v>
      </c>
      <c r="E67" s="6" t="s">
        <v>7</v>
      </c>
      <c r="F67" s="6" t="s">
        <v>17</v>
      </c>
      <c r="G67" s="6" t="s">
        <v>18</v>
      </c>
      <c r="H67" s="6" t="s">
        <v>19</v>
      </c>
      <c r="I67" s="6" t="s">
        <v>20</v>
      </c>
    </row>
    <row r="68" spans="1:9" ht="20.25" thickTop="1" thickBot="1" x14ac:dyDescent="0.3">
      <c r="A68" s="7" t="s">
        <v>21</v>
      </c>
      <c r="B68" s="8">
        <v>1097</v>
      </c>
      <c r="C68" s="9"/>
      <c r="D68" s="9"/>
      <c r="E68" s="9"/>
      <c r="F68" s="9"/>
      <c r="G68" s="9"/>
      <c r="H68" s="9"/>
      <c r="I68" s="9"/>
    </row>
    <row r="69" spans="1:9" ht="20.25" thickTop="1" thickBot="1" x14ac:dyDescent="0.3">
      <c r="A69" s="10" t="s">
        <v>1</v>
      </c>
      <c r="B69" s="8"/>
      <c r="C69" s="9"/>
      <c r="D69" s="9"/>
      <c r="E69" s="9"/>
      <c r="F69" s="9"/>
      <c r="G69" s="9"/>
      <c r="H69" s="9"/>
      <c r="I69" s="9"/>
    </row>
    <row r="70" spans="1:9" ht="20.25" thickTop="1" thickBot="1" x14ac:dyDescent="0.3">
      <c r="A70" s="11" t="s">
        <v>22</v>
      </c>
      <c r="B70" s="8"/>
      <c r="C70" s="9">
        <v>1459</v>
      </c>
      <c r="D70" s="9">
        <v>1459</v>
      </c>
      <c r="E70" s="9">
        <v>1459</v>
      </c>
      <c r="F70" s="9">
        <v>1459</v>
      </c>
      <c r="G70" s="9">
        <v>1459</v>
      </c>
      <c r="H70" s="9">
        <v>1459</v>
      </c>
      <c r="I70" s="9">
        <v>1459</v>
      </c>
    </row>
    <row r="71" spans="1:9" ht="20.25" thickTop="1" thickBot="1" x14ac:dyDescent="0.3">
      <c r="A71" s="11" t="s">
        <v>2</v>
      </c>
      <c r="B71" s="8"/>
      <c r="C71" s="9">
        <v>1404</v>
      </c>
      <c r="D71" s="9">
        <v>1404</v>
      </c>
      <c r="E71" s="9">
        <v>1404</v>
      </c>
      <c r="F71" s="9">
        <v>1404</v>
      </c>
      <c r="G71" s="9">
        <v>1404</v>
      </c>
      <c r="H71" s="9">
        <v>1404</v>
      </c>
      <c r="I71" s="9">
        <v>1404</v>
      </c>
    </row>
    <row r="72" spans="1:9" ht="20.25" thickTop="1" thickBot="1" x14ac:dyDescent="0.3">
      <c r="A72" s="11" t="s">
        <v>3</v>
      </c>
      <c r="B72" s="8"/>
      <c r="C72" s="9">
        <v>1586</v>
      </c>
      <c r="D72" s="9">
        <v>1586</v>
      </c>
      <c r="E72" s="9">
        <v>1586</v>
      </c>
      <c r="F72" s="9">
        <v>1586</v>
      </c>
      <c r="G72" s="9">
        <v>1586</v>
      </c>
      <c r="H72" s="9">
        <v>1586</v>
      </c>
      <c r="I72" s="9">
        <v>1586</v>
      </c>
    </row>
    <row r="73" spans="1:9" ht="20.25" thickTop="1" thickBot="1" x14ac:dyDescent="0.3">
      <c r="A73" s="11" t="s">
        <v>23</v>
      </c>
      <c r="B73" s="8"/>
      <c r="C73" s="9">
        <v>333</v>
      </c>
      <c r="D73" s="9">
        <v>333</v>
      </c>
      <c r="E73" s="9">
        <v>333</v>
      </c>
      <c r="F73" s="9">
        <v>333</v>
      </c>
      <c r="G73" s="9"/>
      <c r="H73" s="9"/>
      <c r="I73" s="9"/>
    </row>
    <row r="74" spans="1:9" ht="20.25" thickTop="1" thickBot="1" x14ac:dyDescent="0.3">
      <c r="A74" s="11" t="s">
        <v>24</v>
      </c>
      <c r="B74" s="8"/>
      <c r="C74" s="9">
        <v>320</v>
      </c>
      <c r="D74" s="9">
        <v>320</v>
      </c>
      <c r="E74" s="9">
        <v>320</v>
      </c>
      <c r="F74" s="9">
        <v>320</v>
      </c>
      <c r="G74" s="9"/>
      <c r="H74" s="9"/>
      <c r="I74" s="9"/>
    </row>
    <row r="75" spans="1:9" ht="20.25" thickTop="1" thickBot="1" x14ac:dyDescent="0.3">
      <c r="A75" s="11" t="s">
        <v>4</v>
      </c>
      <c r="B75" s="8"/>
      <c r="C75" s="9">
        <v>318</v>
      </c>
      <c r="D75" s="9">
        <v>318</v>
      </c>
      <c r="E75" s="9">
        <v>318</v>
      </c>
      <c r="F75" s="9">
        <v>318</v>
      </c>
      <c r="G75" s="9"/>
      <c r="H75" s="9"/>
      <c r="I75" s="9"/>
    </row>
    <row r="76" spans="1:9" ht="20.25" thickTop="1" thickBot="1" x14ac:dyDescent="0.3">
      <c r="A76" s="7" t="s">
        <v>25</v>
      </c>
      <c r="B76" s="14">
        <f>SUM(B68:B75)</f>
        <v>1097</v>
      </c>
      <c r="C76" s="14">
        <f>SUM(C68:C75)</f>
        <v>5420</v>
      </c>
      <c r="D76" s="14">
        <f t="shared" ref="D76:I76" si="4">SUM(D68:D75)</f>
        <v>5420</v>
      </c>
      <c r="E76" s="14">
        <f t="shared" si="4"/>
        <v>5420</v>
      </c>
      <c r="F76" s="14">
        <f t="shared" si="4"/>
        <v>5420</v>
      </c>
      <c r="G76" s="14">
        <f t="shared" si="4"/>
        <v>4449</v>
      </c>
      <c r="H76" s="14">
        <f t="shared" si="4"/>
        <v>4449</v>
      </c>
      <c r="I76" s="14">
        <f t="shared" si="4"/>
        <v>4449</v>
      </c>
    </row>
    <row r="77" spans="1:9" ht="17.25" thickTop="1" thickBot="1" x14ac:dyDescent="0.3">
      <c r="I77" s="16">
        <f>SUM(B76:I76)</f>
        <v>36124</v>
      </c>
    </row>
    <row r="78" spans="1:9" ht="20.25" thickTop="1" thickBot="1" x14ac:dyDescent="0.3">
      <c r="A78" s="34" t="s">
        <v>12</v>
      </c>
      <c r="B78" s="34" t="s">
        <v>32</v>
      </c>
      <c r="C78" s="34"/>
      <c r="D78" s="34"/>
      <c r="E78" s="34"/>
      <c r="F78" s="34"/>
      <c r="G78" s="34"/>
      <c r="H78" s="34"/>
      <c r="I78" s="34"/>
    </row>
    <row r="79" spans="1:9" ht="20.25" thickTop="1" thickBot="1" x14ac:dyDescent="0.3">
      <c r="A79" s="34"/>
      <c r="B79" s="42" t="s">
        <v>38</v>
      </c>
      <c r="C79" s="43"/>
      <c r="D79" s="43"/>
      <c r="E79" s="43"/>
      <c r="F79" s="43"/>
      <c r="G79" s="43"/>
      <c r="H79" s="43"/>
      <c r="I79" s="44"/>
    </row>
    <row r="80" spans="1:9" ht="20.25" thickTop="1" thickBot="1" x14ac:dyDescent="0.3">
      <c r="A80" s="34"/>
      <c r="B80" s="6" t="s">
        <v>0</v>
      </c>
      <c r="C80" s="6" t="s">
        <v>15</v>
      </c>
      <c r="D80" s="6" t="s">
        <v>16</v>
      </c>
      <c r="E80" s="6" t="s">
        <v>7</v>
      </c>
      <c r="F80" s="6" t="s">
        <v>17</v>
      </c>
      <c r="G80" s="6" t="s">
        <v>18</v>
      </c>
      <c r="H80" s="6" t="s">
        <v>19</v>
      </c>
      <c r="I80" s="6" t="s">
        <v>20</v>
      </c>
    </row>
    <row r="81" spans="1:9" ht="20.25" thickTop="1" thickBot="1" x14ac:dyDescent="0.3">
      <c r="A81" s="7" t="s">
        <v>21</v>
      </c>
      <c r="B81" s="8"/>
      <c r="C81" s="9"/>
      <c r="D81" s="9"/>
      <c r="E81" s="9"/>
      <c r="F81" s="9"/>
      <c r="G81" s="9"/>
      <c r="H81" s="9"/>
      <c r="I81" s="9"/>
    </row>
    <row r="82" spans="1:9" ht="20.25" thickTop="1" thickBot="1" x14ac:dyDescent="0.3">
      <c r="A82" s="10" t="s">
        <v>1</v>
      </c>
      <c r="B82" s="8"/>
      <c r="C82" s="9"/>
      <c r="D82" s="9"/>
      <c r="E82" s="9"/>
      <c r="F82" s="9"/>
      <c r="G82" s="9"/>
      <c r="H82" s="9"/>
      <c r="I82" s="9"/>
    </row>
    <row r="83" spans="1:9" ht="20.25" thickTop="1" thickBot="1" x14ac:dyDescent="0.3">
      <c r="A83" s="11" t="s">
        <v>22</v>
      </c>
      <c r="B83" s="8"/>
      <c r="C83" s="9">
        <v>1480</v>
      </c>
      <c r="D83" s="9">
        <v>1480</v>
      </c>
      <c r="E83" s="9">
        <v>1480</v>
      </c>
      <c r="F83" s="9">
        <v>1480</v>
      </c>
      <c r="G83" s="9">
        <v>1480</v>
      </c>
      <c r="H83" s="9">
        <v>1480</v>
      </c>
      <c r="I83" s="9">
        <v>1480</v>
      </c>
    </row>
    <row r="84" spans="1:9" ht="20.25" thickTop="1" thickBot="1" x14ac:dyDescent="0.3">
      <c r="A84" s="11" t="s">
        <v>2</v>
      </c>
      <c r="B84" s="8"/>
      <c r="C84" s="9">
        <v>1434</v>
      </c>
      <c r="D84" s="9">
        <v>1434</v>
      </c>
      <c r="E84" s="9">
        <v>1434</v>
      </c>
      <c r="F84" s="9">
        <v>1434</v>
      </c>
      <c r="G84" s="9">
        <v>1434</v>
      </c>
      <c r="H84" s="9">
        <v>1434</v>
      </c>
      <c r="I84" s="9">
        <v>1434</v>
      </c>
    </row>
    <row r="85" spans="1:9" ht="20.25" thickTop="1" thickBot="1" x14ac:dyDescent="0.3">
      <c r="A85" s="11" t="s">
        <v>3</v>
      </c>
      <c r="B85" s="8"/>
      <c r="C85" s="9">
        <v>1651</v>
      </c>
      <c r="D85" s="9">
        <v>1651</v>
      </c>
      <c r="E85" s="9">
        <v>1651</v>
      </c>
      <c r="F85" s="9">
        <v>1651</v>
      </c>
      <c r="G85" s="9">
        <v>1651</v>
      </c>
      <c r="H85" s="9">
        <v>1651</v>
      </c>
      <c r="I85" s="9">
        <v>1651</v>
      </c>
    </row>
    <row r="86" spans="1:9" ht="20.25" thickTop="1" thickBot="1" x14ac:dyDescent="0.3">
      <c r="A86" s="11" t="s">
        <v>23</v>
      </c>
      <c r="B86" s="8"/>
      <c r="C86" s="9">
        <v>348</v>
      </c>
      <c r="D86" s="9">
        <v>348</v>
      </c>
      <c r="E86" s="9">
        <v>348</v>
      </c>
      <c r="F86" s="9">
        <v>348</v>
      </c>
      <c r="G86" s="9"/>
      <c r="H86" s="9"/>
      <c r="I86" s="9"/>
    </row>
    <row r="87" spans="1:9" ht="20.25" thickTop="1" thickBot="1" x14ac:dyDescent="0.3">
      <c r="A87" s="11" t="s">
        <v>24</v>
      </c>
      <c r="B87" s="8"/>
      <c r="C87" s="9">
        <v>334</v>
      </c>
      <c r="D87" s="9">
        <v>334</v>
      </c>
      <c r="E87" s="9">
        <v>334</v>
      </c>
      <c r="F87" s="9">
        <v>334</v>
      </c>
      <c r="G87" s="9"/>
      <c r="H87" s="9"/>
      <c r="I87" s="9"/>
    </row>
    <row r="88" spans="1:9" ht="20.25" thickTop="1" thickBot="1" x14ac:dyDescent="0.3">
      <c r="A88" s="11" t="s">
        <v>4</v>
      </c>
      <c r="B88" s="8"/>
      <c r="C88" s="9">
        <v>314</v>
      </c>
      <c r="D88" s="9">
        <v>314</v>
      </c>
      <c r="E88" s="9">
        <v>314</v>
      </c>
      <c r="F88" s="9">
        <v>314</v>
      </c>
      <c r="G88" s="9"/>
      <c r="H88" s="9"/>
      <c r="I88" s="9"/>
    </row>
    <row r="89" spans="1:9" ht="20.25" thickTop="1" thickBot="1" x14ac:dyDescent="0.3">
      <c r="A89" s="7" t="s">
        <v>25</v>
      </c>
      <c r="B89" s="14">
        <f>SUM(B81:B88)</f>
        <v>0</v>
      </c>
      <c r="C89" s="14">
        <f>SUM(C81:C88)</f>
        <v>5561</v>
      </c>
      <c r="D89" s="14">
        <f t="shared" ref="D89" si="5">SUM(D81:D88)</f>
        <v>5561</v>
      </c>
      <c r="E89" s="14">
        <f t="shared" ref="E89" si="6">SUM(E81:E88)</f>
        <v>5561</v>
      </c>
      <c r="F89" s="14">
        <f t="shared" ref="F89" si="7">SUM(F81:F88)</f>
        <v>5561</v>
      </c>
      <c r="G89" s="14">
        <f t="shared" ref="G89" si="8">SUM(G81:G88)</f>
        <v>4565</v>
      </c>
      <c r="H89" s="14">
        <f t="shared" ref="H89" si="9">SUM(H81:H88)</f>
        <v>4565</v>
      </c>
      <c r="I89" s="14">
        <f t="shared" ref="I89" si="10">SUM(I81:I88)</f>
        <v>4565</v>
      </c>
    </row>
    <row r="90" spans="1:9" ht="17.25" thickTop="1" thickBot="1" x14ac:dyDescent="0.3">
      <c r="I90" s="16">
        <f>SUM(B89:I89)</f>
        <v>35939</v>
      </c>
    </row>
    <row r="91" spans="1:9" ht="16.5" thickBot="1" x14ac:dyDescent="0.3">
      <c r="I91" s="17"/>
    </row>
    <row r="92" spans="1:9" ht="20.25" thickTop="1" thickBot="1" x14ac:dyDescent="0.3">
      <c r="A92" s="34" t="s">
        <v>12</v>
      </c>
      <c r="B92" s="34" t="s">
        <v>32</v>
      </c>
      <c r="C92" s="34"/>
      <c r="D92" s="34"/>
      <c r="E92" s="34"/>
      <c r="F92" s="34"/>
      <c r="G92" s="34"/>
      <c r="H92" s="34"/>
      <c r="I92" s="34"/>
    </row>
    <row r="93" spans="1:9" ht="20.25" thickTop="1" thickBot="1" x14ac:dyDescent="0.3">
      <c r="A93" s="34"/>
      <c r="B93" s="42" t="s">
        <v>39</v>
      </c>
      <c r="C93" s="43"/>
      <c r="D93" s="43"/>
      <c r="E93" s="43"/>
      <c r="F93" s="43"/>
      <c r="G93" s="43"/>
      <c r="H93" s="43"/>
      <c r="I93" s="44"/>
    </row>
    <row r="94" spans="1:9" ht="20.25" thickTop="1" thickBot="1" x14ac:dyDescent="0.3">
      <c r="A94" s="34"/>
      <c r="B94" s="6" t="s">
        <v>0</v>
      </c>
      <c r="C94" s="6" t="s">
        <v>15</v>
      </c>
      <c r="D94" s="6" t="s">
        <v>16</v>
      </c>
      <c r="E94" s="6" t="s">
        <v>7</v>
      </c>
      <c r="F94" s="6" t="s">
        <v>17</v>
      </c>
      <c r="G94" s="6" t="s">
        <v>18</v>
      </c>
      <c r="H94" s="6" t="s">
        <v>19</v>
      </c>
      <c r="I94" s="6" t="s">
        <v>20</v>
      </c>
    </row>
    <row r="95" spans="1:9" ht="20.25" thickTop="1" thickBot="1" x14ac:dyDescent="0.3">
      <c r="A95" s="7" t="s">
        <v>21</v>
      </c>
      <c r="B95" s="8"/>
      <c r="C95" s="9"/>
      <c r="D95" s="9"/>
      <c r="E95" s="9"/>
      <c r="F95" s="9"/>
      <c r="G95" s="9"/>
      <c r="H95" s="9"/>
      <c r="I95" s="9"/>
    </row>
    <row r="96" spans="1:9" ht="20.25" thickTop="1" thickBot="1" x14ac:dyDescent="0.3">
      <c r="A96" s="10" t="s">
        <v>1</v>
      </c>
      <c r="B96" s="8"/>
      <c r="C96" s="9"/>
      <c r="D96" s="9"/>
      <c r="E96" s="9"/>
      <c r="F96" s="9"/>
      <c r="G96" s="9"/>
      <c r="H96" s="9"/>
      <c r="I96" s="9"/>
    </row>
    <row r="97" spans="1:9" ht="20.25" thickTop="1" thickBot="1" x14ac:dyDescent="0.3">
      <c r="A97" s="11" t="s">
        <v>22</v>
      </c>
      <c r="B97" s="8"/>
      <c r="C97" s="9">
        <v>416</v>
      </c>
      <c r="D97" s="9">
        <v>416</v>
      </c>
      <c r="E97" s="9">
        <v>416</v>
      </c>
      <c r="F97" s="9">
        <v>416</v>
      </c>
      <c r="G97" s="9">
        <v>416</v>
      </c>
      <c r="H97" s="9">
        <v>416</v>
      </c>
      <c r="I97" s="9">
        <v>416</v>
      </c>
    </row>
    <row r="98" spans="1:9" ht="20.25" thickTop="1" thickBot="1" x14ac:dyDescent="0.3">
      <c r="A98" s="11" t="s">
        <v>2</v>
      </c>
      <c r="B98" s="8"/>
      <c r="C98" s="9">
        <v>386</v>
      </c>
      <c r="D98" s="9">
        <v>386</v>
      </c>
      <c r="E98" s="9">
        <v>386</v>
      </c>
      <c r="F98" s="9">
        <v>386</v>
      </c>
      <c r="G98" s="9">
        <v>386</v>
      </c>
      <c r="H98" s="9">
        <v>386</v>
      </c>
      <c r="I98" s="9">
        <v>386</v>
      </c>
    </row>
    <row r="99" spans="1:9" ht="20.25" thickTop="1" thickBot="1" x14ac:dyDescent="0.3">
      <c r="A99" s="11" t="s">
        <v>3</v>
      </c>
      <c r="B99" s="8"/>
      <c r="C99" s="9">
        <v>373</v>
      </c>
      <c r="D99" s="9">
        <v>373</v>
      </c>
      <c r="E99" s="9">
        <v>373</v>
      </c>
      <c r="F99" s="9">
        <v>373</v>
      </c>
      <c r="G99" s="9">
        <v>373</v>
      </c>
      <c r="H99" s="9">
        <v>373</v>
      </c>
      <c r="I99" s="9">
        <v>373</v>
      </c>
    </row>
    <row r="100" spans="1:9" ht="20.25" thickTop="1" thickBot="1" x14ac:dyDescent="0.3">
      <c r="A100" s="11" t="s">
        <v>23</v>
      </c>
      <c r="B100" s="8"/>
      <c r="C100" s="9">
        <v>74</v>
      </c>
      <c r="D100" s="9">
        <v>74</v>
      </c>
      <c r="E100" s="9">
        <v>74</v>
      </c>
      <c r="F100" s="9">
        <v>74</v>
      </c>
      <c r="G100" s="9"/>
      <c r="H100" s="9"/>
      <c r="I100" s="9"/>
    </row>
    <row r="101" spans="1:9" ht="20.25" thickTop="1" thickBot="1" x14ac:dyDescent="0.3">
      <c r="A101" s="11" t="s">
        <v>24</v>
      </c>
      <c r="B101" s="8"/>
      <c r="C101" s="9">
        <v>72</v>
      </c>
      <c r="D101" s="9">
        <v>72</v>
      </c>
      <c r="E101" s="9">
        <v>72</v>
      </c>
      <c r="F101" s="9">
        <v>72</v>
      </c>
      <c r="G101" s="9"/>
      <c r="H101" s="9"/>
      <c r="I101" s="9"/>
    </row>
    <row r="102" spans="1:9" ht="20.25" thickTop="1" thickBot="1" x14ac:dyDescent="0.3">
      <c r="A102" s="11" t="s">
        <v>4</v>
      </c>
      <c r="B102" s="8"/>
      <c r="C102" s="9">
        <v>59</v>
      </c>
      <c r="D102" s="9">
        <v>59</v>
      </c>
      <c r="E102" s="9">
        <v>59</v>
      </c>
      <c r="F102" s="9">
        <v>59</v>
      </c>
      <c r="G102" s="9"/>
      <c r="H102" s="9"/>
      <c r="I102" s="9"/>
    </row>
    <row r="103" spans="1:9" ht="20.25" thickTop="1" thickBot="1" x14ac:dyDescent="0.3">
      <c r="A103" s="7" t="s">
        <v>25</v>
      </c>
      <c r="B103" s="14">
        <f>SUM(B95:B102)</f>
        <v>0</v>
      </c>
      <c r="C103" s="14">
        <f>SUM(C95:C102)</f>
        <v>1380</v>
      </c>
      <c r="D103" s="14">
        <f t="shared" ref="D103" si="11">SUM(D95:D102)</f>
        <v>1380</v>
      </c>
      <c r="E103" s="14">
        <f t="shared" ref="E103" si="12">SUM(E95:E102)</f>
        <v>1380</v>
      </c>
      <c r="F103" s="14">
        <f t="shared" ref="F103" si="13">SUM(F95:F102)</f>
        <v>1380</v>
      </c>
      <c r="G103" s="14">
        <f t="shared" ref="G103" si="14">SUM(G95:G102)</f>
        <v>1175</v>
      </c>
      <c r="H103" s="14">
        <f t="shared" ref="H103" si="15">SUM(H95:H102)</f>
        <v>1175</v>
      </c>
      <c r="I103" s="14">
        <f t="shared" ref="I103" si="16">SUM(I95:I102)</f>
        <v>1175</v>
      </c>
    </row>
    <row r="104" spans="1:9" ht="17.25" thickTop="1" thickBot="1" x14ac:dyDescent="0.3">
      <c r="I104" s="16">
        <f>SUM(B103:I103)</f>
        <v>9045</v>
      </c>
    </row>
    <row r="106" spans="1:9" ht="15.75" thickBot="1" x14ac:dyDescent="0.3"/>
    <row r="107" spans="1:9" x14ac:dyDescent="0.25">
      <c r="G107" s="40" t="s">
        <v>31</v>
      </c>
      <c r="H107" s="36">
        <f>I77+I63+I50+I36+I23+I90+I104</f>
        <v>154533</v>
      </c>
      <c r="I107" s="37"/>
    </row>
    <row r="108" spans="1:9" ht="15.75" thickBot="1" x14ac:dyDescent="0.3">
      <c r="G108" s="41"/>
      <c r="H108" s="38"/>
      <c r="I108" s="39"/>
    </row>
  </sheetData>
  <mergeCells count="27">
    <mergeCell ref="A7:I7"/>
    <mergeCell ref="A8:I8"/>
    <mergeCell ref="A9:I9"/>
    <mergeCell ref="A10:I10"/>
    <mergeCell ref="A11:A13"/>
    <mergeCell ref="B11:I11"/>
    <mergeCell ref="B12:I12"/>
    <mergeCell ref="A24:A26"/>
    <mergeCell ref="B24:I24"/>
    <mergeCell ref="B25:I25"/>
    <mergeCell ref="A38:A40"/>
    <mergeCell ref="B38:I38"/>
    <mergeCell ref="B39:I39"/>
    <mergeCell ref="A51:A53"/>
    <mergeCell ref="B51:I51"/>
    <mergeCell ref="B52:I52"/>
    <mergeCell ref="A65:A67"/>
    <mergeCell ref="B65:I65"/>
    <mergeCell ref="B66:I66"/>
    <mergeCell ref="G107:G108"/>
    <mergeCell ref="H107:I108"/>
    <mergeCell ref="A78:A80"/>
    <mergeCell ref="B78:I78"/>
    <mergeCell ref="B79:I79"/>
    <mergeCell ref="A92:A94"/>
    <mergeCell ref="B92:I92"/>
    <mergeCell ref="B93:I93"/>
  </mergeCells>
  <pageMargins left="0.17" right="0.17" top="0.15748031496062992" bottom="0.15748031496062992" header="0.15748031496062992" footer="0.15748031496062992"/>
  <pageSetup paperSize="5" scale="88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81"/>
  <sheetViews>
    <sheetView topLeftCell="A61" zoomScale="85" zoomScaleNormal="85" workbookViewId="0">
      <selection activeCell="F59" sqref="F59"/>
    </sheetView>
  </sheetViews>
  <sheetFormatPr baseColWidth="10" defaultColWidth="39.140625" defaultRowHeight="15" x14ac:dyDescent="0.25"/>
  <cols>
    <col min="1" max="1" width="39" style="2" bestFit="1" customWidth="1"/>
    <col min="2" max="2" width="10" style="2" customWidth="1"/>
    <col min="3" max="3" width="20.42578125" style="2" bestFit="1" customWidth="1"/>
    <col min="4" max="4" width="15" style="2" bestFit="1" customWidth="1"/>
    <col min="5" max="5" width="20.42578125" style="2" bestFit="1" customWidth="1"/>
    <col min="6" max="6" width="23.140625" style="2" bestFit="1" customWidth="1"/>
    <col min="7" max="7" width="23.5703125" style="2" bestFit="1" customWidth="1"/>
    <col min="8" max="8" width="19.85546875" style="2" bestFit="1" customWidth="1"/>
    <col min="9" max="9" width="23.85546875" style="2" bestFit="1" customWidth="1"/>
    <col min="10" max="16384" width="39.140625" style="2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8.75" x14ac:dyDescent="0.3">
      <c r="A7" s="35" t="s">
        <v>9</v>
      </c>
      <c r="B7" s="35"/>
      <c r="C7" s="35"/>
      <c r="D7" s="35"/>
      <c r="E7" s="35"/>
      <c r="F7" s="35"/>
      <c r="G7" s="35"/>
      <c r="H7" s="35"/>
      <c r="I7" s="35"/>
      <c r="J7" s="3"/>
    </row>
    <row r="8" spans="1:10" ht="18.75" x14ac:dyDescent="0.3">
      <c r="A8" s="35" t="s">
        <v>10</v>
      </c>
      <c r="B8" s="35"/>
      <c r="C8" s="35"/>
      <c r="D8" s="35"/>
      <c r="E8" s="35"/>
      <c r="F8" s="35"/>
      <c r="G8" s="35"/>
      <c r="H8" s="35"/>
      <c r="I8" s="35"/>
      <c r="J8" s="3"/>
    </row>
    <row r="9" spans="1:10" ht="19.5" thickBot="1" x14ac:dyDescent="0.35">
      <c r="A9" s="35" t="s">
        <v>167</v>
      </c>
      <c r="B9" s="35"/>
      <c r="C9" s="35"/>
      <c r="D9" s="35"/>
      <c r="E9" s="35"/>
      <c r="F9" s="35"/>
      <c r="G9" s="35"/>
      <c r="H9" s="35"/>
      <c r="I9" s="35"/>
      <c r="J9" s="3"/>
    </row>
    <row r="10" spans="1:10" ht="18.75" customHeight="1" thickTop="1" thickBot="1" x14ac:dyDescent="0.3">
      <c r="A10" s="33" t="s">
        <v>11</v>
      </c>
      <c r="B10" s="33"/>
      <c r="C10" s="33"/>
      <c r="D10" s="33"/>
      <c r="E10" s="33"/>
      <c r="F10" s="33"/>
      <c r="G10" s="33"/>
      <c r="H10" s="33"/>
      <c r="I10" s="33"/>
      <c r="J10" s="4"/>
    </row>
    <row r="11" spans="1:10" ht="20.25" thickTop="1" thickBot="1" x14ac:dyDescent="0.35">
      <c r="A11" s="34" t="s">
        <v>12</v>
      </c>
      <c r="B11" s="34" t="s">
        <v>49</v>
      </c>
      <c r="C11" s="34"/>
      <c r="D11" s="34"/>
      <c r="E11" s="34"/>
      <c r="F11" s="34"/>
      <c r="G11" s="34"/>
      <c r="H11" s="34"/>
      <c r="I11" s="34"/>
      <c r="J11" s="5"/>
    </row>
    <row r="12" spans="1:10" ht="20.25" thickTop="1" thickBot="1" x14ac:dyDescent="0.35">
      <c r="A12" s="34"/>
      <c r="B12" s="42" t="s">
        <v>46</v>
      </c>
      <c r="C12" s="43"/>
      <c r="D12" s="43"/>
      <c r="E12" s="43"/>
      <c r="F12" s="43"/>
      <c r="G12" s="43"/>
      <c r="H12" s="43"/>
      <c r="I12" s="44"/>
      <c r="J12" s="5"/>
    </row>
    <row r="13" spans="1:10" ht="20.25" thickTop="1" thickBot="1" x14ac:dyDescent="0.35">
      <c r="A13" s="34"/>
      <c r="B13" s="6" t="s">
        <v>0</v>
      </c>
      <c r="C13" s="6" t="s">
        <v>15</v>
      </c>
      <c r="D13" s="6" t="s">
        <v>16</v>
      </c>
      <c r="E13" s="6" t="s">
        <v>7</v>
      </c>
      <c r="F13" s="6" t="s">
        <v>17</v>
      </c>
      <c r="G13" s="6" t="s">
        <v>18</v>
      </c>
      <c r="H13" s="6" t="s">
        <v>19</v>
      </c>
      <c r="I13" s="6" t="s">
        <v>20</v>
      </c>
      <c r="J13" s="5"/>
    </row>
    <row r="14" spans="1:10" ht="20.25" thickTop="1" thickBot="1" x14ac:dyDescent="0.35">
      <c r="A14" s="7" t="s">
        <v>21</v>
      </c>
      <c r="B14" s="8"/>
      <c r="C14" s="9"/>
      <c r="D14" s="9"/>
      <c r="E14" s="9"/>
      <c r="F14" s="9"/>
      <c r="G14" s="9"/>
      <c r="H14" s="9"/>
      <c r="I14" s="9"/>
      <c r="J14" s="5"/>
    </row>
    <row r="15" spans="1:10" ht="20.25" thickTop="1" thickBot="1" x14ac:dyDescent="0.35">
      <c r="A15" s="10" t="s">
        <v>1</v>
      </c>
      <c r="B15" s="8"/>
      <c r="C15" s="9"/>
      <c r="D15" s="9"/>
      <c r="E15" s="9"/>
      <c r="F15" s="9"/>
      <c r="G15" s="9"/>
      <c r="H15" s="9"/>
      <c r="I15" s="9"/>
      <c r="J15" s="5"/>
    </row>
    <row r="16" spans="1:10" ht="20.25" thickTop="1" thickBot="1" x14ac:dyDescent="0.35">
      <c r="A16" s="11" t="s">
        <v>22</v>
      </c>
      <c r="B16" s="8"/>
      <c r="C16" s="9">
        <v>3162</v>
      </c>
      <c r="D16" s="9">
        <v>3162</v>
      </c>
      <c r="E16" s="9">
        <v>3162</v>
      </c>
      <c r="F16" s="9">
        <v>3162</v>
      </c>
      <c r="G16" s="9">
        <v>3162</v>
      </c>
      <c r="H16" s="9">
        <v>3162</v>
      </c>
      <c r="I16" s="9">
        <v>3162</v>
      </c>
      <c r="J16" s="5"/>
    </row>
    <row r="17" spans="1:10" ht="20.25" thickTop="1" thickBot="1" x14ac:dyDescent="0.35">
      <c r="A17" s="11" t="s">
        <v>2</v>
      </c>
      <c r="B17" s="8"/>
      <c r="C17" s="9">
        <v>3544</v>
      </c>
      <c r="D17" s="9">
        <v>3544</v>
      </c>
      <c r="E17" s="9">
        <v>3544</v>
      </c>
      <c r="F17" s="9">
        <v>3544</v>
      </c>
      <c r="G17" s="9">
        <v>3544</v>
      </c>
      <c r="H17" s="9">
        <v>3544</v>
      </c>
      <c r="I17" s="9">
        <v>3544</v>
      </c>
      <c r="J17" s="5"/>
    </row>
    <row r="18" spans="1:10" ht="20.25" thickTop="1" thickBot="1" x14ac:dyDescent="0.35">
      <c r="A18" s="11" t="s">
        <v>3</v>
      </c>
      <c r="B18" s="8"/>
      <c r="C18" s="9">
        <v>3974</v>
      </c>
      <c r="D18" s="9">
        <v>3974</v>
      </c>
      <c r="E18" s="9">
        <v>3974</v>
      </c>
      <c r="F18" s="9">
        <v>3974</v>
      </c>
      <c r="G18" s="9">
        <v>3974</v>
      </c>
      <c r="H18" s="9">
        <v>3974</v>
      </c>
      <c r="I18" s="9">
        <v>3974</v>
      </c>
      <c r="J18" s="5"/>
    </row>
    <row r="19" spans="1:10" ht="20.25" thickTop="1" thickBot="1" x14ac:dyDescent="0.35">
      <c r="A19" s="11" t="s">
        <v>23</v>
      </c>
      <c r="B19" s="8"/>
      <c r="C19" s="9">
        <v>787</v>
      </c>
      <c r="D19" s="9">
        <v>787</v>
      </c>
      <c r="E19" s="9">
        <v>787</v>
      </c>
      <c r="F19" s="9">
        <v>787</v>
      </c>
      <c r="G19" s="9"/>
      <c r="H19" s="9"/>
      <c r="I19" s="9"/>
      <c r="J19" s="5"/>
    </row>
    <row r="20" spans="1:10" ht="20.25" thickTop="1" thickBot="1" x14ac:dyDescent="0.35">
      <c r="A20" s="11" t="s">
        <v>24</v>
      </c>
      <c r="B20" s="8"/>
      <c r="C20" s="9">
        <v>739</v>
      </c>
      <c r="D20" s="9">
        <v>739</v>
      </c>
      <c r="E20" s="9">
        <v>739</v>
      </c>
      <c r="F20" s="9">
        <v>739</v>
      </c>
      <c r="G20" s="9"/>
      <c r="H20" s="9"/>
      <c r="I20" s="9"/>
      <c r="J20" s="5"/>
    </row>
    <row r="21" spans="1:10" ht="20.25" thickTop="1" thickBot="1" x14ac:dyDescent="0.35">
      <c r="A21" s="11" t="s">
        <v>4</v>
      </c>
      <c r="B21" s="8"/>
      <c r="C21" s="9">
        <v>738</v>
      </c>
      <c r="D21" s="9">
        <v>378</v>
      </c>
      <c r="E21" s="9">
        <v>738</v>
      </c>
      <c r="F21" s="9">
        <v>738</v>
      </c>
      <c r="G21" s="9"/>
      <c r="H21" s="9"/>
      <c r="I21" s="9"/>
      <c r="J21" s="5"/>
    </row>
    <row r="22" spans="1:10" ht="20.25" thickTop="1" thickBot="1" x14ac:dyDescent="0.35">
      <c r="A22" s="7" t="s">
        <v>25</v>
      </c>
      <c r="B22" s="14">
        <f>SUM(B14:B21)</f>
        <v>0</v>
      </c>
      <c r="C22" s="14">
        <f t="shared" ref="C22:I22" si="0">SUM(C16:C21)</f>
        <v>12944</v>
      </c>
      <c r="D22" s="14">
        <f t="shared" si="0"/>
        <v>12584</v>
      </c>
      <c r="E22" s="14">
        <f t="shared" si="0"/>
        <v>12944</v>
      </c>
      <c r="F22" s="14">
        <f t="shared" si="0"/>
        <v>12944</v>
      </c>
      <c r="G22" s="14">
        <f t="shared" si="0"/>
        <v>10680</v>
      </c>
      <c r="H22" s="14">
        <f t="shared" si="0"/>
        <v>10680</v>
      </c>
      <c r="I22" s="14">
        <f t="shared" si="0"/>
        <v>10680</v>
      </c>
      <c r="J22" s="5"/>
    </row>
    <row r="23" spans="1:10" ht="17.25" thickTop="1" thickBot="1" x14ac:dyDescent="0.3">
      <c r="A23" s="13"/>
      <c r="B23" s="13"/>
      <c r="C23" s="13"/>
      <c r="D23" s="13"/>
      <c r="E23" s="13"/>
      <c r="F23" s="13"/>
      <c r="G23" s="13"/>
      <c r="H23" s="13"/>
      <c r="I23" s="16">
        <f>SUM(B22:I22)</f>
        <v>83456</v>
      </c>
    </row>
    <row r="24" spans="1:10" ht="20.25" thickTop="1" thickBot="1" x14ac:dyDescent="0.3">
      <c r="A24" s="34" t="s">
        <v>12</v>
      </c>
      <c r="B24" s="34" t="s">
        <v>49</v>
      </c>
      <c r="C24" s="34"/>
      <c r="D24" s="34"/>
      <c r="E24" s="34"/>
      <c r="F24" s="34"/>
      <c r="G24" s="34"/>
      <c r="H24" s="34"/>
      <c r="I24" s="34"/>
    </row>
    <row r="25" spans="1:10" ht="20.25" thickTop="1" thickBot="1" x14ac:dyDescent="0.3">
      <c r="A25" s="34"/>
      <c r="B25" s="42" t="s">
        <v>45</v>
      </c>
      <c r="C25" s="43"/>
      <c r="D25" s="43"/>
      <c r="E25" s="43"/>
      <c r="F25" s="43"/>
      <c r="G25" s="43"/>
      <c r="H25" s="43"/>
      <c r="I25" s="44"/>
    </row>
    <row r="26" spans="1:10" ht="20.25" thickTop="1" thickBot="1" x14ac:dyDescent="0.3">
      <c r="A26" s="34"/>
      <c r="B26" s="6" t="s">
        <v>0</v>
      </c>
      <c r="C26" s="6" t="s">
        <v>15</v>
      </c>
      <c r="D26" s="6" t="s">
        <v>16</v>
      </c>
      <c r="E26" s="6" t="s">
        <v>7</v>
      </c>
      <c r="F26" s="6" t="s">
        <v>17</v>
      </c>
      <c r="G26" s="6" t="s">
        <v>18</v>
      </c>
      <c r="H26" s="6" t="s">
        <v>19</v>
      </c>
      <c r="I26" s="6" t="s">
        <v>20</v>
      </c>
    </row>
    <row r="27" spans="1:10" ht="20.25" thickTop="1" thickBot="1" x14ac:dyDescent="0.3">
      <c r="A27" s="7" t="s">
        <v>21</v>
      </c>
      <c r="B27" s="8"/>
      <c r="C27" s="9"/>
      <c r="D27" s="9"/>
      <c r="E27" s="9"/>
      <c r="F27" s="9"/>
      <c r="G27" s="9"/>
      <c r="H27" s="9"/>
      <c r="I27" s="9"/>
    </row>
    <row r="28" spans="1:10" ht="20.25" thickTop="1" thickBot="1" x14ac:dyDescent="0.3">
      <c r="A28" s="10" t="s">
        <v>1</v>
      </c>
      <c r="B28" s="8"/>
      <c r="C28" s="9"/>
      <c r="D28" s="9"/>
      <c r="E28" s="9"/>
      <c r="F28" s="9"/>
      <c r="G28" s="9"/>
      <c r="H28" s="9"/>
      <c r="I28" s="9"/>
    </row>
    <row r="29" spans="1:10" ht="20.25" thickTop="1" thickBot="1" x14ac:dyDescent="0.3">
      <c r="A29" s="11" t="s">
        <v>22</v>
      </c>
      <c r="B29" s="8"/>
      <c r="C29" s="9">
        <v>883</v>
      </c>
      <c r="D29" s="9">
        <v>883</v>
      </c>
      <c r="E29" s="9">
        <v>883</v>
      </c>
      <c r="F29" s="9">
        <v>883</v>
      </c>
      <c r="G29" s="9">
        <v>883</v>
      </c>
      <c r="H29" s="9">
        <v>883</v>
      </c>
      <c r="I29" s="9">
        <v>883</v>
      </c>
    </row>
    <row r="30" spans="1:10" ht="20.25" thickTop="1" thickBot="1" x14ac:dyDescent="0.3">
      <c r="A30" s="11" t="s">
        <v>2</v>
      </c>
      <c r="B30" s="8"/>
      <c r="C30" s="9">
        <v>837</v>
      </c>
      <c r="D30" s="9">
        <v>837</v>
      </c>
      <c r="E30" s="9">
        <v>837</v>
      </c>
      <c r="F30" s="9">
        <v>837</v>
      </c>
      <c r="G30" s="9">
        <v>837</v>
      </c>
      <c r="H30" s="9">
        <v>837</v>
      </c>
      <c r="I30" s="9">
        <v>837</v>
      </c>
    </row>
    <row r="31" spans="1:10" ht="20.25" thickTop="1" thickBot="1" x14ac:dyDescent="0.3">
      <c r="A31" s="11" t="s">
        <v>3</v>
      </c>
      <c r="B31" s="8"/>
      <c r="C31" s="9">
        <v>1022</v>
      </c>
      <c r="D31" s="9">
        <v>1022</v>
      </c>
      <c r="E31" s="9">
        <v>1022</v>
      </c>
      <c r="F31" s="9">
        <v>1022</v>
      </c>
      <c r="G31" s="9">
        <v>1022</v>
      </c>
      <c r="H31" s="9">
        <v>1022</v>
      </c>
      <c r="I31" s="9">
        <v>1022</v>
      </c>
    </row>
    <row r="32" spans="1:10" ht="20.25" thickTop="1" thickBot="1" x14ac:dyDescent="0.3">
      <c r="A32" s="11" t="s">
        <v>23</v>
      </c>
      <c r="B32" s="8"/>
      <c r="C32" s="9">
        <v>178</v>
      </c>
      <c r="D32" s="9">
        <v>178</v>
      </c>
      <c r="E32" s="9">
        <v>178</v>
      </c>
      <c r="F32" s="9">
        <v>178</v>
      </c>
      <c r="G32" s="9"/>
      <c r="H32" s="9"/>
      <c r="I32" s="9"/>
    </row>
    <row r="33" spans="1:17" ht="20.25" thickTop="1" thickBot="1" x14ac:dyDescent="0.3">
      <c r="A33" s="11" t="s">
        <v>24</v>
      </c>
      <c r="B33" s="8"/>
      <c r="C33" s="9">
        <v>173</v>
      </c>
      <c r="D33" s="9">
        <v>173</v>
      </c>
      <c r="E33" s="9">
        <v>173</v>
      </c>
      <c r="F33" s="9">
        <v>173</v>
      </c>
      <c r="G33" s="9"/>
      <c r="H33" s="9"/>
      <c r="I33" s="9"/>
    </row>
    <row r="34" spans="1:17" ht="20.25" thickTop="1" thickBot="1" x14ac:dyDescent="0.3">
      <c r="A34" s="11" t="s">
        <v>4</v>
      </c>
      <c r="B34" s="8"/>
      <c r="C34" s="9">
        <v>165</v>
      </c>
      <c r="D34" s="9">
        <v>165</v>
      </c>
      <c r="E34" s="9">
        <v>165</v>
      </c>
      <c r="F34" s="9">
        <v>165</v>
      </c>
      <c r="G34" s="9"/>
      <c r="H34" s="9"/>
      <c r="I34" s="9"/>
    </row>
    <row r="35" spans="1:17" ht="20.25" thickTop="1" thickBot="1" x14ac:dyDescent="0.3">
      <c r="A35" s="7" t="s">
        <v>25</v>
      </c>
      <c r="B35" s="14">
        <f>SUM(B27:B34)</f>
        <v>0</v>
      </c>
      <c r="C35" s="14">
        <f>SUM(C27:C34)</f>
        <v>3258</v>
      </c>
      <c r="D35" s="14">
        <f t="shared" ref="D35:I35" si="1">SUM(D27:D34)</f>
        <v>3258</v>
      </c>
      <c r="E35" s="14">
        <f t="shared" si="1"/>
        <v>3258</v>
      </c>
      <c r="F35" s="14">
        <f t="shared" si="1"/>
        <v>3258</v>
      </c>
      <c r="G35" s="14">
        <f t="shared" si="1"/>
        <v>2742</v>
      </c>
      <c r="H35" s="14">
        <f t="shared" si="1"/>
        <v>2742</v>
      </c>
      <c r="I35" s="14">
        <f t="shared" si="1"/>
        <v>2742</v>
      </c>
    </row>
    <row r="36" spans="1:17" ht="17.25" thickTop="1" thickBot="1" x14ac:dyDescent="0.3">
      <c r="A36" s="13" t="s">
        <v>26</v>
      </c>
      <c r="I36" s="16">
        <f>SUM(B35:I35)</f>
        <v>21258</v>
      </c>
    </row>
    <row r="37" spans="1:17" ht="15.75" thickBot="1" x14ac:dyDescent="0.3"/>
    <row r="38" spans="1:17" ht="20.25" thickTop="1" thickBot="1" x14ac:dyDescent="0.3">
      <c r="A38" s="34" t="s">
        <v>12</v>
      </c>
      <c r="B38" s="34" t="s">
        <v>49</v>
      </c>
      <c r="C38" s="34"/>
      <c r="D38" s="34"/>
      <c r="E38" s="34"/>
      <c r="F38" s="34"/>
      <c r="G38" s="34"/>
      <c r="H38" s="34"/>
      <c r="I38" s="34"/>
    </row>
    <row r="39" spans="1:17" ht="20.25" thickTop="1" thickBot="1" x14ac:dyDescent="0.3">
      <c r="A39" s="34"/>
      <c r="B39" s="42" t="s">
        <v>44</v>
      </c>
      <c r="C39" s="43"/>
      <c r="D39" s="43"/>
      <c r="E39" s="43"/>
      <c r="F39" s="43"/>
      <c r="G39" s="43"/>
      <c r="H39" s="43"/>
      <c r="I39" s="44"/>
    </row>
    <row r="40" spans="1:17" ht="20.25" thickTop="1" thickBot="1" x14ac:dyDescent="0.3">
      <c r="A40" s="34"/>
      <c r="B40" s="6" t="s">
        <v>0</v>
      </c>
      <c r="C40" s="6" t="s">
        <v>15</v>
      </c>
      <c r="D40" s="6" t="s">
        <v>16</v>
      </c>
      <c r="E40" s="6" t="s">
        <v>7</v>
      </c>
      <c r="F40" s="6" t="s">
        <v>17</v>
      </c>
      <c r="G40" s="6" t="s">
        <v>18</v>
      </c>
      <c r="H40" s="6" t="s">
        <v>19</v>
      </c>
      <c r="I40" s="6" t="s">
        <v>20</v>
      </c>
    </row>
    <row r="41" spans="1:17" ht="20.25" thickTop="1" thickBot="1" x14ac:dyDescent="0.3">
      <c r="A41" s="7" t="s">
        <v>21</v>
      </c>
      <c r="B41" s="8"/>
      <c r="C41" s="9"/>
      <c r="D41" s="9"/>
      <c r="E41" s="9"/>
      <c r="F41" s="9"/>
      <c r="G41" s="9"/>
      <c r="H41" s="9"/>
      <c r="I41" s="9"/>
    </row>
    <row r="42" spans="1:17" ht="20.25" thickTop="1" thickBot="1" x14ac:dyDescent="0.3">
      <c r="A42" s="10" t="s">
        <v>1</v>
      </c>
      <c r="B42" s="8"/>
      <c r="C42" s="9"/>
      <c r="D42" s="9"/>
      <c r="E42" s="9"/>
      <c r="F42" s="9"/>
      <c r="G42" s="9"/>
      <c r="H42" s="9"/>
      <c r="I42" s="9"/>
    </row>
    <row r="43" spans="1:17" ht="20.25" thickTop="1" thickBot="1" x14ac:dyDescent="0.3">
      <c r="A43" s="11" t="s">
        <v>22</v>
      </c>
      <c r="B43" s="8"/>
      <c r="C43" s="9">
        <v>865</v>
      </c>
      <c r="D43" s="9">
        <v>865</v>
      </c>
      <c r="E43" s="9">
        <v>865</v>
      </c>
      <c r="F43" s="9">
        <v>865</v>
      </c>
      <c r="G43" s="9">
        <v>865</v>
      </c>
      <c r="H43" s="9">
        <v>865</v>
      </c>
      <c r="I43" s="9">
        <v>865</v>
      </c>
    </row>
    <row r="44" spans="1:17" ht="20.25" thickTop="1" thickBot="1" x14ac:dyDescent="0.3">
      <c r="A44" s="11" t="s">
        <v>2</v>
      </c>
      <c r="B44" s="8"/>
      <c r="C44" s="9">
        <v>837</v>
      </c>
      <c r="D44" s="9">
        <v>837</v>
      </c>
      <c r="E44" s="9">
        <v>837</v>
      </c>
      <c r="F44" s="9">
        <v>837</v>
      </c>
      <c r="G44" s="9">
        <v>837</v>
      </c>
      <c r="H44" s="9">
        <v>837</v>
      </c>
      <c r="I44" s="9">
        <v>837</v>
      </c>
    </row>
    <row r="45" spans="1:17" ht="20.25" thickTop="1" thickBot="1" x14ac:dyDescent="0.3">
      <c r="A45" s="11" t="s">
        <v>3</v>
      </c>
      <c r="B45" s="8"/>
      <c r="C45" s="9">
        <v>962</v>
      </c>
      <c r="D45" s="9">
        <v>962</v>
      </c>
      <c r="E45" s="9">
        <v>962</v>
      </c>
      <c r="F45" s="9">
        <v>962</v>
      </c>
      <c r="G45" s="9">
        <v>962</v>
      </c>
      <c r="H45" s="9">
        <v>962</v>
      </c>
      <c r="I45" s="9">
        <v>962</v>
      </c>
    </row>
    <row r="46" spans="1:17" ht="20.25" thickTop="1" thickBot="1" x14ac:dyDescent="0.35">
      <c r="A46" s="11" t="s">
        <v>23</v>
      </c>
      <c r="B46" s="8"/>
      <c r="C46" s="9">
        <v>201</v>
      </c>
      <c r="D46" s="9">
        <v>201</v>
      </c>
      <c r="E46" s="9">
        <v>201</v>
      </c>
      <c r="F46" s="9">
        <v>201</v>
      </c>
      <c r="G46" s="9"/>
      <c r="H46" s="9"/>
      <c r="I46" s="9" t="s">
        <v>168</v>
      </c>
      <c r="J46" s="3"/>
      <c r="K46" s="3"/>
      <c r="L46" s="3"/>
      <c r="M46" s="3"/>
      <c r="N46" s="3"/>
      <c r="O46" s="3"/>
      <c r="P46" s="3"/>
      <c r="Q46" s="3"/>
    </row>
    <row r="47" spans="1:17" ht="20.25" thickTop="1" thickBot="1" x14ac:dyDescent="0.3">
      <c r="A47" s="11" t="s">
        <v>24</v>
      </c>
      <c r="B47" s="8"/>
      <c r="C47" s="9">
        <v>174</v>
      </c>
      <c r="D47" s="9">
        <v>174</v>
      </c>
      <c r="E47" s="9">
        <v>174</v>
      </c>
      <c r="F47" s="9">
        <v>174</v>
      </c>
      <c r="G47" s="9"/>
      <c r="H47" s="9"/>
      <c r="I47" s="9"/>
    </row>
    <row r="48" spans="1:17" ht="20.25" thickTop="1" thickBot="1" x14ac:dyDescent="0.3">
      <c r="A48" s="11" t="s">
        <v>4</v>
      </c>
      <c r="B48" s="8"/>
      <c r="C48" s="9">
        <v>184</v>
      </c>
      <c r="D48" s="9">
        <v>184</v>
      </c>
      <c r="E48" s="9">
        <v>184</v>
      </c>
      <c r="F48" s="9">
        <v>184</v>
      </c>
      <c r="G48" s="9"/>
      <c r="H48" s="9"/>
      <c r="I48" s="9"/>
    </row>
    <row r="49" spans="1:9" ht="20.25" thickTop="1" thickBot="1" x14ac:dyDescent="0.3">
      <c r="A49" s="7" t="s">
        <v>25</v>
      </c>
      <c r="B49" s="14">
        <f>SUM(B41:B48)</f>
        <v>0</v>
      </c>
      <c r="C49" s="14">
        <f>SUM(C41:C48)</f>
        <v>3223</v>
      </c>
      <c r="D49" s="14">
        <f t="shared" ref="D49:I49" si="2">SUM(D41:D48)</f>
        <v>3223</v>
      </c>
      <c r="E49" s="14">
        <f t="shared" si="2"/>
        <v>3223</v>
      </c>
      <c r="F49" s="14">
        <f t="shared" si="2"/>
        <v>3223</v>
      </c>
      <c r="G49" s="14">
        <f t="shared" si="2"/>
        <v>2664</v>
      </c>
      <c r="H49" s="14">
        <f t="shared" si="2"/>
        <v>2664</v>
      </c>
      <c r="I49" s="14">
        <f t="shared" si="2"/>
        <v>2664</v>
      </c>
    </row>
    <row r="50" spans="1:9" ht="17.25" thickTop="1" thickBot="1" x14ac:dyDescent="0.3">
      <c r="I50" s="16">
        <f>SUM(B49:I49)</f>
        <v>20884</v>
      </c>
    </row>
    <row r="51" spans="1:9" ht="20.25" thickTop="1" thickBot="1" x14ac:dyDescent="0.3">
      <c r="A51" s="34" t="s">
        <v>12</v>
      </c>
      <c r="B51" s="34" t="s">
        <v>49</v>
      </c>
      <c r="C51" s="34"/>
      <c r="D51" s="34"/>
      <c r="E51" s="34"/>
      <c r="F51" s="34"/>
      <c r="G51" s="34"/>
      <c r="H51" s="34"/>
      <c r="I51" s="34"/>
    </row>
    <row r="52" spans="1:9" ht="20.25" thickTop="1" thickBot="1" x14ac:dyDescent="0.3">
      <c r="A52" s="34"/>
      <c r="B52" s="42" t="s">
        <v>43</v>
      </c>
      <c r="C52" s="43"/>
      <c r="D52" s="43"/>
      <c r="E52" s="43"/>
      <c r="F52" s="43"/>
      <c r="G52" s="43"/>
      <c r="H52" s="43"/>
      <c r="I52" s="44"/>
    </row>
    <row r="53" spans="1:9" ht="20.25" thickTop="1" thickBot="1" x14ac:dyDescent="0.3">
      <c r="A53" s="34"/>
      <c r="B53" s="6" t="s">
        <v>0</v>
      </c>
      <c r="C53" s="6" t="s">
        <v>15</v>
      </c>
      <c r="D53" s="6" t="s">
        <v>16</v>
      </c>
      <c r="E53" s="6" t="s">
        <v>7</v>
      </c>
      <c r="F53" s="6" t="s">
        <v>17</v>
      </c>
      <c r="G53" s="6" t="s">
        <v>18</v>
      </c>
      <c r="H53" s="6" t="s">
        <v>19</v>
      </c>
      <c r="I53" s="6" t="s">
        <v>20</v>
      </c>
    </row>
    <row r="54" spans="1:9" ht="20.25" thickTop="1" thickBot="1" x14ac:dyDescent="0.3">
      <c r="A54" s="7" t="s">
        <v>21</v>
      </c>
      <c r="B54" s="8"/>
      <c r="C54" s="9"/>
      <c r="D54" s="9"/>
      <c r="E54" s="9"/>
      <c r="F54" s="9"/>
      <c r="G54" s="9"/>
      <c r="H54" s="9"/>
      <c r="I54" s="9"/>
    </row>
    <row r="55" spans="1:9" ht="20.25" thickTop="1" thickBot="1" x14ac:dyDescent="0.3">
      <c r="A55" s="10" t="s">
        <v>1</v>
      </c>
      <c r="B55" s="8"/>
      <c r="C55" s="9"/>
      <c r="D55" s="9"/>
      <c r="E55" s="9"/>
      <c r="F55" s="9"/>
      <c r="G55" s="9"/>
      <c r="H55" s="9"/>
      <c r="I55" s="9"/>
    </row>
    <row r="56" spans="1:9" ht="20.25" thickTop="1" thickBot="1" x14ac:dyDescent="0.3">
      <c r="A56" s="11" t="s">
        <v>22</v>
      </c>
      <c r="B56" s="8"/>
      <c r="C56" s="9">
        <v>2865</v>
      </c>
      <c r="D56" s="9">
        <v>2865</v>
      </c>
      <c r="E56" s="9">
        <v>2865</v>
      </c>
      <c r="F56" s="9">
        <v>2865</v>
      </c>
      <c r="G56" s="9">
        <v>2865</v>
      </c>
      <c r="H56" s="9">
        <v>2865</v>
      </c>
      <c r="I56" s="9">
        <v>2865</v>
      </c>
    </row>
    <row r="57" spans="1:9" ht="20.25" thickTop="1" thickBot="1" x14ac:dyDescent="0.3">
      <c r="A57" s="11" t="s">
        <v>2</v>
      </c>
      <c r="B57" s="8"/>
      <c r="C57" s="9">
        <v>2832</v>
      </c>
      <c r="D57" s="9">
        <v>2832</v>
      </c>
      <c r="E57" s="9">
        <v>2832</v>
      </c>
      <c r="F57" s="9">
        <v>2832</v>
      </c>
      <c r="G57" s="9">
        <v>2832</v>
      </c>
      <c r="H57" s="9">
        <v>2832</v>
      </c>
      <c r="I57" s="9">
        <v>2832</v>
      </c>
    </row>
    <row r="58" spans="1:9" ht="20.25" thickTop="1" thickBot="1" x14ac:dyDescent="0.3">
      <c r="A58" s="11" t="s">
        <v>3</v>
      </c>
      <c r="B58" s="8"/>
      <c r="C58" s="9">
        <v>3373</v>
      </c>
      <c r="D58" s="9">
        <v>3373</v>
      </c>
      <c r="E58" s="9">
        <v>3373</v>
      </c>
      <c r="F58" s="9">
        <v>3373</v>
      </c>
      <c r="G58" s="9">
        <v>3373</v>
      </c>
      <c r="H58" s="9">
        <v>3373</v>
      </c>
      <c r="I58" s="9">
        <v>3373</v>
      </c>
    </row>
    <row r="59" spans="1:9" ht="20.25" thickTop="1" thickBot="1" x14ac:dyDescent="0.3">
      <c r="A59" s="11" t="s">
        <v>23</v>
      </c>
      <c r="B59" s="8"/>
      <c r="C59" s="9">
        <v>641</v>
      </c>
      <c r="D59" s="9">
        <v>641</v>
      </c>
      <c r="E59" s="9">
        <v>641</v>
      </c>
      <c r="F59" s="9">
        <v>641</v>
      </c>
      <c r="G59" s="9"/>
      <c r="H59" s="9"/>
      <c r="I59" s="9"/>
    </row>
    <row r="60" spans="1:9" ht="20.25" thickTop="1" thickBot="1" x14ac:dyDescent="0.3">
      <c r="A60" s="11" t="s">
        <v>24</v>
      </c>
      <c r="B60" s="8"/>
      <c r="C60" s="9">
        <v>629</v>
      </c>
      <c r="D60" s="9">
        <v>629</v>
      </c>
      <c r="E60" s="9">
        <v>629</v>
      </c>
      <c r="F60" s="9">
        <v>629</v>
      </c>
      <c r="G60" s="9"/>
      <c r="H60" s="9"/>
      <c r="I60" s="9"/>
    </row>
    <row r="61" spans="1:9" ht="20.25" thickTop="1" thickBot="1" x14ac:dyDescent="0.3">
      <c r="A61" s="11" t="s">
        <v>4</v>
      </c>
      <c r="B61" s="8"/>
      <c r="C61" s="9">
        <v>557</v>
      </c>
      <c r="D61" s="9">
        <v>557</v>
      </c>
      <c r="E61" s="9">
        <v>557</v>
      </c>
      <c r="F61" s="9">
        <v>557</v>
      </c>
      <c r="G61" s="9"/>
      <c r="H61" s="9"/>
      <c r="I61" s="9"/>
    </row>
    <row r="62" spans="1:9" ht="20.25" thickTop="1" thickBot="1" x14ac:dyDescent="0.3">
      <c r="A62" s="7" t="s">
        <v>25</v>
      </c>
      <c r="B62" s="14">
        <f>SUM(B54:B61)</f>
        <v>0</v>
      </c>
      <c r="C62" s="14">
        <f>SUM(C54:C61)</f>
        <v>10897</v>
      </c>
      <c r="D62" s="14">
        <f t="shared" ref="D62:I62" si="3">SUM(D54:D61)</f>
        <v>10897</v>
      </c>
      <c r="E62" s="14">
        <f t="shared" si="3"/>
        <v>10897</v>
      </c>
      <c r="F62" s="14">
        <f t="shared" si="3"/>
        <v>10897</v>
      </c>
      <c r="G62" s="14">
        <f t="shared" si="3"/>
        <v>9070</v>
      </c>
      <c r="H62" s="14">
        <f t="shared" si="3"/>
        <v>9070</v>
      </c>
      <c r="I62" s="15">
        <f t="shared" si="3"/>
        <v>9070</v>
      </c>
    </row>
    <row r="63" spans="1:9" ht="17.25" thickTop="1" thickBot="1" x14ac:dyDescent="0.3">
      <c r="I63" s="16">
        <f>SUM(B62:I62)</f>
        <v>70798</v>
      </c>
    </row>
    <row r="64" spans="1:9" ht="15.75" thickBot="1" x14ac:dyDescent="0.3"/>
    <row r="65" spans="1:9" ht="20.25" thickTop="1" thickBot="1" x14ac:dyDescent="0.3">
      <c r="A65" s="34" t="s">
        <v>12</v>
      </c>
      <c r="B65" s="34" t="s">
        <v>49</v>
      </c>
      <c r="C65" s="34"/>
      <c r="D65" s="34"/>
      <c r="E65" s="34"/>
      <c r="F65" s="34"/>
      <c r="G65" s="34"/>
      <c r="H65" s="34"/>
      <c r="I65" s="34"/>
    </row>
    <row r="66" spans="1:9" ht="20.25" thickTop="1" thickBot="1" x14ac:dyDescent="0.3">
      <c r="A66" s="34"/>
      <c r="B66" s="42" t="s">
        <v>47</v>
      </c>
      <c r="C66" s="43"/>
      <c r="D66" s="43"/>
      <c r="E66" s="43"/>
      <c r="F66" s="43"/>
      <c r="G66" s="43"/>
      <c r="H66" s="43"/>
      <c r="I66" s="44"/>
    </row>
    <row r="67" spans="1:9" ht="20.25" thickTop="1" thickBot="1" x14ac:dyDescent="0.3">
      <c r="A67" s="34"/>
      <c r="B67" s="6" t="s">
        <v>0</v>
      </c>
      <c r="C67" s="6" t="s">
        <v>15</v>
      </c>
      <c r="D67" s="6" t="s">
        <v>16</v>
      </c>
      <c r="E67" s="6" t="s">
        <v>7</v>
      </c>
      <c r="F67" s="6" t="s">
        <v>17</v>
      </c>
      <c r="G67" s="6" t="s">
        <v>18</v>
      </c>
      <c r="H67" s="6" t="s">
        <v>19</v>
      </c>
      <c r="I67" s="6" t="s">
        <v>20</v>
      </c>
    </row>
    <row r="68" spans="1:9" ht="20.25" thickTop="1" thickBot="1" x14ac:dyDescent="0.3">
      <c r="A68" s="7" t="s">
        <v>21</v>
      </c>
      <c r="B68" s="8"/>
      <c r="C68" s="9"/>
      <c r="D68" s="9"/>
      <c r="E68" s="9"/>
      <c r="F68" s="9"/>
      <c r="G68" s="9"/>
      <c r="H68" s="9"/>
      <c r="I68" s="9"/>
    </row>
    <row r="69" spans="1:9" ht="20.25" thickTop="1" thickBot="1" x14ac:dyDescent="0.3">
      <c r="A69" s="10" t="s">
        <v>1</v>
      </c>
      <c r="B69" s="8"/>
      <c r="C69" s="9"/>
      <c r="D69" s="9"/>
      <c r="E69" s="9"/>
      <c r="F69" s="9"/>
      <c r="G69" s="9"/>
      <c r="H69" s="9"/>
      <c r="I69" s="9"/>
    </row>
    <row r="70" spans="1:9" ht="20.25" thickTop="1" thickBot="1" x14ac:dyDescent="0.3">
      <c r="A70" s="11" t="s">
        <v>22</v>
      </c>
      <c r="B70" s="8"/>
      <c r="C70" s="9">
        <v>434</v>
      </c>
      <c r="D70" s="9">
        <v>434</v>
      </c>
      <c r="E70" s="9">
        <v>434</v>
      </c>
      <c r="F70" s="9">
        <v>434</v>
      </c>
      <c r="G70" s="9">
        <v>434</v>
      </c>
      <c r="H70" s="9">
        <v>434</v>
      </c>
      <c r="I70" s="9">
        <v>434</v>
      </c>
    </row>
    <row r="71" spans="1:9" ht="20.25" thickTop="1" thickBot="1" x14ac:dyDescent="0.3">
      <c r="A71" s="11" t="s">
        <v>2</v>
      </c>
      <c r="B71" s="8"/>
      <c r="C71" s="9">
        <v>426</v>
      </c>
      <c r="D71" s="9">
        <v>426</v>
      </c>
      <c r="E71" s="9">
        <v>426</v>
      </c>
      <c r="F71" s="9">
        <v>426</v>
      </c>
      <c r="G71" s="9">
        <v>426</v>
      </c>
      <c r="H71" s="9">
        <v>426</v>
      </c>
      <c r="I71" s="9">
        <v>426</v>
      </c>
    </row>
    <row r="72" spans="1:9" ht="20.25" thickTop="1" thickBot="1" x14ac:dyDescent="0.3">
      <c r="A72" s="11" t="s">
        <v>3</v>
      </c>
      <c r="B72" s="8"/>
      <c r="C72" s="9">
        <v>567</v>
      </c>
      <c r="D72" s="9">
        <v>567</v>
      </c>
      <c r="E72" s="9">
        <v>567</v>
      </c>
      <c r="F72" s="9">
        <v>567</v>
      </c>
      <c r="G72" s="9">
        <v>567</v>
      </c>
      <c r="H72" s="9">
        <v>567</v>
      </c>
      <c r="I72" s="9">
        <v>567</v>
      </c>
    </row>
    <row r="73" spans="1:9" ht="20.25" thickTop="1" thickBot="1" x14ac:dyDescent="0.3">
      <c r="A73" s="11" t="s">
        <v>23</v>
      </c>
      <c r="B73" s="8"/>
      <c r="C73" s="9">
        <v>112</v>
      </c>
      <c r="D73" s="9">
        <v>112</v>
      </c>
      <c r="E73" s="9">
        <v>112</v>
      </c>
      <c r="F73" s="9">
        <v>112</v>
      </c>
      <c r="G73" s="9"/>
      <c r="H73" s="9"/>
      <c r="I73" s="9"/>
    </row>
    <row r="74" spans="1:9" ht="20.25" thickTop="1" thickBot="1" x14ac:dyDescent="0.3">
      <c r="A74" s="11" t="s">
        <v>24</v>
      </c>
      <c r="B74" s="8"/>
      <c r="C74" s="9">
        <v>103</v>
      </c>
      <c r="D74" s="9">
        <v>103</v>
      </c>
      <c r="E74" s="9">
        <v>103</v>
      </c>
      <c r="F74" s="9">
        <v>103</v>
      </c>
      <c r="G74" s="9"/>
      <c r="H74" s="9"/>
      <c r="I74" s="9"/>
    </row>
    <row r="75" spans="1:9" ht="20.25" thickTop="1" thickBot="1" x14ac:dyDescent="0.3">
      <c r="A75" s="11" t="s">
        <v>4</v>
      </c>
      <c r="B75" s="8"/>
      <c r="C75" s="9">
        <v>93</v>
      </c>
      <c r="D75" s="9">
        <v>93</v>
      </c>
      <c r="E75" s="9">
        <v>93</v>
      </c>
      <c r="F75" s="9">
        <v>93</v>
      </c>
      <c r="G75" s="9"/>
      <c r="H75" s="9"/>
      <c r="I75" s="9"/>
    </row>
    <row r="76" spans="1:9" ht="20.25" thickTop="1" thickBot="1" x14ac:dyDescent="0.3">
      <c r="A76" s="7" t="s">
        <v>25</v>
      </c>
      <c r="B76" s="14">
        <f>SUM(B68:B75)</f>
        <v>0</v>
      </c>
      <c r="C76" s="14">
        <f>SUM(C68:C75)</f>
        <v>1735</v>
      </c>
      <c r="D76" s="14">
        <f t="shared" ref="D76" si="4">SUM(D68:D75)</f>
        <v>1735</v>
      </c>
      <c r="E76" s="14">
        <f t="shared" ref="E76" si="5">SUM(E68:E75)</f>
        <v>1735</v>
      </c>
      <c r="F76" s="14">
        <f t="shared" ref="F76" si="6">SUM(F68:F75)</f>
        <v>1735</v>
      </c>
      <c r="G76" s="14">
        <f t="shared" ref="G76" si="7">SUM(G68:G75)</f>
        <v>1427</v>
      </c>
      <c r="H76" s="14">
        <f t="shared" ref="H76" si="8">SUM(H68:H75)</f>
        <v>1427</v>
      </c>
      <c r="I76" s="15">
        <f t="shared" ref="I76" si="9">SUM(I68:I75)</f>
        <v>1427</v>
      </c>
    </row>
    <row r="77" spans="1:9" ht="17.25" thickTop="1" thickBot="1" x14ac:dyDescent="0.3">
      <c r="I77" s="16">
        <f>SUM(B76:I76)</f>
        <v>11221</v>
      </c>
    </row>
    <row r="79" spans="1:9" ht="15.75" thickBot="1" x14ac:dyDescent="0.3"/>
    <row r="80" spans="1:9" x14ac:dyDescent="0.25">
      <c r="G80" s="40" t="s">
        <v>31</v>
      </c>
      <c r="H80" s="36">
        <f>+I63+I50+I36+I23+I77</f>
        <v>207617</v>
      </c>
      <c r="I80" s="37"/>
    </row>
    <row r="81" spans="7:9" ht="15.75" thickBot="1" x14ac:dyDescent="0.3">
      <c r="G81" s="41"/>
      <c r="H81" s="38"/>
      <c r="I81" s="39"/>
    </row>
  </sheetData>
  <mergeCells count="21">
    <mergeCell ref="A7:I7"/>
    <mergeCell ref="A8:I8"/>
    <mergeCell ref="A9:I9"/>
    <mergeCell ref="A10:I10"/>
    <mergeCell ref="A11:A13"/>
    <mergeCell ref="B11:I11"/>
    <mergeCell ref="B12:I12"/>
    <mergeCell ref="A51:A53"/>
    <mergeCell ref="B51:I51"/>
    <mergeCell ref="B52:I52"/>
    <mergeCell ref="A24:A26"/>
    <mergeCell ref="B24:I24"/>
    <mergeCell ref="B25:I25"/>
    <mergeCell ref="A38:A40"/>
    <mergeCell ref="B38:I38"/>
    <mergeCell ref="B39:I39"/>
    <mergeCell ref="G80:G81"/>
    <mergeCell ref="H80:I81"/>
    <mergeCell ref="A65:A67"/>
    <mergeCell ref="B65:I65"/>
    <mergeCell ref="B66:I66"/>
  </mergeCells>
  <pageMargins left="0.27559055118110237" right="0.17" top="0.15748031496062992" bottom="0.15748031496062992" header="0.15748031496062992" footer="0.15748031496062992"/>
  <pageSetup paperSize="5" scale="88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08"/>
  <sheetViews>
    <sheetView zoomScale="85" zoomScaleNormal="85" workbookViewId="0">
      <selection activeCell="I98" sqref="I98"/>
    </sheetView>
  </sheetViews>
  <sheetFormatPr baseColWidth="10" defaultColWidth="39.140625" defaultRowHeight="15" x14ac:dyDescent="0.25"/>
  <cols>
    <col min="1" max="1" width="39" style="2" bestFit="1" customWidth="1"/>
    <col min="2" max="2" width="10.7109375" style="2" customWidth="1"/>
    <col min="3" max="3" width="20.42578125" style="2" bestFit="1" customWidth="1"/>
    <col min="4" max="4" width="15" style="2" bestFit="1" customWidth="1"/>
    <col min="5" max="5" width="20.42578125" style="2" bestFit="1" customWidth="1"/>
    <col min="6" max="6" width="23.140625" style="2" bestFit="1" customWidth="1"/>
    <col min="7" max="7" width="23.5703125" style="2" bestFit="1" customWidth="1"/>
    <col min="8" max="8" width="19.85546875" style="2" bestFit="1" customWidth="1"/>
    <col min="9" max="9" width="23.85546875" style="2" bestFit="1" customWidth="1"/>
    <col min="10" max="16384" width="39.140625" style="2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8.75" x14ac:dyDescent="0.3">
      <c r="A7" s="35" t="s">
        <v>9</v>
      </c>
      <c r="B7" s="35"/>
      <c r="C7" s="35"/>
      <c r="D7" s="35"/>
      <c r="E7" s="35"/>
      <c r="F7" s="35"/>
      <c r="G7" s="35"/>
      <c r="H7" s="35"/>
      <c r="I7" s="35"/>
      <c r="J7" s="3"/>
    </row>
    <row r="8" spans="1:10" ht="18.75" x14ac:dyDescent="0.3">
      <c r="A8" s="35" t="s">
        <v>10</v>
      </c>
      <c r="B8" s="35"/>
      <c r="C8" s="35"/>
      <c r="D8" s="35"/>
      <c r="E8" s="35"/>
      <c r="F8" s="35"/>
      <c r="G8" s="35"/>
      <c r="H8" s="35"/>
      <c r="I8" s="35"/>
      <c r="J8" s="3"/>
    </row>
    <row r="9" spans="1:10" ht="19.5" thickBot="1" x14ac:dyDescent="0.35">
      <c r="A9" s="35" t="s">
        <v>167</v>
      </c>
      <c r="B9" s="35"/>
      <c r="C9" s="35"/>
      <c r="D9" s="35"/>
      <c r="E9" s="35"/>
      <c r="F9" s="35"/>
      <c r="G9" s="35"/>
      <c r="H9" s="35"/>
      <c r="I9" s="35"/>
      <c r="J9" s="3"/>
    </row>
    <row r="10" spans="1:10" ht="18.75" customHeight="1" thickTop="1" thickBot="1" x14ac:dyDescent="0.3">
      <c r="A10" s="33" t="s">
        <v>11</v>
      </c>
      <c r="B10" s="33"/>
      <c r="C10" s="33"/>
      <c r="D10" s="33"/>
      <c r="E10" s="33"/>
      <c r="F10" s="33"/>
      <c r="G10" s="33"/>
      <c r="H10" s="33"/>
      <c r="I10" s="33"/>
      <c r="J10" s="4"/>
    </row>
    <row r="11" spans="1:10" ht="20.25" thickTop="1" thickBot="1" x14ac:dyDescent="0.35">
      <c r="A11" s="34" t="s">
        <v>12</v>
      </c>
      <c r="B11" s="42" t="s">
        <v>48</v>
      </c>
      <c r="C11" s="43"/>
      <c r="D11" s="43"/>
      <c r="E11" s="43"/>
      <c r="F11" s="43"/>
      <c r="G11" s="43"/>
      <c r="H11" s="43"/>
      <c r="I11" s="44"/>
      <c r="J11" s="5"/>
    </row>
    <row r="12" spans="1:10" ht="20.25" thickTop="1" thickBot="1" x14ac:dyDescent="0.35">
      <c r="A12" s="34"/>
      <c r="B12" s="42" t="s">
        <v>40</v>
      </c>
      <c r="C12" s="43"/>
      <c r="D12" s="43"/>
      <c r="E12" s="43"/>
      <c r="F12" s="43"/>
      <c r="G12" s="43"/>
      <c r="H12" s="43"/>
      <c r="I12" s="44"/>
      <c r="J12" s="5"/>
    </row>
    <row r="13" spans="1:10" ht="20.25" thickTop="1" thickBot="1" x14ac:dyDescent="0.35">
      <c r="A13" s="34"/>
      <c r="B13" s="6" t="s">
        <v>0</v>
      </c>
      <c r="C13" s="6" t="s">
        <v>15</v>
      </c>
      <c r="D13" s="6" t="s">
        <v>16</v>
      </c>
      <c r="E13" s="6" t="s">
        <v>7</v>
      </c>
      <c r="F13" s="6" t="s">
        <v>17</v>
      </c>
      <c r="G13" s="6" t="s">
        <v>18</v>
      </c>
      <c r="H13" s="6" t="s">
        <v>19</v>
      </c>
      <c r="I13" s="6" t="s">
        <v>20</v>
      </c>
      <c r="J13" s="5"/>
    </row>
    <row r="14" spans="1:10" ht="20.25" thickTop="1" thickBot="1" x14ac:dyDescent="0.35">
      <c r="A14" s="7" t="s">
        <v>21</v>
      </c>
      <c r="B14" s="9"/>
      <c r="C14" s="9"/>
      <c r="D14" s="9"/>
      <c r="E14" s="9"/>
      <c r="F14" s="9"/>
      <c r="G14" s="9"/>
      <c r="H14" s="9"/>
      <c r="I14" s="9"/>
      <c r="J14" s="5"/>
    </row>
    <row r="15" spans="1:10" ht="20.25" thickTop="1" thickBot="1" x14ac:dyDescent="0.35">
      <c r="A15" s="10" t="s">
        <v>1</v>
      </c>
      <c r="B15" s="9"/>
      <c r="C15" s="9"/>
      <c r="D15" s="9"/>
      <c r="E15" s="9"/>
      <c r="F15" s="9"/>
      <c r="G15" s="9"/>
      <c r="H15" s="9"/>
      <c r="I15" s="9"/>
      <c r="J15" s="5"/>
    </row>
    <row r="16" spans="1:10" ht="20.25" thickTop="1" thickBot="1" x14ac:dyDescent="0.35">
      <c r="A16" s="11" t="s">
        <v>22</v>
      </c>
      <c r="B16" s="9"/>
      <c r="C16" s="9"/>
      <c r="D16" s="9">
        <v>663</v>
      </c>
      <c r="E16" s="9">
        <v>663</v>
      </c>
      <c r="F16" s="9">
        <v>663</v>
      </c>
      <c r="G16" s="9">
        <v>663</v>
      </c>
      <c r="H16" s="9">
        <v>663</v>
      </c>
      <c r="I16" s="9">
        <v>663</v>
      </c>
      <c r="J16" s="5"/>
    </row>
    <row r="17" spans="1:10" ht="20.25" thickTop="1" thickBot="1" x14ac:dyDescent="0.35">
      <c r="A17" s="11" t="s">
        <v>2</v>
      </c>
      <c r="B17" s="9"/>
      <c r="C17" s="9">
        <v>681</v>
      </c>
      <c r="D17" s="9">
        <v>681</v>
      </c>
      <c r="E17" s="9">
        <v>681</v>
      </c>
      <c r="F17" s="9">
        <v>681</v>
      </c>
      <c r="G17" s="9">
        <v>681</v>
      </c>
      <c r="H17" s="9">
        <v>681</v>
      </c>
      <c r="I17" s="9">
        <v>681</v>
      </c>
      <c r="J17" s="5"/>
    </row>
    <row r="18" spans="1:10" ht="20.25" thickTop="1" thickBot="1" x14ac:dyDescent="0.35">
      <c r="A18" s="11" t="s">
        <v>3</v>
      </c>
      <c r="B18" s="9"/>
      <c r="C18" s="9">
        <v>762</v>
      </c>
      <c r="D18" s="9">
        <v>762</v>
      </c>
      <c r="E18" s="9">
        <v>762</v>
      </c>
      <c r="F18" s="9">
        <v>762</v>
      </c>
      <c r="G18" s="9">
        <v>762</v>
      </c>
      <c r="H18" s="9">
        <v>760</v>
      </c>
      <c r="I18" s="9">
        <v>760</v>
      </c>
      <c r="J18" s="5"/>
    </row>
    <row r="19" spans="1:10" ht="20.25" thickTop="1" thickBot="1" x14ac:dyDescent="0.35">
      <c r="A19" s="11" t="s">
        <v>23</v>
      </c>
      <c r="B19" s="9"/>
      <c r="C19" s="9">
        <v>152</v>
      </c>
      <c r="D19" s="9">
        <v>152</v>
      </c>
      <c r="E19" s="9">
        <v>152</v>
      </c>
      <c r="F19" s="9">
        <v>152</v>
      </c>
      <c r="G19" s="9"/>
      <c r="H19" s="9"/>
      <c r="I19" s="9"/>
      <c r="J19" s="5"/>
    </row>
    <row r="20" spans="1:10" ht="20.25" thickTop="1" thickBot="1" x14ac:dyDescent="0.35">
      <c r="A20" s="11" t="s">
        <v>24</v>
      </c>
      <c r="B20" s="9"/>
      <c r="C20" s="9">
        <v>144</v>
      </c>
      <c r="D20" s="9">
        <v>144</v>
      </c>
      <c r="E20" s="9">
        <v>144</v>
      </c>
      <c r="F20" s="9">
        <v>144</v>
      </c>
      <c r="G20" s="9"/>
      <c r="H20" s="9"/>
      <c r="I20" s="9"/>
      <c r="J20" s="5"/>
    </row>
    <row r="21" spans="1:10" ht="20.25" thickTop="1" thickBot="1" x14ac:dyDescent="0.35">
      <c r="A21" s="11" t="s">
        <v>4</v>
      </c>
      <c r="B21" s="9"/>
      <c r="C21" s="9">
        <v>134</v>
      </c>
      <c r="D21" s="9">
        <v>134</v>
      </c>
      <c r="E21" s="9">
        <v>134</v>
      </c>
      <c r="F21" s="9">
        <v>134</v>
      </c>
      <c r="G21" s="9"/>
      <c r="H21" s="9"/>
      <c r="I21" s="9"/>
      <c r="J21" s="5"/>
    </row>
    <row r="22" spans="1:10" ht="20.25" thickTop="1" thickBot="1" x14ac:dyDescent="0.35">
      <c r="A22" s="7" t="s">
        <v>25</v>
      </c>
      <c r="B22" s="14">
        <f>SUM(B14:B21)</f>
        <v>0</v>
      </c>
      <c r="C22" s="14">
        <f t="shared" ref="C22:I22" si="0">SUM(C16:C21)</f>
        <v>1873</v>
      </c>
      <c r="D22" s="14">
        <f t="shared" si="0"/>
        <v>2536</v>
      </c>
      <c r="E22" s="14">
        <f t="shared" si="0"/>
        <v>2536</v>
      </c>
      <c r="F22" s="14">
        <f t="shared" si="0"/>
        <v>2536</v>
      </c>
      <c r="G22" s="14">
        <f t="shared" si="0"/>
        <v>2106</v>
      </c>
      <c r="H22" s="14">
        <f t="shared" si="0"/>
        <v>2104</v>
      </c>
      <c r="I22" s="14">
        <f t="shared" si="0"/>
        <v>2104</v>
      </c>
      <c r="J22" s="5"/>
    </row>
    <row r="23" spans="1:10" ht="17.25" thickTop="1" thickBot="1" x14ac:dyDescent="0.3">
      <c r="A23" s="13"/>
      <c r="B23" s="13"/>
      <c r="C23" s="13"/>
      <c r="D23" s="13"/>
      <c r="E23" s="13"/>
      <c r="F23" s="13"/>
      <c r="G23" s="13"/>
      <c r="H23" s="13"/>
      <c r="I23" s="16">
        <f>SUM(B22:I22)</f>
        <v>15795</v>
      </c>
    </row>
    <row r="24" spans="1:10" ht="20.25" thickTop="1" thickBot="1" x14ac:dyDescent="0.3">
      <c r="A24" s="34" t="s">
        <v>12</v>
      </c>
      <c r="B24" s="42" t="s">
        <v>48</v>
      </c>
      <c r="C24" s="43"/>
      <c r="D24" s="43"/>
      <c r="E24" s="43"/>
      <c r="F24" s="43"/>
      <c r="G24" s="43"/>
      <c r="H24" s="43"/>
      <c r="I24" s="44"/>
    </row>
    <row r="25" spans="1:10" ht="20.25" thickTop="1" thickBot="1" x14ac:dyDescent="0.3">
      <c r="A25" s="34"/>
      <c r="B25" s="42" t="s">
        <v>93</v>
      </c>
      <c r="C25" s="43"/>
      <c r="D25" s="43"/>
      <c r="E25" s="43"/>
      <c r="F25" s="43"/>
      <c r="G25" s="43"/>
      <c r="H25" s="43"/>
      <c r="I25" s="44"/>
    </row>
    <row r="26" spans="1:10" ht="20.25" thickTop="1" thickBot="1" x14ac:dyDescent="0.3">
      <c r="A26" s="34"/>
      <c r="B26" s="6" t="s">
        <v>0</v>
      </c>
      <c r="C26" s="6" t="s">
        <v>15</v>
      </c>
      <c r="D26" s="6" t="s">
        <v>16</v>
      </c>
      <c r="E26" s="6" t="s">
        <v>7</v>
      </c>
      <c r="F26" s="6" t="s">
        <v>17</v>
      </c>
      <c r="G26" s="6" t="s">
        <v>18</v>
      </c>
      <c r="H26" s="6" t="s">
        <v>19</v>
      </c>
      <c r="I26" s="6" t="s">
        <v>20</v>
      </c>
    </row>
    <row r="27" spans="1:10" ht="20.25" thickTop="1" thickBot="1" x14ac:dyDescent="0.3">
      <c r="A27" s="7" t="s">
        <v>21</v>
      </c>
      <c r="B27" s="8"/>
      <c r="C27" s="9"/>
      <c r="D27" s="9"/>
      <c r="E27" s="9"/>
      <c r="F27" s="9"/>
      <c r="G27" s="9"/>
      <c r="H27" s="9"/>
      <c r="I27" s="9"/>
    </row>
    <row r="28" spans="1:10" ht="20.25" thickTop="1" thickBot="1" x14ac:dyDescent="0.3">
      <c r="A28" s="10" t="s">
        <v>1</v>
      </c>
      <c r="B28" s="8"/>
      <c r="C28" s="9"/>
      <c r="D28" s="9"/>
      <c r="E28" s="9"/>
      <c r="F28" s="9"/>
      <c r="G28" s="9"/>
      <c r="H28" s="9"/>
      <c r="I28" s="9"/>
    </row>
    <row r="29" spans="1:10" ht="20.25" thickTop="1" thickBot="1" x14ac:dyDescent="0.3">
      <c r="A29" s="11" t="s">
        <v>22</v>
      </c>
      <c r="B29" s="8"/>
      <c r="C29" s="9"/>
      <c r="D29" s="9">
        <v>2145</v>
      </c>
      <c r="E29" s="9">
        <v>2145</v>
      </c>
      <c r="F29" s="9">
        <v>2145</v>
      </c>
      <c r="G29" s="9">
        <v>2145</v>
      </c>
      <c r="H29" s="9">
        <v>2145</v>
      </c>
      <c r="I29" s="9">
        <v>2145</v>
      </c>
    </row>
    <row r="30" spans="1:10" ht="20.25" thickTop="1" thickBot="1" x14ac:dyDescent="0.3">
      <c r="A30" s="11" t="s">
        <v>2</v>
      </c>
      <c r="B30" s="8"/>
      <c r="C30" s="9">
        <v>885</v>
      </c>
      <c r="D30" s="9">
        <v>2231</v>
      </c>
      <c r="E30" s="9">
        <v>2231</v>
      </c>
      <c r="F30" s="9">
        <v>2145</v>
      </c>
      <c r="G30" s="9">
        <v>2231</v>
      </c>
      <c r="H30" s="9">
        <v>2231</v>
      </c>
      <c r="I30" s="9">
        <v>2231</v>
      </c>
    </row>
    <row r="31" spans="1:10" ht="20.25" thickTop="1" thickBot="1" x14ac:dyDescent="0.3">
      <c r="A31" s="11" t="s">
        <v>3</v>
      </c>
      <c r="B31" s="8"/>
      <c r="C31" s="9">
        <v>2258</v>
      </c>
      <c r="D31" s="9">
        <v>1558</v>
      </c>
      <c r="E31" s="9">
        <v>1258</v>
      </c>
      <c r="F31" s="9">
        <v>958</v>
      </c>
      <c r="G31" s="9">
        <v>1258</v>
      </c>
      <c r="H31" s="9">
        <v>1258</v>
      </c>
      <c r="I31" s="9">
        <v>1258</v>
      </c>
    </row>
    <row r="32" spans="1:10" ht="20.25" thickTop="1" thickBot="1" x14ac:dyDescent="0.3">
      <c r="A32" s="11" t="s">
        <v>23</v>
      </c>
      <c r="B32" s="8"/>
      <c r="C32" s="9">
        <v>485</v>
      </c>
      <c r="D32" s="9">
        <v>485</v>
      </c>
      <c r="E32" s="9">
        <v>485</v>
      </c>
      <c r="F32" s="9">
        <v>485</v>
      </c>
      <c r="G32" s="9"/>
      <c r="H32" s="9"/>
      <c r="I32" s="9"/>
    </row>
    <row r="33" spans="1:17" ht="20.25" thickTop="1" thickBot="1" x14ac:dyDescent="0.3">
      <c r="A33" s="11" t="s">
        <v>24</v>
      </c>
      <c r="B33" s="8"/>
      <c r="C33" s="9">
        <v>480</v>
      </c>
      <c r="D33" s="9">
        <v>480</v>
      </c>
      <c r="E33" s="9">
        <v>480</v>
      </c>
      <c r="F33" s="9">
        <v>480</v>
      </c>
      <c r="G33" s="9"/>
      <c r="H33" s="9"/>
      <c r="I33" s="9"/>
    </row>
    <row r="34" spans="1:17" ht="20.25" thickTop="1" thickBot="1" x14ac:dyDescent="0.3">
      <c r="A34" s="11" t="s">
        <v>4</v>
      </c>
      <c r="B34" s="8"/>
      <c r="C34" s="9">
        <v>443</v>
      </c>
      <c r="D34" s="9">
        <v>443</v>
      </c>
      <c r="E34" s="9">
        <v>443</v>
      </c>
      <c r="F34" s="9">
        <v>443</v>
      </c>
      <c r="G34" s="9"/>
      <c r="H34" s="9"/>
      <c r="I34" s="9"/>
    </row>
    <row r="35" spans="1:17" ht="20.25" thickTop="1" thickBot="1" x14ac:dyDescent="0.3">
      <c r="A35" s="7" t="s">
        <v>25</v>
      </c>
      <c r="B35" s="14">
        <f>SUM(B27:B34)</f>
        <v>0</v>
      </c>
      <c r="C35" s="14">
        <f>SUM(C27:C34)</f>
        <v>4551</v>
      </c>
      <c r="D35" s="14">
        <f t="shared" ref="D35:I35" si="1">SUM(D27:D34)</f>
        <v>7342</v>
      </c>
      <c r="E35" s="14">
        <f t="shared" si="1"/>
        <v>7042</v>
      </c>
      <c r="F35" s="14">
        <f t="shared" si="1"/>
        <v>6656</v>
      </c>
      <c r="G35" s="14">
        <f t="shared" si="1"/>
        <v>5634</v>
      </c>
      <c r="H35" s="14">
        <f t="shared" si="1"/>
        <v>5634</v>
      </c>
      <c r="I35" s="14">
        <f t="shared" si="1"/>
        <v>5634</v>
      </c>
    </row>
    <row r="36" spans="1:17" ht="17.25" thickTop="1" thickBot="1" x14ac:dyDescent="0.3">
      <c r="A36" s="13" t="s">
        <v>26</v>
      </c>
      <c r="I36" s="16">
        <f>SUM(B35:I35)</f>
        <v>42493</v>
      </c>
    </row>
    <row r="37" spans="1:17" ht="15.75" thickBot="1" x14ac:dyDescent="0.3"/>
    <row r="38" spans="1:17" ht="20.25" thickTop="1" thickBot="1" x14ac:dyDescent="0.3">
      <c r="A38" s="34" t="s">
        <v>12</v>
      </c>
      <c r="B38" s="42" t="s">
        <v>48</v>
      </c>
      <c r="C38" s="43"/>
      <c r="D38" s="43"/>
      <c r="E38" s="43"/>
      <c r="F38" s="43"/>
      <c r="G38" s="43"/>
      <c r="H38" s="43"/>
      <c r="I38" s="44"/>
    </row>
    <row r="39" spans="1:17" ht="20.25" thickTop="1" thickBot="1" x14ac:dyDescent="0.3">
      <c r="A39" s="34"/>
      <c r="B39" s="42" t="s">
        <v>41</v>
      </c>
      <c r="C39" s="43"/>
      <c r="D39" s="43"/>
      <c r="E39" s="43"/>
      <c r="F39" s="43"/>
      <c r="G39" s="43"/>
      <c r="H39" s="43"/>
      <c r="I39" s="44"/>
    </row>
    <row r="40" spans="1:17" ht="20.25" thickTop="1" thickBot="1" x14ac:dyDescent="0.3">
      <c r="A40" s="34"/>
      <c r="B40" s="6" t="s">
        <v>0</v>
      </c>
      <c r="C40" s="6" t="s">
        <v>15</v>
      </c>
      <c r="D40" s="6" t="s">
        <v>16</v>
      </c>
      <c r="E40" s="6" t="s">
        <v>7</v>
      </c>
      <c r="F40" s="6" t="s">
        <v>17</v>
      </c>
      <c r="G40" s="6" t="s">
        <v>18</v>
      </c>
      <c r="H40" s="6" t="s">
        <v>19</v>
      </c>
      <c r="I40" s="6" t="s">
        <v>20</v>
      </c>
    </row>
    <row r="41" spans="1:17" ht="20.25" thickTop="1" thickBot="1" x14ac:dyDescent="0.3">
      <c r="A41" s="7" t="s">
        <v>21</v>
      </c>
      <c r="B41" s="8"/>
      <c r="C41" s="9"/>
      <c r="D41" s="9"/>
      <c r="E41" s="9"/>
      <c r="F41" s="9"/>
      <c r="G41" s="9"/>
      <c r="H41" s="9"/>
      <c r="I41" s="9"/>
    </row>
    <row r="42" spans="1:17" ht="20.25" thickTop="1" thickBot="1" x14ac:dyDescent="0.3">
      <c r="A42" s="10" t="s">
        <v>1</v>
      </c>
      <c r="B42" s="8"/>
      <c r="C42" s="9"/>
      <c r="D42" s="9"/>
      <c r="E42" s="9"/>
      <c r="F42" s="9"/>
      <c r="G42" s="9"/>
      <c r="H42" s="9"/>
      <c r="I42" s="9"/>
    </row>
    <row r="43" spans="1:17" ht="20.25" thickTop="1" thickBot="1" x14ac:dyDescent="0.3">
      <c r="A43" s="11" t="s">
        <v>22</v>
      </c>
      <c r="B43" s="8"/>
      <c r="C43" s="9"/>
      <c r="D43" s="9">
        <v>1799</v>
      </c>
      <c r="E43" s="9">
        <v>1799</v>
      </c>
      <c r="F43" s="9">
        <v>1799</v>
      </c>
      <c r="G43" s="9"/>
      <c r="H43" s="9"/>
      <c r="I43" s="9">
        <v>1799</v>
      </c>
    </row>
    <row r="44" spans="1:17" ht="20.25" thickTop="1" thickBot="1" x14ac:dyDescent="0.3">
      <c r="A44" s="11" t="s">
        <v>2</v>
      </c>
      <c r="B44" s="8"/>
      <c r="C44" s="9">
        <v>886</v>
      </c>
      <c r="D44" s="9">
        <v>1820</v>
      </c>
      <c r="E44" s="9">
        <v>1820</v>
      </c>
      <c r="F44" s="9">
        <v>1820</v>
      </c>
      <c r="G44" s="9"/>
      <c r="H44" s="9"/>
      <c r="I44" s="9">
        <v>1820</v>
      </c>
    </row>
    <row r="45" spans="1:17" ht="20.25" thickTop="1" thickBot="1" x14ac:dyDescent="0.3">
      <c r="A45" s="11" t="s">
        <v>3</v>
      </c>
      <c r="B45" s="8"/>
      <c r="C45" s="9">
        <v>2181</v>
      </c>
      <c r="D45" s="9">
        <v>1420</v>
      </c>
      <c r="E45" s="9">
        <v>1181</v>
      </c>
      <c r="F45" s="9">
        <v>1181</v>
      </c>
      <c r="G45" s="9"/>
      <c r="H45" s="9"/>
      <c r="I45" s="9">
        <v>1181</v>
      </c>
    </row>
    <row r="46" spans="1:17" ht="20.25" thickTop="1" thickBot="1" x14ac:dyDescent="0.35">
      <c r="A46" s="11" t="s">
        <v>23</v>
      </c>
      <c r="B46" s="8"/>
      <c r="C46" s="9">
        <v>417</v>
      </c>
      <c r="D46" s="9">
        <v>417</v>
      </c>
      <c r="E46" s="9">
        <v>417</v>
      </c>
      <c r="F46" s="9">
        <v>417</v>
      </c>
      <c r="G46" s="9"/>
      <c r="H46" s="9"/>
      <c r="I46" s="9"/>
      <c r="J46" s="3"/>
      <c r="K46" s="3"/>
      <c r="L46" s="3"/>
      <c r="M46" s="3"/>
      <c r="N46" s="3"/>
      <c r="O46" s="3"/>
      <c r="P46" s="3"/>
      <c r="Q46" s="3"/>
    </row>
    <row r="47" spans="1:17" ht="20.25" thickTop="1" thickBot="1" x14ac:dyDescent="0.3">
      <c r="A47" s="11" t="s">
        <v>24</v>
      </c>
      <c r="B47" s="8"/>
      <c r="C47" s="9">
        <v>404</v>
      </c>
      <c r="D47" s="9">
        <v>404</v>
      </c>
      <c r="E47" s="9">
        <v>404</v>
      </c>
      <c r="F47" s="9">
        <v>404</v>
      </c>
      <c r="G47" s="9"/>
      <c r="H47" s="9"/>
      <c r="I47" s="9"/>
    </row>
    <row r="48" spans="1:17" ht="20.25" thickTop="1" thickBot="1" x14ac:dyDescent="0.3">
      <c r="A48" s="11" t="s">
        <v>4</v>
      </c>
      <c r="B48" s="8"/>
      <c r="C48" s="9">
        <v>376</v>
      </c>
      <c r="D48" s="9">
        <v>376</v>
      </c>
      <c r="E48" s="9">
        <v>376</v>
      </c>
      <c r="F48" s="9">
        <v>376</v>
      </c>
      <c r="G48" s="9"/>
      <c r="H48" s="9"/>
      <c r="I48" s="9"/>
    </row>
    <row r="49" spans="1:9" ht="20.25" thickTop="1" thickBot="1" x14ac:dyDescent="0.3">
      <c r="A49" s="7" t="s">
        <v>25</v>
      </c>
      <c r="B49" s="14">
        <f>SUM(B41:B48)</f>
        <v>0</v>
      </c>
      <c r="C49" s="14">
        <f>SUM(C41:C48)</f>
        <v>4264</v>
      </c>
      <c r="D49" s="14">
        <f t="shared" ref="D49:I49" si="2">SUM(D41:D48)</f>
        <v>6236</v>
      </c>
      <c r="E49" s="14">
        <f t="shared" si="2"/>
        <v>5997</v>
      </c>
      <c r="F49" s="14">
        <f t="shared" si="2"/>
        <v>5997</v>
      </c>
      <c r="G49" s="14">
        <f t="shared" si="2"/>
        <v>0</v>
      </c>
      <c r="H49" s="14">
        <f t="shared" si="2"/>
        <v>0</v>
      </c>
      <c r="I49" s="14">
        <f t="shared" si="2"/>
        <v>4800</v>
      </c>
    </row>
    <row r="50" spans="1:9" ht="17.25" thickTop="1" thickBot="1" x14ac:dyDescent="0.3">
      <c r="I50" s="16">
        <f>SUM(B49:I49)</f>
        <v>27294</v>
      </c>
    </row>
    <row r="51" spans="1:9" ht="20.25" thickTop="1" thickBot="1" x14ac:dyDescent="0.3">
      <c r="A51" s="34" t="s">
        <v>12</v>
      </c>
      <c r="B51" s="42" t="s">
        <v>48</v>
      </c>
      <c r="C51" s="43"/>
      <c r="D51" s="43"/>
      <c r="E51" s="43"/>
      <c r="F51" s="43"/>
      <c r="G51" s="43"/>
      <c r="H51" s="43"/>
      <c r="I51" s="44"/>
    </row>
    <row r="52" spans="1:9" ht="20.25" thickTop="1" thickBot="1" x14ac:dyDescent="0.3">
      <c r="A52" s="34"/>
      <c r="B52" s="42" t="s">
        <v>42</v>
      </c>
      <c r="C52" s="43"/>
      <c r="D52" s="43"/>
      <c r="E52" s="43"/>
      <c r="F52" s="43"/>
      <c r="G52" s="43"/>
      <c r="H52" s="43"/>
      <c r="I52" s="44"/>
    </row>
    <row r="53" spans="1:9" ht="20.25" thickTop="1" thickBot="1" x14ac:dyDescent="0.3">
      <c r="A53" s="34"/>
      <c r="B53" s="6" t="s">
        <v>0</v>
      </c>
      <c r="C53" s="6" t="s">
        <v>15</v>
      </c>
      <c r="D53" s="6" t="s">
        <v>16</v>
      </c>
      <c r="E53" s="6" t="s">
        <v>7</v>
      </c>
      <c r="F53" s="6" t="s">
        <v>17</v>
      </c>
      <c r="G53" s="6" t="s">
        <v>18</v>
      </c>
      <c r="H53" s="6" t="s">
        <v>19</v>
      </c>
      <c r="I53" s="6" t="s">
        <v>20</v>
      </c>
    </row>
    <row r="54" spans="1:9" ht="20.25" thickTop="1" thickBot="1" x14ac:dyDescent="0.3">
      <c r="A54" s="7" t="s">
        <v>21</v>
      </c>
      <c r="B54" s="8"/>
      <c r="C54" s="9"/>
      <c r="D54" s="9"/>
      <c r="E54" s="9"/>
      <c r="F54" s="9"/>
      <c r="G54" s="9"/>
      <c r="H54" s="9"/>
      <c r="I54" s="9"/>
    </row>
    <row r="55" spans="1:9" ht="20.25" thickTop="1" thickBot="1" x14ac:dyDescent="0.3">
      <c r="A55" s="10" t="s">
        <v>1</v>
      </c>
      <c r="B55" s="8"/>
      <c r="C55" s="9"/>
      <c r="D55" s="9"/>
      <c r="E55" s="9"/>
      <c r="F55" s="9"/>
      <c r="G55" s="9"/>
      <c r="H55" s="9"/>
      <c r="I55" s="9"/>
    </row>
    <row r="56" spans="1:9" ht="20.25" thickTop="1" thickBot="1" x14ac:dyDescent="0.3">
      <c r="A56" s="11" t="s">
        <v>22</v>
      </c>
      <c r="B56" s="8"/>
      <c r="C56" s="9"/>
      <c r="D56" s="9">
        <v>1508</v>
      </c>
      <c r="E56" s="9">
        <v>1508</v>
      </c>
      <c r="F56" s="9">
        <v>1508</v>
      </c>
      <c r="G56" s="9">
        <v>1508</v>
      </c>
      <c r="H56" s="9">
        <v>1508</v>
      </c>
      <c r="I56" s="9">
        <v>1508</v>
      </c>
    </row>
    <row r="57" spans="1:9" ht="20.25" thickTop="1" thickBot="1" x14ac:dyDescent="0.3">
      <c r="A57" s="11" t="s">
        <v>2</v>
      </c>
      <c r="B57" s="8"/>
      <c r="C57" s="9"/>
      <c r="D57" s="9">
        <v>1404</v>
      </c>
      <c r="E57" s="9">
        <v>1404</v>
      </c>
      <c r="F57" s="9">
        <v>1404</v>
      </c>
      <c r="G57" s="9">
        <v>1404</v>
      </c>
      <c r="H57" s="9">
        <v>1404</v>
      </c>
      <c r="I57" s="9">
        <v>1404</v>
      </c>
    </row>
    <row r="58" spans="1:9" ht="20.25" thickTop="1" thickBot="1" x14ac:dyDescent="0.3">
      <c r="A58" s="11" t="s">
        <v>3</v>
      </c>
      <c r="B58" s="8"/>
      <c r="C58" s="9">
        <v>1679</v>
      </c>
      <c r="D58" s="9">
        <v>1369</v>
      </c>
      <c r="E58" s="9">
        <v>1679</v>
      </c>
      <c r="F58" s="9">
        <v>1679</v>
      </c>
      <c r="G58" s="9">
        <v>1679</v>
      </c>
      <c r="H58" s="9">
        <v>1679</v>
      </c>
      <c r="I58" s="9">
        <v>1679</v>
      </c>
    </row>
    <row r="59" spans="1:9" ht="20.25" thickTop="1" thickBot="1" x14ac:dyDescent="0.3">
      <c r="A59" s="11" t="s">
        <v>23</v>
      </c>
      <c r="B59" s="8"/>
      <c r="C59" s="9">
        <v>329</v>
      </c>
      <c r="D59" s="9">
        <v>329</v>
      </c>
      <c r="E59" s="9">
        <v>329</v>
      </c>
      <c r="F59" s="9">
        <v>329</v>
      </c>
      <c r="G59" s="9"/>
      <c r="H59" s="9"/>
      <c r="I59" s="9"/>
    </row>
    <row r="60" spans="1:9" ht="20.25" thickTop="1" thickBot="1" x14ac:dyDescent="0.3">
      <c r="A60" s="11" t="s">
        <v>24</v>
      </c>
      <c r="B60" s="8"/>
      <c r="C60" s="9">
        <v>327</v>
      </c>
      <c r="D60" s="9">
        <v>327</v>
      </c>
      <c r="E60" s="9">
        <v>327</v>
      </c>
      <c r="F60" s="9">
        <v>327</v>
      </c>
      <c r="G60" s="9"/>
      <c r="H60" s="9"/>
      <c r="I60" s="9"/>
    </row>
    <row r="61" spans="1:9" ht="20.25" thickTop="1" thickBot="1" x14ac:dyDescent="0.3">
      <c r="A61" s="11" t="s">
        <v>4</v>
      </c>
      <c r="B61" s="8"/>
      <c r="C61" s="9">
        <v>322</v>
      </c>
      <c r="D61" s="9">
        <v>322</v>
      </c>
      <c r="E61" s="9">
        <v>322</v>
      </c>
      <c r="F61" s="9">
        <v>322</v>
      </c>
      <c r="G61" s="9"/>
      <c r="H61" s="9"/>
      <c r="I61" s="9"/>
    </row>
    <row r="62" spans="1:9" ht="20.25" thickTop="1" thickBot="1" x14ac:dyDescent="0.3">
      <c r="A62" s="7" t="s">
        <v>25</v>
      </c>
      <c r="B62" s="14">
        <f>SUM(B54:B61)</f>
        <v>0</v>
      </c>
      <c r="C62" s="14">
        <f>SUM(C54:C61)</f>
        <v>2657</v>
      </c>
      <c r="D62" s="14">
        <f t="shared" ref="D62:I62" si="3">SUM(D54:D61)</f>
        <v>5259</v>
      </c>
      <c r="E62" s="14">
        <f t="shared" si="3"/>
        <v>5569</v>
      </c>
      <c r="F62" s="14">
        <f t="shared" si="3"/>
        <v>5569</v>
      </c>
      <c r="G62" s="14">
        <f t="shared" si="3"/>
        <v>4591</v>
      </c>
      <c r="H62" s="14">
        <f t="shared" si="3"/>
        <v>4591</v>
      </c>
      <c r="I62" s="15">
        <f t="shared" si="3"/>
        <v>4591</v>
      </c>
    </row>
    <row r="63" spans="1:9" ht="17.25" thickTop="1" thickBot="1" x14ac:dyDescent="0.3">
      <c r="I63" s="16">
        <f>SUM(B62:I62)</f>
        <v>32827</v>
      </c>
    </row>
    <row r="64" spans="1:9" ht="15.75" thickBot="1" x14ac:dyDescent="0.3"/>
    <row r="65" spans="1:9" ht="20.25" thickTop="1" thickBot="1" x14ac:dyDescent="0.3">
      <c r="A65" s="34" t="s">
        <v>12</v>
      </c>
      <c r="B65" s="42" t="s">
        <v>48</v>
      </c>
      <c r="C65" s="43"/>
      <c r="D65" s="43"/>
      <c r="E65" s="43"/>
      <c r="F65" s="43"/>
      <c r="G65" s="43"/>
      <c r="H65" s="43"/>
      <c r="I65" s="44"/>
    </row>
    <row r="66" spans="1:9" ht="20.25" thickTop="1" thickBot="1" x14ac:dyDescent="0.3">
      <c r="A66" s="34"/>
      <c r="B66" s="42" t="s">
        <v>164</v>
      </c>
      <c r="C66" s="43"/>
      <c r="D66" s="43"/>
      <c r="E66" s="43"/>
      <c r="F66" s="43"/>
      <c r="G66" s="43"/>
      <c r="H66" s="43"/>
      <c r="I66" s="44"/>
    </row>
    <row r="67" spans="1:9" ht="20.25" thickTop="1" thickBot="1" x14ac:dyDescent="0.3">
      <c r="A67" s="34"/>
      <c r="B67" s="6" t="s">
        <v>0</v>
      </c>
      <c r="C67" s="6" t="s">
        <v>15</v>
      </c>
      <c r="D67" s="6" t="s">
        <v>16</v>
      </c>
      <c r="E67" s="6" t="s">
        <v>7</v>
      </c>
      <c r="F67" s="6" t="s">
        <v>17</v>
      </c>
      <c r="G67" s="6" t="s">
        <v>18</v>
      </c>
      <c r="H67" s="6" t="s">
        <v>19</v>
      </c>
      <c r="I67" s="6" t="s">
        <v>20</v>
      </c>
    </row>
    <row r="68" spans="1:9" ht="20.25" thickTop="1" thickBot="1" x14ac:dyDescent="0.3">
      <c r="A68" s="7" t="s">
        <v>21</v>
      </c>
      <c r="B68" s="8"/>
      <c r="C68" s="9"/>
      <c r="D68" s="9"/>
      <c r="E68" s="9"/>
      <c r="F68" s="9"/>
      <c r="G68" s="9"/>
      <c r="H68" s="9"/>
      <c r="I68" s="9"/>
    </row>
    <row r="69" spans="1:9" ht="20.25" thickTop="1" thickBot="1" x14ac:dyDescent="0.3">
      <c r="A69" s="10" t="s">
        <v>1</v>
      </c>
      <c r="B69" s="8"/>
      <c r="C69" s="9"/>
      <c r="D69" s="9"/>
      <c r="E69" s="9"/>
      <c r="F69" s="9"/>
      <c r="G69" s="9"/>
      <c r="H69" s="9"/>
      <c r="I69" s="9"/>
    </row>
    <row r="70" spans="1:9" ht="20.25" thickTop="1" thickBot="1" x14ac:dyDescent="0.3">
      <c r="A70" s="11" t="s">
        <v>22</v>
      </c>
      <c r="B70" s="8"/>
      <c r="C70" s="9"/>
      <c r="D70" s="9">
        <v>879</v>
      </c>
      <c r="E70" s="9">
        <v>879</v>
      </c>
      <c r="F70" s="9">
        <v>879</v>
      </c>
      <c r="G70" s="9">
        <v>879</v>
      </c>
      <c r="H70" s="9">
        <v>879</v>
      </c>
      <c r="I70" s="9">
        <v>879</v>
      </c>
    </row>
    <row r="71" spans="1:9" ht="20.25" thickTop="1" thickBot="1" x14ac:dyDescent="0.3">
      <c r="A71" s="11" t="s">
        <v>2</v>
      </c>
      <c r="B71" s="8"/>
      <c r="C71" s="9"/>
      <c r="D71" s="9">
        <v>995</v>
      </c>
      <c r="E71" s="9">
        <v>995</v>
      </c>
      <c r="F71" s="9">
        <v>995</v>
      </c>
      <c r="G71" s="9">
        <v>995</v>
      </c>
      <c r="H71" s="9">
        <v>995</v>
      </c>
      <c r="I71" s="9">
        <v>995</v>
      </c>
    </row>
    <row r="72" spans="1:9" ht="20.25" thickTop="1" thickBot="1" x14ac:dyDescent="0.3">
      <c r="A72" s="11" t="s">
        <v>3</v>
      </c>
      <c r="B72" s="8"/>
      <c r="C72" s="9">
        <v>644</v>
      </c>
      <c r="D72" s="9">
        <v>644</v>
      </c>
      <c r="E72" s="9">
        <v>644</v>
      </c>
      <c r="F72" s="9">
        <v>644</v>
      </c>
      <c r="G72" s="9">
        <v>644</v>
      </c>
      <c r="H72" s="9">
        <v>644</v>
      </c>
      <c r="I72" s="9">
        <v>644</v>
      </c>
    </row>
    <row r="73" spans="1:9" ht="20.25" thickTop="1" thickBot="1" x14ac:dyDescent="0.3">
      <c r="A73" s="11" t="s">
        <v>23</v>
      </c>
      <c r="B73" s="8"/>
      <c r="C73" s="9">
        <v>222</v>
      </c>
      <c r="D73" s="9">
        <v>222</v>
      </c>
      <c r="E73" s="9">
        <v>222</v>
      </c>
      <c r="F73" s="9">
        <v>222</v>
      </c>
      <c r="G73" s="9"/>
      <c r="H73" s="9"/>
      <c r="I73" s="9"/>
    </row>
    <row r="74" spans="1:9" ht="20.25" thickTop="1" thickBot="1" x14ac:dyDescent="0.3">
      <c r="A74" s="11" t="s">
        <v>24</v>
      </c>
      <c r="B74" s="8"/>
      <c r="C74" s="9">
        <v>232</v>
      </c>
      <c r="D74" s="9">
        <v>232</v>
      </c>
      <c r="E74" s="9">
        <v>232</v>
      </c>
      <c r="F74" s="9">
        <v>232</v>
      </c>
      <c r="G74" s="9"/>
      <c r="H74" s="9"/>
      <c r="I74" s="9"/>
    </row>
    <row r="75" spans="1:9" ht="20.25" thickTop="1" thickBot="1" x14ac:dyDescent="0.3">
      <c r="A75" s="11" t="s">
        <v>4</v>
      </c>
      <c r="B75" s="8"/>
      <c r="C75" s="9">
        <v>229</v>
      </c>
      <c r="D75" s="9">
        <v>229</v>
      </c>
      <c r="E75" s="9">
        <v>229</v>
      </c>
      <c r="F75" s="9">
        <v>229</v>
      </c>
      <c r="G75" s="9"/>
      <c r="H75" s="9"/>
      <c r="I75" s="9"/>
    </row>
    <row r="76" spans="1:9" ht="20.25" thickTop="1" thickBot="1" x14ac:dyDescent="0.3">
      <c r="A76" s="7" t="s">
        <v>25</v>
      </c>
      <c r="B76" s="14">
        <f>SUM(B68:B75)</f>
        <v>0</v>
      </c>
      <c r="C76" s="14">
        <f>SUM(C68:C75)</f>
        <v>1327</v>
      </c>
      <c r="D76" s="14">
        <f t="shared" ref="D76:I76" si="4">SUM(D68:D75)</f>
        <v>3201</v>
      </c>
      <c r="E76" s="14">
        <f t="shared" si="4"/>
        <v>3201</v>
      </c>
      <c r="F76" s="14">
        <f t="shared" si="4"/>
        <v>3201</v>
      </c>
      <c r="G76" s="14">
        <f t="shared" si="4"/>
        <v>2518</v>
      </c>
      <c r="H76" s="14">
        <f t="shared" si="4"/>
        <v>2518</v>
      </c>
      <c r="I76" s="14">
        <f t="shared" si="4"/>
        <v>2518</v>
      </c>
    </row>
    <row r="77" spans="1:9" ht="17.25" thickTop="1" thickBot="1" x14ac:dyDescent="0.3">
      <c r="I77" s="16">
        <f>SUM(B76:I76)</f>
        <v>18484</v>
      </c>
    </row>
    <row r="78" spans="1:9" ht="20.25" thickTop="1" thickBot="1" x14ac:dyDescent="0.3">
      <c r="A78" s="34" t="s">
        <v>12</v>
      </c>
      <c r="B78" s="42" t="s">
        <v>48</v>
      </c>
      <c r="C78" s="43"/>
      <c r="D78" s="43"/>
      <c r="E78" s="43"/>
      <c r="F78" s="43"/>
      <c r="G78" s="43"/>
      <c r="H78" s="43"/>
      <c r="I78" s="44"/>
    </row>
    <row r="79" spans="1:9" ht="20.25" thickTop="1" thickBot="1" x14ac:dyDescent="0.3">
      <c r="A79" s="34"/>
      <c r="B79" s="42" t="s">
        <v>165</v>
      </c>
      <c r="C79" s="43"/>
      <c r="D79" s="43"/>
      <c r="E79" s="43"/>
      <c r="F79" s="43"/>
      <c r="G79" s="43"/>
      <c r="H79" s="43"/>
      <c r="I79" s="44"/>
    </row>
    <row r="80" spans="1:9" ht="20.25" thickTop="1" thickBot="1" x14ac:dyDescent="0.3">
      <c r="A80" s="34"/>
      <c r="B80" s="6" t="s">
        <v>0</v>
      </c>
      <c r="C80" s="6" t="s">
        <v>15</v>
      </c>
      <c r="D80" s="6" t="s">
        <v>16</v>
      </c>
      <c r="E80" s="6" t="s">
        <v>7</v>
      </c>
      <c r="F80" s="6" t="s">
        <v>17</v>
      </c>
      <c r="G80" s="6" t="s">
        <v>18</v>
      </c>
      <c r="H80" s="6" t="s">
        <v>19</v>
      </c>
      <c r="I80" s="6" t="s">
        <v>20</v>
      </c>
    </row>
    <row r="81" spans="1:9" ht="20.25" thickTop="1" thickBot="1" x14ac:dyDescent="0.3">
      <c r="A81" s="7" t="s">
        <v>21</v>
      </c>
      <c r="B81" s="8"/>
      <c r="C81" s="9"/>
      <c r="D81" s="9"/>
      <c r="E81" s="9"/>
      <c r="F81" s="9"/>
      <c r="G81" s="9"/>
      <c r="H81" s="9"/>
      <c r="I81" s="9"/>
    </row>
    <row r="82" spans="1:9" ht="20.25" thickTop="1" thickBot="1" x14ac:dyDescent="0.3">
      <c r="A82" s="10" t="s">
        <v>1</v>
      </c>
      <c r="B82" s="8"/>
      <c r="C82" s="9"/>
      <c r="D82" s="9"/>
      <c r="E82" s="9"/>
      <c r="F82" s="9"/>
      <c r="G82" s="9"/>
      <c r="H82" s="9"/>
      <c r="I82" s="9"/>
    </row>
    <row r="83" spans="1:9" ht="20.25" thickTop="1" thickBot="1" x14ac:dyDescent="0.3">
      <c r="A83" s="11" t="s">
        <v>22</v>
      </c>
      <c r="B83" s="8"/>
      <c r="C83" s="9"/>
      <c r="D83" s="9">
        <v>1849</v>
      </c>
      <c r="E83" s="9">
        <v>1849</v>
      </c>
      <c r="F83" s="9">
        <v>1849</v>
      </c>
      <c r="G83" s="9">
        <v>1849</v>
      </c>
      <c r="H83" s="9">
        <v>1849</v>
      </c>
      <c r="I83" s="9">
        <v>1849</v>
      </c>
    </row>
    <row r="84" spans="1:9" ht="20.25" thickTop="1" thickBot="1" x14ac:dyDescent="0.3">
      <c r="A84" s="11" t="s">
        <v>2</v>
      </c>
      <c r="B84" s="8"/>
      <c r="C84" s="9"/>
      <c r="D84" s="9">
        <v>1978</v>
      </c>
      <c r="E84" s="9">
        <v>1978</v>
      </c>
      <c r="F84" s="9">
        <v>1978</v>
      </c>
      <c r="G84" s="9">
        <v>1978</v>
      </c>
      <c r="H84" s="9">
        <v>1978</v>
      </c>
      <c r="I84" s="9">
        <v>1978</v>
      </c>
    </row>
    <row r="85" spans="1:9" ht="20.25" thickTop="1" thickBot="1" x14ac:dyDescent="0.3">
      <c r="A85" s="11" t="s">
        <v>3</v>
      </c>
      <c r="B85" s="8"/>
      <c r="C85" s="9"/>
      <c r="D85" s="9"/>
      <c r="E85" s="9"/>
      <c r="F85" s="9"/>
      <c r="G85" s="9"/>
      <c r="H85" s="9">
        <v>2080</v>
      </c>
      <c r="I85" s="9"/>
    </row>
    <row r="86" spans="1:9" ht="20.25" thickTop="1" thickBot="1" x14ac:dyDescent="0.3">
      <c r="A86" s="11" t="s">
        <v>23</v>
      </c>
      <c r="B86" s="8"/>
      <c r="C86" s="9">
        <v>441</v>
      </c>
      <c r="D86" s="9">
        <v>441</v>
      </c>
      <c r="E86" s="9">
        <v>441</v>
      </c>
      <c r="F86" s="9">
        <v>441</v>
      </c>
      <c r="G86" s="9"/>
      <c r="H86" s="9"/>
      <c r="I86" s="9"/>
    </row>
    <row r="87" spans="1:9" ht="20.25" thickTop="1" thickBot="1" x14ac:dyDescent="0.3">
      <c r="A87" s="11" t="s">
        <v>24</v>
      </c>
      <c r="B87" s="8"/>
      <c r="C87" s="9">
        <v>453</v>
      </c>
      <c r="D87" s="9">
        <v>453</v>
      </c>
      <c r="E87" s="9">
        <v>453</v>
      </c>
      <c r="F87" s="9">
        <v>453</v>
      </c>
      <c r="G87" s="9"/>
      <c r="H87" s="9"/>
      <c r="I87" s="9"/>
    </row>
    <row r="88" spans="1:9" ht="20.25" thickTop="1" thickBot="1" x14ac:dyDescent="0.3">
      <c r="A88" s="11" t="s">
        <v>4</v>
      </c>
      <c r="B88" s="8"/>
      <c r="C88" s="9">
        <v>477</v>
      </c>
      <c r="D88" s="9">
        <v>477</v>
      </c>
      <c r="E88" s="9">
        <v>477</v>
      </c>
      <c r="F88" s="9">
        <v>477</v>
      </c>
      <c r="G88" s="9"/>
      <c r="H88" s="9"/>
      <c r="I88" s="9"/>
    </row>
    <row r="89" spans="1:9" ht="20.25" thickTop="1" thickBot="1" x14ac:dyDescent="0.3">
      <c r="A89" s="7" t="s">
        <v>25</v>
      </c>
      <c r="B89" s="14">
        <f>SUM(B81:B88)</f>
        <v>0</v>
      </c>
      <c r="C89" s="14">
        <f>SUM(C81:C88)</f>
        <v>1371</v>
      </c>
      <c r="D89" s="14">
        <f t="shared" ref="D89:I89" si="5">SUM(D81:D88)</f>
        <v>5198</v>
      </c>
      <c r="E89" s="14">
        <f t="shared" si="5"/>
        <v>5198</v>
      </c>
      <c r="F89" s="14">
        <f t="shared" si="5"/>
        <v>5198</v>
      </c>
      <c r="G89" s="14">
        <f t="shared" si="5"/>
        <v>3827</v>
      </c>
      <c r="H89" s="14">
        <f t="shared" si="5"/>
        <v>5907</v>
      </c>
      <c r="I89" s="14">
        <f t="shared" si="5"/>
        <v>3827</v>
      </c>
    </row>
    <row r="90" spans="1:9" ht="17.25" thickTop="1" thickBot="1" x14ac:dyDescent="0.3">
      <c r="I90" s="16">
        <f>SUM(B89:I89)</f>
        <v>30526</v>
      </c>
    </row>
    <row r="91" spans="1:9" ht="16.5" thickBot="1" x14ac:dyDescent="0.3">
      <c r="I91" s="17"/>
    </row>
    <row r="92" spans="1:9" ht="20.25" thickTop="1" thickBot="1" x14ac:dyDescent="0.3">
      <c r="A92" s="34" t="s">
        <v>12</v>
      </c>
      <c r="B92" s="42" t="s">
        <v>48</v>
      </c>
      <c r="C92" s="43"/>
      <c r="D92" s="43"/>
      <c r="E92" s="43"/>
      <c r="F92" s="43"/>
      <c r="G92" s="43"/>
      <c r="H92" s="43"/>
      <c r="I92" s="44"/>
    </row>
    <row r="93" spans="1:9" ht="20.25" thickTop="1" thickBot="1" x14ac:dyDescent="0.3">
      <c r="A93" s="34"/>
      <c r="B93" s="42" t="s">
        <v>160</v>
      </c>
      <c r="C93" s="43"/>
      <c r="D93" s="43"/>
      <c r="E93" s="43"/>
      <c r="F93" s="43"/>
      <c r="G93" s="43"/>
      <c r="H93" s="43"/>
      <c r="I93" s="44"/>
    </row>
    <row r="94" spans="1:9" ht="20.25" thickTop="1" thickBot="1" x14ac:dyDescent="0.3">
      <c r="A94" s="34"/>
      <c r="B94" s="6" t="s">
        <v>0</v>
      </c>
      <c r="C94" s="6" t="s">
        <v>15</v>
      </c>
      <c r="D94" s="6" t="s">
        <v>16</v>
      </c>
      <c r="E94" s="6" t="s">
        <v>7</v>
      </c>
      <c r="F94" s="6" t="s">
        <v>17</v>
      </c>
      <c r="G94" s="6" t="s">
        <v>18</v>
      </c>
      <c r="H94" s="6" t="s">
        <v>19</v>
      </c>
      <c r="I94" s="6" t="s">
        <v>20</v>
      </c>
    </row>
    <row r="95" spans="1:9" ht="20.25" thickTop="1" thickBot="1" x14ac:dyDescent="0.3">
      <c r="A95" s="7" t="s">
        <v>21</v>
      </c>
      <c r="B95" s="8"/>
      <c r="C95" s="9"/>
      <c r="D95" s="9"/>
      <c r="E95" s="9"/>
      <c r="F95" s="9"/>
      <c r="G95" s="9"/>
      <c r="H95" s="9"/>
      <c r="I95" s="9"/>
    </row>
    <row r="96" spans="1:9" ht="20.25" thickTop="1" thickBot="1" x14ac:dyDescent="0.3">
      <c r="A96" s="10" t="s">
        <v>1</v>
      </c>
      <c r="B96" s="8"/>
      <c r="C96" s="9"/>
      <c r="D96" s="9"/>
      <c r="E96" s="9"/>
      <c r="F96" s="9"/>
      <c r="G96" s="9"/>
      <c r="H96" s="9"/>
      <c r="I96" s="9"/>
    </row>
    <row r="97" spans="1:9" ht="20.25" thickTop="1" thickBot="1" x14ac:dyDescent="0.3">
      <c r="A97" s="11" t="s">
        <v>22</v>
      </c>
      <c r="B97" s="8"/>
      <c r="C97" s="9"/>
      <c r="D97" s="9">
        <v>898</v>
      </c>
      <c r="E97" s="9">
        <v>898</v>
      </c>
      <c r="F97" s="9">
        <v>793</v>
      </c>
      <c r="G97" s="9">
        <v>898</v>
      </c>
      <c r="H97" s="9">
        <v>898</v>
      </c>
      <c r="I97" s="9">
        <v>898</v>
      </c>
    </row>
    <row r="98" spans="1:9" ht="20.25" thickTop="1" thickBot="1" x14ac:dyDescent="0.3">
      <c r="A98" s="11" t="s">
        <v>2</v>
      </c>
      <c r="B98" s="8"/>
      <c r="C98" s="9"/>
      <c r="D98" s="9">
        <v>924</v>
      </c>
      <c r="E98" s="9">
        <v>924</v>
      </c>
      <c r="F98" s="9">
        <v>924</v>
      </c>
      <c r="G98" s="9">
        <v>924</v>
      </c>
      <c r="H98" s="9">
        <v>924</v>
      </c>
      <c r="I98" s="9">
        <v>924</v>
      </c>
    </row>
    <row r="99" spans="1:9" ht="20.25" thickTop="1" thickBot="1" x14ac:dyDescent="0.3">
      <c r="A99" s="11" t="s">
        <v>3</v>
      </c>
      <c r="B99" s="8"/>
      <c r="C99" s="9"/>
      <c r="D99" s="9"/>
      <c r="E99" s="9"/>
      <c r="F99" s="9"/>
      <c r="G99" s="9"/>
      <c r="H99" s="9">
        <v>112</v>
      </c>
      <c r="I99" s="9"/>
    </row>
    <row r="100" spans="1:9" ht="20.25" thickTop="1" thickBot="1" x14ac:dyDescent="0.3">
      <c r="A100" s="11" t="s">
        <v>23</v>
      </c>
      <c r="B100" s="8"/>
      <c r="C100" s="9">
        <v>208</v>
      </c>
      <c r="D100" s="9">
        <v>208</v>
      </c>
      <c r="E100" s="9">
        <v>208</v>
      </c>
      <c r="F100" s="9">
        <v>208</v>
      </c>
      <c r="G100" s="9"/>
      <c r="H100" s="9"/>
      <c r="I100" s="9"/>
    </row>
    <row r="101" spans="1:9" ht="20.25" thickTop="1" thickBot="1" x14ac:dyDescent="0.3">
      <c r="A101" s="11" t="s">
        <v>24</v>
      </c>
      <c r="B101" s="8"/>
      <c r="C101" s="9">
        <v>212</v>
      </c>
      <c r="D101" s="9">
        <v>212</v>
      </c>
      <c r="E101" s="9">
        <v>212</v>
      </c>
      <c r="F101" s="9">
        <v>212</v>
      </c>
      <c r="G101" s="9"/>
      <c r="H101" s="9"/>
      <c r="I101" s="9"/>
    </row>
    <row r="102" spans="1:9" ht="20.25" thickTop="1" thickBot="1" x14ac:dyDescent="0.3">
      <c r="A102" s="11" t="s">
        <v>4</v>
      </c>
      <c r="B102" s="8"/>
      <c r="C102" s="9">
        <v>203</v>
      </c>
      <c r="D102" s="9">
        <v>203</v>
      </c>
      <c r="E102" s="9">
        <v>203</v>
      </c>
      <c r="F102" s="9">
        <v>203</v>
      </c>
      <c r="G102" s="9"/>
      <c r="H102" s="9"/>
      <c r="I102" s="9"/>
    </row>
    <row r="103" spans="1:9" ht="20.25" thickTop="1" thickBot="1" x14ac:dyDescent="0.3">
      <c r="A103" s="7" t="s">
        <v>25</v>
      </c>
      <c r="B103" s="14">
        <f>SUM(B95:B102)</f>
        <v>0</v>
      </c>
      <c r="C103" s="14">
        <f>SUM(C95:C102)</f>
        <v>623</v>
      </c>
      <c r="D103" s="14">
        <f t="shared" ref="D103:I103" si="6">SUM(D95:D102)</f>
        <v>2445</v>
      </c>
      <c r="E103" s="14">
        <f t="shared" si="6"/>
        <v>2445</v>
      </c>
      <c r="F103" s="14">
        <f t="shared" si="6"/>
        <v>2340</v>
      </c>
      <c r="G103" s="14">
        <f t="shared" si="6"/>
        <v>1822</v>
      </c>
      <c r="H103" s="14">
        <f t="shared" si="6"/>
        <v>1934</v>
      </c>
      <c r="I103" s="14">
        <f t="shared" si="6"/>
        <v>1822</v>
      </c>
    </row>
    <row r="104" spans="1:9" ht="17.25" thickTop="1" thickBot="1" x14ac:dyDescent="0.3">
      <c r="I104" s="16">
        <f>SUM(B103:I103)</f>
        <v>13431</v>
      </c>
    </row>
    <row r="106" spans="1:9" ht="15.75" thickBot="1" x14ac:dyDescent="0.3"/>
    <row r="107" spans="1:9" x14ac:dyDescent="0.25">
      <c r="G107" s="40" t="s">
        <v>31</v>
      </c>
      <c r="H107" s="45">
        <f>I77+I63+I50+I36+I23+I90+I104</f>
        <v>180850</v>
      </c>
      <c r="I107" s="46"/>
    </row>
    <row r="108" spans="1:9" ht="15.75" thickBot="1" x14ac:dyDescent="0.3">
      <c r="G108" s="41"/>
      <c r="H108" s="47"/>
      <c r="I108" s="48"/>
    </row>
  </sheetData>
  <mergeCells count="27">
    <mergeCell ref="A7:I7"/>
    <mergeCell ref="A8:I8"/>
    <mergeCell ref="A9:I9"/>
    <mergeCell ref="A10:I10"/>
    <mergeCell ref="A11:A13"/>
    <mergeCell ref="B11:I11"/>
    <mergeCell ref="B12:I12"/>
    <mergeCell ref="A24:A26"/>
    <mergeCell ref="B24:I24"/>
    <mergeCell ref="B25:I25"/>
    <mergeCell ref="A38:A40"/>
    <mergeCell ref="B38:I38"/>
    <mergeCell ref="B39:I39"/>
    <mergeCell ref="A51:A53"/>
    <mergeCell ref="B51:I51"/>
    <mergeCell ref="B52:I52"/>
    <mergeCell ref="A65:A67"/>
    <mergeCell ref="B65:I65"/>
    <mergeCell ref="B66:I66"/>
    <mergeCell ref="G107:G108"/>
    <mergeCell ref="H107:I108"/>
    <mergeCell ref="A78:A80"/>
    <mergeCell ref="B78:I78"/>
    <mergeCell ref="B79:I79"/>
    <mergeCell ref="A92:A94"/>
    <mergeCell ref="B92:I92"/>
    <mergeCell ref="B93:I93"/>
  </mergeCells>
  <pageMargins left="0.27559055118110237" right="0.17" top="0.15748031496062992" bottom="0.15748031496062992" header="0.15748031496062992" footer="0.15748031496062992"/>
  <pageSetup paperSize="5" scale="88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60"/>
  <sheetViews>
    <sheetView topLeftCell="A151" zoomScale="85" zoomScaleNormal="85" workbookViewId="0">
      <selection activeCell="C171" sqref="C171:D173"/>
    </sheetView>
  </sheetViews>
  <sheetFormatPr baseColWidth="10" defaultColWidth="39.140625" defaultRowHeight="15" x14ac:dyDescent="0.25"/>
  <cols>
    <col min="1" max="1" width="39" style="2" bestFit="1" customWidth="1"/>
    <col min="2" max="2" width="10.140625" style="2" customWidth="1"/>
    <col min="3" max="3" width="20.42578125" style="2" bestFit="1" customWidth="1"/>
    <col min="4" max="4" width="15" style="2" bestFit="1" customWidth="1"/>
    <col min="5" max="5" width="20.42578125" style="2" bestFit="1" customWidth="1"/>
    <col min="6" max="6" width="23.140625" style="2" bestFit="1" customWidth="1"/>
    <col min="7" max="7" width="23.5703125" style="2" bestFit="1" customWidth="1"/>
    <col min="8" max="8" width="19.85546875" style="2" bestFit="1" customWidth="1"/>
    <col min="9" max="9" width="23.85546875" style="2" bestFit="1" customWidth="1"/>
    <col min="10" max="16384" width="3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ht="18.75" x14ac:dyDescent="0.3">
      <c r="A7" s="35" t="s">
        <v>9</v>
      </c>
      <c r="B7" s="35"/>
      <c r="C7" s="35"/>
      <c r="D7" s="35"/>
      <c r="E7" s="35"/>
      <c r="F7" s="35"/>
      <c r="G7" s="35"/>
      <c r="H7" s="35"/>
      <c r="I7" s="35"/>
    </row>
    <row r="8" spans="1:9" ht="18.75" x14ac:dyDescent="0.3">
      <c r="A8" s="35" t="s">
        <v>10</v>
      </c>
      <c r="B8" s="35"/>
      <c r="C8" s="35"/>
      <c r="D8" s="35"/>
      <c r="E8" s="35"/>
      <c r="F8" s="35"/>
      <c r="G8" s="35"/>
      <c r="H8" s="35"/>
      <c r="I8" s="35"/>
    </row>
    <row r="9" spans="1:9" ht="19.5" thickBot="1" x14ac:dyDescent="0.35">
      <c r="A9" s="35" t="s">
        <v>167</v>
      </c>
      <c r="B9" s="35"/>
      <c r="C9" s="35"/>
      <c r="D9" s="35"/>
      <c r="E9" s="35"/>
      <c r="F9" s="35"/>
      <c r="G9" s="35"/>
      <c r="H9" s="35"/>
      <c r="I9" s="35"/>
    </row>
    <row r="10" spans="1:9" ht="18.75" customHeight="1" thickTop="1" thickBot="1" x14ac:dyDescent="0.3">
      <c r="A10" s="33" t="s">
        <v>11</v>
      </c>
      <c r="B10" s="33"/>
      <c r="C10" s="33"/>
      <c r="D10" s="33"/>
      <c r="E10" s="33"/>
      <c r="F10" s="33"/>
      <c r="G10" s="33"/>
      <c r="H10" s="33"/>
      <c r="I10" s="33"/>
    </row>
    <row r="11" spans="1:9" ht="20.25" thickTop="1" thickBot="1" x14ac:dyDescent="0.3">
      <c r="A11" s="34" t="s">
        <v>12</v>
      </c>
      <c r="B11" s="34" t="s">
        <v>50</v>
      </c>
      <c r="C11" s="34"/>
      <c r="D11" s="34"/>
      <c r="E11" s="34"/>
      <c r="F11" s="34"/>
      <c r="G11" s="34"/>
      <c r="H11" s="34"/>
      <c r="I11" s="34"/>
    </row>
    <row r="12" spans="1:9" ht="20.25" thickTop="1" thickBot="1" x14ac:dyDescent="0.3">
      <c r="A12" s="34"/>
      <c r="B12" s="42" t="s">
        <v>51</v>
      </c>
      <c r="C12" s="43"/>
      <c r="D12" s="43"/>
      <c r="E12" s="43"/>
      <c r="F12" s="43"/>
      <c r="G12" s="43"/>
      <c r="H12" s="43"/>
      <c r="I12" s="44"/>
    </row>
    <row r="13" spans="1:9" ht="20.25" thickTop="1" thickBot="1" x14ac:dyDescent="0.3">
      <c r="A13" s="34"/>
      <c r="B13" s="6" t="s">
        <v>0</v>
      </c>
      <c r="C13" s="6" t="s">
        <v>15</v>
      </c>
      <c r="D13" s="6" t="s">
        <v>16</v>
      </c>
      <c r="E13" s="6" t="s">
        <v>7</v>
      </c>
      <c r="F13" s="6" t="s">
        <v>17</v>
      </c>
      <c r="G13" s="6" t="s">
        <v>18</v>
      </c>
      <c r="H13" s="6" t="s">
        <v>19</v>
      </c>
      <c r="I13" s="6" t="s">
        <v>20</v>
      </c>
    </row>
    <row r="14" spans="1:9" ht="20.25" thickTop="1" thickBot="1" x14ac:dyDescent="0.3">
      <c r="A14" s="7" t="s">
        <v>21</v>
      </c>
      <c r="B14" s="8"/>
      <c r="C14" s="9"/>
      <c r="D14" s="9"/>
      <c r="E14" s="9"/>
      <c r="F14" s="9"/>
      <c r="G14" s="9"/>
      <c r="H14" s="9"/>
      <c r="I14" s="9"/>
    </row>
    <row r="15" spans="1:9" ht="20.25" thickTop="1" thickBot="1" x14ac:dyDescent="0.3">
      <c r="A15" s="10" t="s">
        <v>1</v>
      </c>
      <c r="B15" s="8"/>
      <c r="C15" s="9"/>
      <c r="D15" s="9"/>
      <c r="E15" s="9"/>
      <c r="F15" s="9"/>
      <c r="G15" s="9"/>
      <c r="H15" s="9"/>
      <c r="I15" s="9"/>
    </row>
    <row r="16" spans="1:9" ht="20.25" thickTop="1" thickBot="1" x14ac:dyDescent="0.3">
      <c r="A16" s="11" t="s">
        <v>22</v>
      </c>
      <c r="B16" s="8"/>
      <c r="C16" s="9"/>
      <c r="D16" s="9"/>
      <c r="E16" s="9"/>
      <c r="F16" s="9"/>
      <c r="G16" s="9"/>
      <c r="H16" s="9"/>
      <c r="I16" s="9"/>
    </row>
    <row r="17" spans="1:9" ht="20.25" thickTop="1" thickBot="1" x14ac:dyDescent="0.3">
      <c r="A17" s="11" t="s">
        <v>2</v>
      </c>
      <c r="B17" s="8"/>
      <c r="C17" s="9"/>
      <c r="D17" s="9"/>
      <c r="E17" s="9"/>
      <c r="F17" s="9"/>
      <c r="G17" s="9"/>
      <c r="H17" s="9"/>
      <c r="I17" s="9"/>
    </row>
    <row r="18" spans="1:9" ht="20.25" thickTop="1" thickBot="1" x14ac:dyDescent="0.3">
      <c r="A18" s="11" t="s">
        <v>3</v>
      </c>
      <c r="B18" s="8"/>
      <c r="C18" s="9"/>
      <c r="D18" s="9"/>
      <c r="E18" s="9"/>
      <c r="F18" s="9"/>
      <c r="G18" s="9"/>
      <c r="H18" s="9"/>
      <c r="I18" s="9"/>
    </row>
    <row r="19" spans="1:9" ht="20.25" thickTop="1" thickBot="1" x14ac:dyDescent="0.3">
      <c r="A19" s="11" t="s">
        <v>23</v>
      </c>
      <c r="B19" s="8"/>
      <c r="C19" s="9">
        <v>349</v>
      </c>
      <c r="D19" s="9">
        <v>349</v>
      </c>
      <c r="E19" s="9">
        <v>349</v>
      </c>
      <c r="F19" s="9">
        <v>349</v>
      </c>
      <c r="G19" s="9"/>
      <c r="H19" s="9"/>
      <c r="I19" s="9"/>
    </row>
    <row r="20" spans="1:9" ht="20.25" thickTop="1" thickBot="1" x14ac:dyDescent="0.3">
      <c r="A20" s="11" t="s">
        <v>24</v>
      </c>
      <c r="B20" s="8"/>
      <c r="C20" s="9">
        <v>338</v>
      </c>
      <c r="D20" s="9">
        <v>338</v>
      </c>
      <c r="E20" s="9">
        <v>338</v>
      </c>
      <c r="F20" s="9">
        <v>338</v>
      </c>
      <c r="G20" s="9"/>
      <c r="H20" s="9"/>
      <c r="I20" s="9"/>
    </row>
    <row r="21" spans="1:9" ht="20.25" thickTop="1" thickBot="1" x14ac:dyDescent="0.3">
      <c r="A21" s="11" t="s">
        <v>4</v>
      </c>
      <c r="B21" s="8"/>
      <c r="C21" s="9">
        <v>324</v>
      </c>
      <c r="D21" s="9">
        <v>324</v>
      </c>
      <c r="E21" s="9">
        <v>324</v>
      </c>
      <c r="F21" s="9">
        <v>324</v>
      </c>
      <c r="G21" s="9"/>
      <c r="H21" s="9"/>
      <c r="I21" s="9"/>
    </row>
    <row r="22" spans="1:9" ht="20.25" thickTop="1" thickBot="1" x14ac:dyDescent="0.3">
      <c r="A22" s="7" t="s">
        <v>25</v>
      </c>
      <c r="B22" s="14">
        <f>SUM(B14:B21)</f>
        <v>0</v>
      </c>
      <c r="C22" s="14">
        <f t="shared" ref="C22:I22" si="0">SUM(C16:C21)</f>
        <v>1011</v>
      </c>
      <c r="D22" s="14">
        <f t="shared" si="0"/>
        <v>1011</v>
      </c>
      <c r="E22" s="14">
        <f t="shared" si="0"/>
        <v>1011</v>
      </c>
      <c r="F22" s="14">
        <f t="shared" si="0"/>
        <v>1011</v>
      </c>
      <c r="G22" s="14">
        <f t="shared" si="0"/>
        <v>0</v>
      </c>
      <c r="H22" s="14">
        <f t="shared" si="0"/>
        <v>0</v>
      </c>
      <c r="I22" s="14">
        <f t="shared" si="0"/>
        <v>0</v>
      </c>
    </row>
    <row r="23" spans="1:9" ht="17.25" thickTop="1" thickBot="1" x14ac:dyDescent="0.3">
      <c r="A23" s="13"/>
      <c r="B23" s="13"/>
      <c r="C23" s="13"/>
      <c r="D23" s="13"/>
      <c r="E23" s="13"/>
      <c r="F23" s="13"/>
      <c r="G23" s="13"/>
      <c r="H23" s="13"/>
      <c r="I23" s="16">
        <f>SUM(B22:I22)</f>
        <v>4044</v>
      </c>
    </row>
    <row r="24" spans="1:9" ht="20.25" thickTop="1" thickBot="1" x14ac:dyDescent="0.3">
      <c r="A24" s="34" t="s">
        <v>12</v>
      </c>
      <c r="B24" s="34" t="s">
        <v>50</v>
      </c>
      <c r="C24" s="34"/>
      <c r="D24" s="34"/>
      <c r="E24" s="34"/>
      <c r="F24" s="34"/>
      <c r="G24" s="34"/>
      <c r="H24" s="34"/>
      <c r="I24" s="34"/>
    </row>
    <row r="25" spans="1:9" ht="20.25" thickTop="1" thickBot="1" x14ac:dyDescent="0.3">
      <c r="A25" s="34"/>
      <c r="B25" s="42" t="s">
        <v>52</v>
      </c>
      <c r="C25" s="43"/>
      <c r="D25" s="43"/>
      <c r="E25" s="43"/>
      <c r="F25" s="43"/>
      <c r="G25" s="43"/>
      <c r="H25" s="43"/>
      <c r="I25" s="44"/>
    </row>
    <row r="26" spans="1:9" ht="20.25" thickTop="1" thickBot="1" x14ac:dyDescent="0.3">
      <c r="A26" s="34"/>
      <c r="B26" s="6" t="s">
        <v>0</v>
      </c>
      <c r="C26" s="6" t="s">
        <v>15</v>
      </c>
      <c r="D26" s="6" t="s">
        <v>16</v>
      </c>
      <c r="E26" s="6" t="s">
        <v>7</v>
      </c>
      <c r="F26" s="6" t="s">
        <v>17</v>
      </c>
      <c r="G26" s="6" t="s">
        <v>18</v>
      </c>
      <c r="H26" s="6" t="s">
        <v>19</v>
      </c>
      <c r="I26" s="6" t="s">
        <v>20</v>
      </c>
    </row>
    <row r="27" spans="1:9" ht="20.25" thickTop="1" thickBot="1" x14ac:dyDescent="0.3">
      <c r="A27" s="7" t="s">
        <v>21</v>
      </c>
      <c r="B27" s="8"/>
      <c r="C27" s="9"/>
      <c r="D27" s="9"/>
      <c r="E27" s="9"/>
      <c r="F27" s="9"/>
      <c r="G27" s="9"/>
      <c r="H27" s="9"/>
      <c r="I27" s="9"/>
    </row>
    <row r="28" spans="1:9" ht="20.25" thickTop="1" thickBot="1" x14ac:dyDescent="0.3">
      <c r="A28" s="10" t="s">
        <v>1</v>
      </c>
      <c r="B28" s="8"/>
      <c r="C28" s="9"/>
      <c r="D28" s="9"/>
      <c r="E28" s="9"/>
      <c r="F28" s="9"/>
      <c r="G28" s="9"/>
      <c r="H28" s="9"/>
      <c r="I28" s="9"/>
    </row>
    <row r="29" spans="1:9" ht="20.25" thickTop="1" thickBot="1" x14ac:dyDescent="0.3">
      <c r="A29" s="11" t="s">
        <v>22</v>
      </c>
      <c r="B29" s="8"/>
      <c r="C29" s="9"/>
      <c r="D29" s="9"/>
      <c r="E29" s="9"/>
      <c r="F29" s="9"/>
      <c r="G29" s="9"/>
      <c r="H29" s="9"/>
      <c r="I29" s="9"/>
    </row>
    <row r="30" spans="1:9" ht="20.25" thickTop="1" thickBot="1" x14ac:dyDescent="0.3">
      <c r="A30" s="11" t="s">
        <v>2</v>
      </c>
      <c r="B30" s="8"/>
      <c r="C30" s="9"/>
      <c r="D30" s="9"/>
      <c r="E30" s="9"/>
      <c r="F30" s="9"/>
      <c r="G30" s="9"/>
      <c r="H30" s="9"/>
      <c r="I30" s="9"/>
    </row>
    <row r="31" spans="1:9" ht="20.25" thickTop="1" thickBot="1" x14ac:dyDescent="0.3">
      <c r="A31" s="11" t="s">
        <v>3</v>
      </c>
      <c r="B31" s="8"/>
      <c r="C31" s="9"/>
      <c r="D31" s="9"/>
      <c r="E31" s="9"/>
      <c r="F31" s="9"/>
      <c r="G31" s="9"/>
      <c r="H31" s="9"/>
      <c r="I31" s="9"/>
    </row>
    <row r="32" spans="1:9" ht="20.25" thickTop="1" thickBot="1" x14ac:dyDescent="0.3">
      <c r="A32" s="11" t="s">
        <v>23</v>
      </c>
      <c r="B32" s="8"/>
      <c r="C32" s="9">
        <v>339</v>
      </c>
      <c r="D32" s="9">
        <v>339</v>
      </c>
      <c r="E32" s="9">
        <v>339</v>
      </c>
      <c r="F32" s="9">
        <v>339</v>
      </c>
      <c r="G32" s="9"/>
      <c r="H32" s="9"/>
      <c r="I32" s="9"/>
    </row>
    <row r="33" spans="1:17" ht="20.25" thickTop="1" thickBot="1" x14ac:dyDescent="0.3">
      <c r="A33" s="11" t="s">
        <v>24</v>
      </c>
      <c r="B33" s="8"/>
      <c r="C33" s="9">
        <v>336</v>
      </c>
      <c r="D33" s="9">
        <v>336</v>
      </c>
      <c r="E33" s="9">
        <v>336</v>
      </c>
      <c r="F33" s="9">
        <v>336</v>
      </c>
      <c r="G33" s="9"/>
      <c r="H33" s="9"/>
      <c r="I33" s="9"/>
    </row>
    <row r="34" spans="1:17" ht="20.25" thickTop="1" thickBot="1" x14ac:dyDescent="0.3">
      <c r="A34" s="11" t="s">
        <v>4</v>
      </c>
      <c r="B34" s="8"/>
      <c r="C34" s="9">
        <v>326</v>
      </c>
      <c r="D34" s="9">
        <v>326</v>
      </c>
      <c r="E34" s="9">
        <v>326</v>
      </c>
      <c r="F34" s="9">
        <v>326</v>
      </c>
      <c r="G34" s="9"/>
      <c r="H34" s="9"/>
      <c r="I34" s="9"/>
    </row>
    <row r="35" spans="1:17" ht="20.25" thickTop="1" thickBot="1" x14ac:dyDescent="0.3">
      <c r="A35" s="7" t="s">
        <v>25</v>
      </c>
      <c r="B35" s="14">
        <f>SUM(B27:B34)</f>
        <v>0</v>
      </c>
      <c r="C35" s="14">
        <f>SUM(C27:C34)</f>
        <v>1001</v>
      </c>
      <c r="D35" s="14">
        <f t="shared" ref="D35:I35" si="1">SUM(D27:D34)</f>
        <v>1001</v>
      </c>
      <c r="E35" s="14">
        <f t="shared" si="1"/>
        <v>1001</v>
      </c>
      <c r="F35" s="14">
        <f t="shared" si="1"/>
        <v>1001</v>
      </c>
      <c r="G35" s="14">
        <f t="shared" si="1"/>
        <v>0</v>
      </c>
      <c r="H35" s="14">
        <f t="shared" si="1"/>
        <v>0</v>
      </c>
      <c r="I35" s="14">
        <f t="shared" si="1"/>
        <v>0</v>
      </c>
    </row>
    <row r="36" spans="1:17" ht="20.25" thickTop="1" thickBot="1" x14ac:dyDescent="0.35">
      <c r="A36" s="13" t="s">
        <v>26</v>
      </c>
      <c r="I36" s="18">
        <f>SUM(B35:I35)</f>
        <v>4004</v>
      </c>
    </row>
    <row r="37" spans="1:17" ht="15.75" thickBot="1" x14ac:dyDescent="0.3"/>
    <row r="38" spans="1:17" ht="20.25" thickTop="1" thickBot="1" x14ac:dyDescent="0.3">
      <c r="A38" s="34" t="s">
        <v>12</v>
      </c>
      <c r="B38" s="34" t="s">
        <v>50</v>
      </c>
      <c r="C38" s="34"/>
      <c r="D38" s="34"/>
      <c r="E38" s="34"/>
      <c r="F38" s="34"/>
      <c r="G38" s="34"/>
      <c r="H38" s="34"/>
      <c r="I38" s="34"/>
    </row>
    <row r="39" spans="1:17" ht="20.25" thickTop="1" thickBot="1" x14ac:dyDescent="0.3">
      <c r="A39" s="34"/>
      <c r="B39" s="42" t="s">
        <v>53</v>
      </c>
      <c r="C39" s="43"/>
      <c r="D39" s="43"/>
      <c r="E39" s="43"/>
      <c r="F39" s="43"/>
      <c r="G39" s="43"/>
      <c r="H39" s="43"/>
      <c r="I39" s="44"/>
    </row>
    <row r="40" spans="1:17" ht="20.25" thickTop="1" thickBot="1" x14ac:dyDescent="0.3">
      <c r="A40" s="34"/>
      <c r="B40" s="6" t="s">
        <v>0</v>
      </c>
      <c r="C40" s="6" t="s">
        <v>15</v>
      </c>
      <c r="D40" s="6" t="s">
        <v>16</v>
      </c>
      <c r="E40" s="6" t="s">
        <v>7</v>
      </c>
      <c r="F40" s="6" t="s">
        <v>17</v>
      </c>
      <c r="G40" s="6" t="s">
        <v>18</v>
      </c>
      <c r="H40" s="6" t="s">
        <v>19</v>
      </c>
      <c r="I40" s="6" t="s">
        <v>20</v>
      </c>
    </row>
    <row r="41" spans="1:17" ht="20.25" thickTop="1" thickBot="1" x14ac:dyDescent="0.3">
      <c r="A41" s="7" t="s">
        <v>21</v>
      </c>
      <c r="B41" s="8"/>
      <c r="C41" s="9"/>
      <c r="D41" s="9"/>
      <c r="E41" s="9"/>
      <c r="F41" s="9"/>
      <c r="G41" s="9"/>
      <c r="H41" s="9"/>
      <c r="I41" s="9"/>
    </row>
    <row r="42" spans="1:17" ht="20.25" thickTop="1" thickBot="1" x14ac:dyDescent="0.3">
      <c r="A42" s="10" t="s">
        <v>1</v>
      </c>
      <c r="B42" s="8"/>
      <c r="C42" s="9"/>
      <c r="D42" s="9"/>
      <c r="E42" s="9"/>
      <c r="F42" s="9"/>
      <c r="G42" s="9"/>
      <c r="H42" s="9"/>
      <c r="I42" s="9"/>
    </row>
    <row r="43" spans="1:17" ht="20.25" thickTop="1" thickBot="1" x14ac:dyDescent="0.3">
      <c r="A43" s="11" t="s">
        <v>22</v>
      </c>
      <c r="B43" s="8"/>
      <c r="C43" s="9"/>
      <c r="D43" s="9"/>
      <c r="E43" s="9"/>
      <c r="F43" s="9"/>
      <c r="G43" s="9"/>
      <c r="H43" s="9"/>
      <c r="I43" s="9"/>
    </row>
    <row r="44" spans="1:17" ht="20.25" thickTop="1" thickBot="1" x14ac:dyDescent="0.3">
      <c r="A44" s="11" t="s">
        <v>2</v>
      </c>
      <c r="B44" s="8"/>
      <c r="C44" s="9"/>
      <c r="D44" s="9"/>
      <c r="E44" s="9"/>
      <c r="F44" s="9"/>
      <c r="G44" s="9"/>
      <c r="H44" s="9"/>
      <c r="I44" s="9"/>
    </row>
    <row r="45" spans="1:17" ht="20.25" thickTop="1" thickBot="1" x14ac:dyDescent="0.3">
      <c r="A45" s="11" t="s">
        <v>3</v>
      </c>
      <c r="B45" s="8"/>
      <c r="C45" s="9"/>
      <c r="D45" s="9"/>
      <c r="E45" s="9"/>
      <c r="F45" s="9"/>
      <c r="G45" s="9"/>
      <c r="H45" s="9"/>
      <c r="I45" s="9"/>
    </row>
    <row r="46" spans="1:17" ht="20.25" thickTop="1" thickBot="1" x14ac:dyDescent="0.35">
      <c r="A46" s="11" t="s">
        <v>23</v>
      </c>
      <c r="B46" s="8"/>
      <c r="C46" s="9">
        <v>275</v>
      </c>
      <c r="D46" s="9">
        <v>275</v>
      </c>
      <c r="E46" s="9">
        <v>275</v>
      </c>
      <c r="F46" s="9">
        <v>275</v>
      </c>
      <c r="G46" s="9"/>
      <c r="H46" s="9"/>
      <c r="I46" s="9"/>
      <c r="J46" s="3"/>
      <c r="K46" s="3"/>
      <c r="L46" s="3"/>
      <c r="M46" s="3"/>
      <c r="N46" s="3"/>
      <c r="O46" s="3"/>
      <c r="P46" s="3"/>
      <c r="Q46" s="3"/>
    </row>
    <row r="47" spans="1:17" ht="20.25" thickTop="1" thickBot="1" x14ac:dyDescent="0.3">
      <c r="A47" s="11" t="s">
        <v>24</v>
      </c>
      <c r="B47" s="8"/>
      <c r="C47" s="9">
        <v>283</v>
      </c>
      <c r="D47" s="9">
        <v>283</v>
      </c>
      <c r="E47" s="9">
        <v>283</v>
      </c>
      <c r="F47" s="9">
        <v>283</v>
      </c>
      <c r="G47" s="9"/>
      <c r="H47" s="9"/>
      <c r="I47" s="9"/>
    </row>
    <row r="48" spans="1:17" ht="20.25" thickTop="1" thickBot="1" x14ac:dyDescent="0.3">
      <c r="A48" s="11" t="s">
        <v>4</v>
      </c>
      <c r="B48" s="8"/>
      <c r="C48" s="9">
        <v>274</v>
      </c>
      <c r="D48" s="9">
        <v>274</v>
      </c>
      <c r="E48" s="9">
        <v>274</v>
      </c>
      <c r="F48" s="9">
        <v>274</v>
      </c>
      <c r="G48" s="9"/>
      <c r="H48" s="9"/>
      <c r="I48" s="9"/>
    </row>
    <row r="49" spans="1:9" ht="20.25" thickTop="1" thickBot="1" x14ac:dyDescent="0.3">
      <c r="A49" s="7" t="s">
        <v>25</v>
      </c>
      <c r="B49" s="14">
        <f>SUM(B41:B48)</f>
        <v>0</v>
      </c>
      <c r="C49" s="14">
        <f>SUM(C41:C48)</f>
        <v>832</v>
      </c>
      <c r="D49" s="14">
        <f t="shared" ref="D49:I49" si="2">SUM(D41:D48)</f>
        <v>832</v>
      </c>
      <c r="E49" s="14">
        <f t="shared" si="2"/>
        <v>832</v>
      </c>
      <c r="F49" s="14">
        <f t="shared" si="2"/>
        <v>832</v>
      </c>
      <c r="G49" s="14">
        <f t="shared" si="2"/>
        <v>0</v>
      </c>
      <c r="H49" s="14">
        <f t="shared" si="2"/>
        <v>0</v>
      </c>
      <c r="I49" s="14">
        <f t="shared" si="2"/>
        <v>0</v>
      </c>
    </row>
    <row r="50" spans="1:9" ht="17.25" thickTop="1" thickBot="1" x14ac:dyDescent="0.3">
      <c r="I50" s="16">
        <f>SUM(B49:I49)</f>
        <v>3328</v>
      </c>
    </row>
    <row r="51" spans="1:9" ht="20.25" thickTop="1" thickBot="1" x14ac:dyDescent="0.3">
      <c r="A51" s="34" t="s">
        <v>12</v>
      </c>
      <c r="B51" s="34" t="s">
        <v>50</v>
      </c>
      <c r="C51" s="34"/>
      <c r="D51" s="34"/>
      <c r="E51" s="34"/>
      <c r="F51" s="34"/>
      <c r="G51" s="34"/>
      <c r="H51" s="34"/>
      <c r="I51" s="34"/>
    </row>
    <row r="52" spans="1:9" ht="20.25" thickTop="1" thickBot="1" x14ac:dyDescent="0.3">
      <c r="A52" s="34"/>
      <c r="B52" s="42" t="s">
        <v>54</v>
      </c>
      <c r="C52" s="43"/>
      <c r="D52" s="43"/>
      <c r="E52" s="43"/>
      <c r="F52" s="43"/>
      <c r="G52" s="43"/>
      <c r="H52" s="43"/>
      <c r="I52" s="44"/>
    </row>
    <row r="53" spans="1:9" ht="20.25" thickTop="1" thickBot="1" x14ac:dyDescent="0.3">
      <c r="A53" s="34"/>
      <c r="B53" s="6" t="s">
        <v>0</v>
      </c>
      <c r="C53" s="6" t="s">
        <v>15</v>
      </c>
      <c r="D53" s="6" t="s">
        <v>16</v>
      </c>
      <c r="E53" s="6" t="s">
        <v>7</v>
      </c>
      <c r="F53" s="6" t="s">
        <v>17</v>
      </c>
      <c r="G53" s="6" t="s">
        <v>18</v>
      </c>
      <c r="H53" s="6" t="s">
        <v>19</v>
      </c>
      <c r="I53" s="6" t="s">
        <v>20</v>
      </c>
    </row>
    <row r="54" spans="1:9" ht="20.25" thickTop="1" thickBot="1" x14ac:dyDescent="0.3">
      <c r="A54" s="7" t="s">
        <v>21</v>
      </c>
      <c r="B54" s="8"/>
      <c r="C54" s="9"/>
      <c r="D54" s="9"/>
      <c r="E54" s="9"/>
      <c r="F54" s="9"/>
      <c r="G54" s="9"/>
      <c r="H54" s="9"/>
      <c r="I54" s="9"/>
    </row>
    <row r="55" spans="1:9" ht="20.25" thickTop="1" thickBot="1" x14ac:dyDescent="0.3">
      <c r="A55" s="10" t="s">
        <v>1</v>
      </c>
      <c r="B55" s="8"/>
      <c r="C55" s="9"/>
      <c r="D55" s="9"/>
      <c r="E55" s="9"/>
      <c r="F55" s="9"/>
      <c r="G55" s="9"/>
      <c r="H55" s="9"/>
      <c r="I55" s="9"/>
    </row>
    <row r="56" spans="1:9" ht="20.25" thickTop="1" thickBot="1" x14ac:dyDescent="0.3">
      <c r="A56" s="11" t="s">
        <v>22</v>
      </c>
      <c r="B56" s="8"/>
      <c r="C56" s="9"/>
      <c r="D56" s="9"/>
      <c r="E56" s="9"/>
      <c r="F56" s="9"/>
      <c r="G56" s="9"/>
      <c r="H56" s="9"/>
      <c r="I56" s="9"/>
    </row>
    <row r="57" spans="1:9" ht="20.25" thickTop="1" thickBot="1" x14ac:dyDescent="0.3">
      <c r="A57" s="11" t="s">
        <v>2</v>
      </c>
      <c r="B57" s="8"/>
      <c r="C57" s="9"/>
      <c r="D57" s="9"/>
      <c r="E57" s="9"/>
      <c r="F57" s="9"/>
      <c r="G57" s="9"/>
      <c r="H57" s="9"/>
      <c r="I57" s="9"/>
    </row>
    <row r="58" spans="1:9" ht="20.25" thickTop="1" thickBot="1" x14ac:dyDescent="0.3">
      <c r="A58" s="11" t="s">
        <v>3</v>
      </c>
      <c r="B58" s="8"/>
      <c r="C58" s="9"/>
      <c r="D58" s="9"/>
      <c r="E58" s="9"/>
      <c r="F58" s="9"/>
      <c r="G58" s="9"/>
      <c r="H58" s="9"/>
      <c r="I58" s="9"/>
    </row>
    <row r="59" spans="1:9" ht="20.25" thickTop="1" thickBot="1" x14ac:dyDescent="0.3">
      <c r="A59" s="11" t="s">
        <v>23</v>
      </c>
      <c r="B59" s="8"/>
      <c r="C59" s="9">
        <v>307</v>
      </c>
      <c r="D59" s="9">
        <v>307</v>
      </c>
      <c r="E59" s="9">
        <v>307</v>
      </c>
      <c r="F59" s="9">
        <v>307</v>
      </c>
      <c r="G59" s="9"/>
      <c r="H59" s="9"/>
      <c r="I59" s="9"/>
    </row>
    <row r="60" spans="1:9" ht="20.25" thickTop="1" thickBot="1" x14ac:dyDescent="0.3">
      <c r="A60" s="11" t="s">
        <v>24</v>
      </c>
      <c r="B60" s="8"/>
      <c r="C60" s="9">
        <v>337</v>
      </c>
      <c r="D60" s="9">
        <v>337</v>
      </c>
      <c r="E60" s="9">
        <v>337</v>
      </c>
      <c r="F60" s="9">
        <v>337</v>
      </c>
      <c r="G60" s="9"/>
      <c r="H60" s="9"/>
      <c r="I60" s="9"/>
    </row>
    <row r="61" spans="1:9" ht="20.25" thickTop="1" thickBot="1" x14ac:dyDescent="0.3">
      <c r="A61" s="11" t="s">
        <v>4</v>
      </c>
      <c r="B61" s="8"/>
      <c r="C61" s="9">
        <v>307</v>
      </c>
      <c r="D61" s="9">
        <v>307</v>
      </c>
      <c r="E61" s="9">
        <v>307</v>
      </c>
      <c r="F61" s="9">
        <v>307</v>
      </c>
      <c r="G61" s="9"/>
      <c r="H61" s="9"/>
      <c r="I61" s="9"/>
    </row>
    <row r="62" spans="1:9" ht="20.25" thickTop="1" thickBot="1" x14ac:dyDescent="0.3">
      <c r="A62" s="7" t="s">
        <v>25</v>
      </c>
      <c r="B62" s="14">
        <f>SUM(B54:B61)</f>
        <v>0</v>
      </c>
      <c r="C62" s="14">
        <f>SUM(C54:C61)</f>
        <v>951</v>
      </c>
      <c r="D62" s="14">
        <f t="shared" ref="D62:I62" si="3">SUM(D54:D61)</f>
        <v>951</v>
      </c>
      <c r="E62" s="14">
        <f t="shared" si="3"/>
        <v>951</v>
      </c>
      <c r="F62" s="14">
        <f t="shared" si="3"/>
        <v>951</v>
      </c>
      <c r="G62" s="14">
        <f t="shared" si="3"/>
        <v>0</v>
      </c>
      <c r="H62" s="14">
        <f t="shared" si="3"/>
        <v>0</v>
      </c>
      <c r="I62" s="15">
        <f t="shared" si="3"/>
        <v>0</v>
      </c>
    </row>
    <row r="63" spans="1:9" ht="17.25" thickTop="1" thickBot="1" x14ac:dyDescent="0.3">
      <c r="I63" s="16">
        <f>SUM(B62:I62)</f>
        <v>3804</v>
      </c>
    </row>
    <row r="64" spans="1:9" ht="15.75" thickBot="1" x14ac:dyDescent="0.3"/>
    <row r="65" spans="1:9" ht="20.25" thickTop="1" thickBot="1" x14ac:dyDescent="0.3">
      <c r="A65" s="34" t="s">
        <v>12</v>
      </c>
      <c r="B65" s="34" t="s">
        <v>50</v>
      </c>
      <c r="C65" s="34"/>
      <c r="D65" s="34"/>
      <c r="E65" s="34"/>
      <c r="F65" s="34"/>
      <c r="G65" s="34"/>
      <c r="H65" s="34"/>
      <c r="I65" s="34"/>
    </row>
    <row r="66" spans="1:9" ht="20.25" thickTop="1" thickBot="1" x14ac:dyDescent="0.3">
      <c r="A66" s="34"/>
      <c r="B66" s="42" t="s">
        <v>57</v>
      </c>
      <c r="C66" s="43"/>
      <c r="D66" s="43"/>
      <c r="E66" s="43"/>
      <c r="F66" s="43"/>
      <c r="G66" s="43"/>
      <c r="H66" s="43"/>
      <c r="I66" s="44"/>
    </row>
    <row r="67" spans="1:9" ht="20.25" thickTop="1" thickBot="1" x14ac:dyDescent="0.3">
      <c r="A67" s="34"/>
      <c r="B67" s="6" t="s">
        <v>0</v>
      </c>
      <c r="C67" s="6" t="s">
        <v>15</v>
      </c>
      <c r="D67" s="6" t="s">
        <v>16</v>
      </c>
      <c r="E67" s="6" t="s">
        <v>7</v>
      </c>
      <c r="F67" s="6" t="s">
        <v>17</v>
      </c>
      <c r="G67" s="6" t="s">
        <v>18</v>
      </c>
      <c r="H67" s="6" t="s">
        <v>19</v>
      </c>
      <c r="I67" s="6" t="s">
        <v>20</v>
      </c>
    </row>
    <row r="68" spans="1:9" ht="20.25" thickTop="1" thickBot="1" x14ac:dyDescent="0.3">
      <c r="A68" s="7" t="s">
        <v>21</v>
      </c>
      <c r="B68" s="8"/>
      <c r="C68" s="9"/>
      <c r="D68" s="9"/>
      <c r="E68" s="9"/>
      <c r="F68" s="9"/>
      <c r="G68" s="9"/>
      <c r="H68" s="9"/>
      <c r="I68" s="9"/>
    </row>
    <row r="69" spans="1:9" ht="20.25" thickTop="1" thickBot="1" x14ac:dyDescent="0.3">
      <c r="A69" s="10" t="s">
        <v>1</v>
      </c>
      <c r="B69" s="8"/>
      <c r="C69" s="9"/>
      <c r="D69" s="9"/>
      <c r="E69" s="9"/>
      <c r="F69" s="9"/>
      <c r="G69" s="9"/>
      <c r="H69" s="9"/>
      <c r="I69" s="9"/>
    </row>
    <row r="70" spans="1:9" ht="20.25" thickTop="1" thickBot="1" x14ac:dyDescent="0.3">
      <c r="A70" s="11" t="s">
        <v>22</v>
      </c>
      <c r="B70" s="8"/>
      <c r="C70" s="9"/>
      <c r="D70" s="9"/>
      <c r="E70" s="9"/>
      <c r="F70" s="9"/>
      <c r="G70" s="9"/>
      <c r="H70" s="9"/>
      <c r="I70" s="9"/>
    </row>
    <row r="71" spans="1:9" ht="20.25" thickTop="1" thickBot="1" x14ac:dyDescent="0.3">
      <c r="A71" s="11" t="s">
        <v>2</v>
      </c>
      <c r="B71" s="8"/>
      <c r="C71" s="9"/>
      <c r="D71" s="9"/>
      <c r="E71" s="9"/>
      <c r="F71" s="9"/>
      <c r="G71" s="9"/>
      <c r="H71" s="9"/>
      <c r="I71" s="9"/>
    </row>
    <row r="72" spans="1:9" ht="20.25" thickTop="1" thickBot="1" x14ac:dyDescent="0.3">
      <c r="A72" s="11" t="s">
        <v>3</v>
      </c>
      <c r="B72" s="8"/>
      <c r="C72" s="9"/>
      <c r="D72" s="9"/>
      <c r="E72" s="9"/>
      <c r="F72" s="9"/>
      <c r="G72" s="9"/>
      <c r="H72" s="9"/>
      <c r="I72" s="9"/>
    </row>
    <row r="73" spans="1:9" ht="20.25" thickTop="1" thickBot="1" x14ac:dyDescent="0.3">
      <c r="A73" s="11" t="s">
        <v>23</v>
      </c>
      <c r="B73" s="8"/>
      <c r="C73" s="9">
        <v>78</v>
      </c>
      <c r="D73" s="9">
        <v>78</v>
      </c>
      <c r="E73" s="9">
        <v>78</v>
      </c>
      <c r="F73" s="9">
        <v>78</v>
      </c>
      <c r="G73" s="9"/>
      <c r="H73" s="9"/>
      <c r="I73" s="9"/>
    </row>
    <row r="74" spans="1:9" ht="20.25" thickTop="1" thickBot="1" x14ac:dyDescent="0.3">
      <c r="A74" s="11" t="s">
        <v>24</v>
      </c>
      <c r="B74" s="8"/>
      <c r="C74" s="9">
        <v>72</v>
      </c>
      <c r="D74" s="9">
        <v>72</v>
      </c>
      <c r="E74" s="9">
        <v>72</v>
      </c>
      <c r="F74" s="9">
        <v>72</v>
      </c>
      <c r="G74" s="9"/>
      <c r="H74" s="9"/>
      <c r="I74" s="9"/>
    </row>
    <row r="75" spans="1:9" ht="20.25" thickTop="1" thickBot="1" x14ac:dyDescent="0.3">
      <c r="A75" s="11" t="s">
        <v>4</v>
      </c>
      <c r="B75" s="8"/>
      <c r="C75" s="9">
        <v>63</v>
      </c>
      <c r="D75" s="9">
        <v>63</v>
      </c>
      <c r="E75" s="9">
        <v>63</v>
      </c>
      <c r="F75" s="9">
        <v>63</v>
      </c>
      <c r="G75" s="9"/>
      <c r="H75" s="9"/>
      <c r="I75" s="9"/>
    </row>
    <row r="76" spans="1:9" ht="20.25" thickTop="1" thickBot="1" x14ac:dyDescent="0.3">
      <c r="A76" s="7" t="s">
        <v>25</v>
      </c>
      <c r="B76" s="14">
        <f>SUM(B68:B75)</f>
        <v>0</v>
      </c>
      <c r="C76" s="14">
        <f>SUM(C68:C75)</f>
        <v>213</v>
      </c>
      <c r="D76" s="14">
        <f t="shared" ref="D76:I76" si="4">SUM(D68:D75)</f>
        <v>213</v>
      </c>
      <c r="E76" s="14">
        <f t="shared" si="4"/>
        <v>213</v>
      </c>
      <c r="F76" s="14">
        <f t="shared" si="4"/>
        <v>213</v>
      </c>
      <c r="G76" s="14">
        <f t="shared" si="4"/>
        <v>0</v>
      </c>
      <c r="H76" s="14">
        <f t="shared" si="4"/>
        <v>0</v>
      </c>
      <c r="I76" s="14">
        <f t="shared" si="4"/>
        <v>0</v>
      </c>
    </row>
    <row r="77" spans="1:9" ht="17.25" thickTop="1" thickBot="1" x14ac:dyDescent="0.3">
      <c r="I77" s="16">
        <f>SUM(B76:I76)</f>
        <v>852</v>
      </c>
    </row>
    <row r="78" spans="1:9" ht="20.25" thickTop="1" thickBot="1" x14ac:dyDescent="0.3">
      <c r="A78" s="34" t="s">
        <v>12</v>
      </c>
      <c r="B78" s="34" t="s">
        <v>50</v>
      </c>
      <c r="C78" s="34"/>
      <c r="D78" s="34"/>
      <c r="E78" s="34"/>
      <c r="F78" s="34"/>
      <c r="G78" s="34"/>
      <c r="H78" s="34"/>
      <c r="I78" s="34"/>
    </row>
    <row r="79" spans="1:9" ht="20.25" thickTop="1" thickBot="1" x14ac:dyDescent="0.3">
      <c r="A79" s="34"/>
      <c r="B79" s="42" t="s">
        <v>55</v>
      </c>
      <c r="C79" s="43"/>
      <c r="D79" s="43"/>
      <c r="E79" s="43"/>
      <c r="F79" s="43"/>
      <c r="G79" s="43"/>
      <c r="H79" s="43"/>
      <c r="I79" s="44"/>
    </row>
    <row r="80" spans="1:9" ht="20.25" thickTop="1" thickBot="1" x14ac:dyDescent="0.3">
      <c r="A80" s="34"/>
      <c r="B80" s="6" t="s">
        <v>0</v>
      </c>
      <c r="C80" s="6" t="s">
        <v>15</v>
      </c>
      <c r="D80" s="6" t="s">
        <v>16</v>
      </c>
      <c r="E80" s="6" t="s">
        <v>7</v>
      </c>
      <c r="F80" s="6" t="s">
        <v>17</v>
      </c>
      <c r="G80" s="6" t="s">
        <v>18</v>
      </c>
      <c r="H80" s="6" t="s">
        <v>19</v>
      </c>
      <c r="I80" s="6" t="s">
        <v>20</v>
      </c>
    </row>
    <row r="81" spans="1:9" ht="20.25" thickTop="1" thickBot="1" x14ac:dyDescent="0.3">
      <c r="A81" s="7" t="s">
        <v>21</v>
      </c>
      <c r="B81" s="8"/>
      <c r="C81" s="9"/>
      <c r="D81" s="9"/>
      <c r="E81" s="9"/>
      <c r="F81" s="9"/>
      <c r="G81" s="9"/>
      <c r="H81" s="9"/>
      <c r="I81" s="9"/>
    </row>
    <row r="82" spans="1:9" ht="20.25" thickTop="1" thickBot="1" x14ac:dyDescent="0.3">
      <c r="A82" s="10" t="s">
        <v>1</v>
      </c>
      <c r="B82" s="8"/>
      <c r="C82" s="9"/>
      <c r="D82" s="9"/>
      <c r="E82" s="9"/>
      <c r="F82" s="9"/>
      <c r="G82" s="9"/>
      <c r="H82" s="9"/>
      <c r="I82" s="9"/>
    </row>
    <row r="83" spans="1:9" ht="20.25" thickTop="1" thickBot="1" x14ac:dyDescent="0.3">
      <c r="A83" s="11" t="s">
        <v>22</v>
      </c>
      <c r="B83" s="8"/>
      <c r="C83" s="9"/>
      <c r="D83" s="9"/>
      <c r="E83" s="9"/>
      <c r="F83" s="9"/>
      <c r="G83" s="9"/>
      <c r="H83" s="9"/>
      <c r="I83" s="9"/>
    </row>
    <row r="84" spans="1:9" ht="20.25" thickTop="1" thickBot="1" x14ac:dyDescent="0.3">
      <c r="A84" s="11" t="s">
        <v>2</v>
      </c>
      <c r="B84" s="8"/>
      <c r="C84" s="9"/>
      <c r="D84" s="9"/>
      <c r="E84" s="9"/>
      <c r="F84" s="9"/>
      <c r="G84" s="9"/>
      <c r="H84" s="9"/>
      <c r="I84" s="9"/>
    </row>
    <row r="85" spans="1:9" ht="20.25" thickTop="1" thickBot="1" x14ac:dyDescent="0.3">
      <c r="A85" s="11" t="s">
        <v>3</v>
      </c>
      <c r="B85" s="8"/>
      <c r="C85" s="9"/>
      <c r="D85" s="9"/>
      <c r="E85" s="9"/>
      <c r="F85" s="9"/>
      <c r="G85" s="9"/>
      <c r="H85" s="9"/>
      <c r="I85" s="9"/>
    </row>
    <row r="86" spans="1:9" ht="20.25" thickTop="1" thickBot="1" x14ac:dyDescent="0.3">
      <c r="A86" s="11" t="s">
        <v>23</v>
      </c>
      <c r="B86" s="8"/>
      <c r="C86" s="9">
        <v>136</v>
      </c>
      <c r="D86" s="9">
        <v>136</v>
      </c>
      <c r="E86" s="9">
        <v>136</v>
      </c>
      <c r="F86" s="9">
        <v>136</v>
      </c>
      <c r="G86" s="9"/>
      <c r="H86" s="9"/>
      <c r="I86" s="9"/>
    </row>
    <row r="87" spans="1:9" ht="20.25" thickTop="1" thickBot="1" x14ac:dyDescent="0.3">
      <c r="A87" s="11" t="s">
        <v>24</v>
      </c>
      <c r="B87" s="8"/>
      <c r="C87" s="9">
        <v>144</v>
      </c>
      <c r="D87" s="9">
        <v>144</v>
      </c>
      <c r="E87" s="9">
        <v>144</v>
      </c>
      <c r="F87" s="9">
        <v>144</v>
      </c>
      <c r="G87" s="9"/>
      <c r="H87" s="9"/>
      <c r="I87" s="9"/>
    </row>
    <row r="88" spans="1:9" ht="20.25" thickTop="1" thickBot="1" x14ac:dyDescent="0.3">
      <c r="A88" s="11" t="s">
        <v>4</v>
      </c>
      <c r="B88" s="8"/>
      <c r="C88" s="9">
        <v>123</v>
      </c>
      <c r="D88" s="9">
        <v>123</v>
      </c>
      <c r="E88" s="9">
        <v>123</v>
      </c>
      <c r="F88" s="9">
        <v>123</v>
      </c>
      <c r="G88" s="9"/>
      <c r="H88" s="9"/>
      <c r="I88" s="9"/>
    </row>
    <row r="89" spans="1:9" ht="20.25" thickTop="1" thickBot="1" x14ac:dyDescent="0.3">
      <c r="A89" s="7" t="s">
        <v>25</v>
      </c>
      <c r="B89" s="14">
        <f>SUM(B81:B88)</f>
        <v>0</v>
      </c>
      <c r="C89" s="14">
        <f>SUM(C81:C88)</f>
        <v>403</v>
      </c>
      <c r="D89" s="14">
        <f t="shared" ref="D89:I89" si="5">SUM(D81:D88)</f>
        <v>403</v>
      </c>
      <c r="E89" s="14">
        <f t="shared" si="5"/>
        <v>403</v>
      </c>
      <c r="F89" s="14">
        <f t="shared" si="5"/>
        <v>403</v>
      </c>
      <c r="G89" s="14">
        <f t="shared" si="5"/>
        <v>0</v>
      </c>
      <c r="H89" s="14">
        <f t="shared" si="5"/>
        <v>0</v>
      </c>
      <c r="I89" s="14">
        <f t="shared" si="5"/>
        <v>0</v>
      </c>
    </row>
    <row r="90" spans="1:9" ht="17.25" thickTop="1" thickBot="1" x14ac:dyDescent="0.3">
      <c r="I90" s="16">
        <f>SUM(B89:I89)</f>
        <v>1612</v>
      </c>
    </row>
    <row r="91" spans="1:9" ht="16.5" thickBot="1" x14ac:dyDescent="0.3">
      <c r="I91" s="17"/>
    </row>
    <row r="92" spans="1:9" ht="20.25" thickTop="1" thickBot="1" x14ac:dyDescent="0.3">
      <c r="A92" s="34" t="s">
        <v>12</v>
      </c>
      <c r="B92" s="34" t="s">
        <v>50</v>
      </c>
      <c r="C92" s="34"/>
      <c r="D92" s="34"/>
      <c r="E92" s="34"/>
      <c r="F92" s="34"/>
      <c r="G92" s="34"/>
      <c r="H92" s="34"/>
      <c r="I92" s="34"/>
    </row>
    <row r="93" spans="1:9" ht="20.25" thickTop="1" thickBot="1" x14ac:dyDescent="0.3">
      <c r="A93" s="34"/>
      <c r="B93" s="42" t="s">
        <v>56</v>
      </c>
      <c r="C93" s="43"/>
      <c r="D93" s="43"/>
      <c r="E93" s="43"/>
      <c r="F93" s="43"/>
      <c r="G93" s="43"/>
      <c r="H93" s="43"/>
      <c r="I93" s="44"/>
    </row>
    <row r="94" spans="1:9" ht="20.25" thickTop="1" thickBot="1" x14ac:dyDescent="0.3">
      <c r="A94" s="34"/>
      <c r="B94" s="6" t="s">
        <v>0</v>
      </c>
      <c r="C94" s="6" t="s">
        <v>15</v>
      </c>
      <c r="D94" s="6" t="s">
        <v>16</v>
      </c>
      <c r="E94" s="6" t="s">
        <v>7</v>
      </c>
      <c r="F94" s="6" t="s">
        <v>17</v>
      </c>
      <c r="G94" s="6" t="s">
        <v>18</v>
      </c>
      <c r="H94" s="6" t="s">
        <v>19</v>
      </c>
      <c r="I94" s="6" t="s">
        <v>20</v>
      </c>
    </row>
    <row r="95" spans="1:9" ht="20.25" thickTop="1" thickBot="1" x14ac:dyDescent="0.3">
      <c r="A95" s="7" t="s">
        <v>21</v>
      </c>
      <c r="B95" s="8"/>
      <c r="C95" s="9"/>
      <c r="D95" s="9"/>
      <c r="E95" s="9"/>
      <c r="F95" s="9"/>
      <c r="G95" s="9"/>
      <c r="H95" s="9"/>
      <c r="I95" s="9"/>
    </row>
    <row r="96" spans="1:9" ht="20.25" thickTop="1" thickBot="1" x14ac:dyDescent="0.3">
      <c r="A96" s="10" t="s">
        <v>1</v>
      </c>
      <c r="B96" s="8"/>
      <c r="C96" s="9"/>
      <c r="D96" s="9"/>
      <c r="E96" s="9"/>
      <c r="F96" s="9"/>
      <c r="G96" s="9"/>
      <c r="H96" s="9"/>
      <c r="I96" s="9"/>
    </row>
    <row r="97" spans="1:9" ht="20.25" thickTop="1" thickBot="1" x14ac:dyDescent="0.3">
      <c r="A97" s="11" t="s">
        <v>22</v>
      </c>
      <c r="B97" s="8"/>
      <c r="C97" s="9"/>
      <c r="D97" s="9"/>
      <c r="E97" s="9"/>
      <c r="F97" s="9"/>
      <c r="G97" s="9"/>
      <c r="H97" s="9"/>
      <c r="I97" s="9"/>
    </row>
    <row r="98" spans="1:9" ht="20.25" thickTop="1" thickBot="1" x14ac:dyDescent="0.3">
      <c r="A98" s="11" t="s">
        <v>2</v>
      </c>
      <c r="B98" s="8"/>
      <c r="C98" s="9"/>
      <c r="D98" s="9"/>
      <c r="E98" s="9"/>
      <c r="F98" s="9"/>
      <c r="G98" s="9"/>
      <c r="H98" s="9"/>
      <c r="I98" s="9"/>
    </row>
    <row r="99" spans="1:9" ht="20.25" thickTop="1" thickBot="1" x14ac:dyDescent="0.3">
      <c r="A99" s="11" t="s">
        <v>3</v>
      </c>
      <c r="B99" s="8"/>
      <c r="C99" s="9"/>
      <c r="D99" s="9"/>
      <c r="E99" s="9"/>
      <c r="F99" s="9"/>
      <c r="G99" s="9"/>
      <c r="H99" s="9"/>
      <c r="I99" s="9"/>
    </row>
    <row r="100" spans="1:9" ht="20.25" thickTop="1" thickBot="1" x14ac:dyDescent="0.3">
      <c r="A100" s="11" t="s">
        <v>23</v>
      </c>
      <c r="B100" s="8"/>
      <c r="C100" s="9">
        <v>129</v>
      </c>
      <c r="D100" s="9">
        <v>129</v>
      </c>
      <c r="E100" s="9">
        <v>129</v>
      </c>
      <c r="F100" s="9">
        <v>129</v>
      </c>
      <c r="G100" s="9"/>
      <c r="H100" s="9"/>
      <c r="I100" s="9"/>
    </row>
    <row r="101" spans="1:9" ht="20.25" thickTop="1" thickBot="1" x14ac:dyDescent="0.3">
      <c r="A101" s="11" t="s">
        <v>24</v>
      </c>
      <c r="B101" s="8"/>
      <c r="C101" s="9">
        <v>120</v>
      </c>
      <c r="D101" s="9">
        <v>120</v>
      </c>
      <c r="E101" s="9">
        <v>120</v>
      </c>
      <c r="F101" s="9">
        <v>120</v>
      </c>
      <c r="G101" s="9"/>
      <c r="H101" s="9"/>
      <c r="I101" s="9"/>
    </row>
    <row r="102" spans="1:9" ht="20.25" thickTop="1" thickBot="1" x14ac:dyDescent="0.3">
      <c r="A102" s="11" t="s">
        <v>4</v>
      </c>
      <c r="B102" s="8"/>
      <c r="C102" s="9">
        <v>104</v>
      </c>
      <c r="D102" s="9">
        <v>104</v>
      </c>
      <c r="E102" s="9">
        <v>104</v>
      </c>
      <c r="F102" s="9">
        <v>104</v>
      </c>
      <c r="G102" s="9"/>
      <c r="H102" s="9"/>
      <c r="I102" s="9"/>
    </row>
    <row r="103" spans="1:9" ht="20.25" thickTop="1" thickBot="1" x14ac:dyDescent="0.3">
      <c r="A103" s="7" t="s">
        <v>25</v>
      </c>
      <c r="B103" s="14">
        <f>SUM(B95:B102)</f>
        <v>0</v>
      </c>
      <c r="C103" s="14">
        <f>SUM(C95:C102)</f>
        <v>353</v>
      </c>
      <c r="D103" s="14">
        <f t="shared" ref="D103:I103" si="6">SUM(D95:D102)</f>
        <v>353</v>
      </c>
      <c r="E103" s="14">
        <f t="shared" si="6"/>
        <v>353</v>
      </c>
      <c r="F103" s="14">
        <f t="shared" si="6"/>
        <v>353</v>
      </c>
      <c r="G103" s="14">
        <f t="shared" si="6"/>
        <v>0</v>
      </c>
      <c r="H103" s="14">
        <f t="shared" si="6"/>
        <v>0</v>
      </c>
      <c r="I103" s="14">
        <f t="shared" si="6"/>
        <v>0</v>
      </c>
    </row>
    <row r="104" spans="1:9" ht="17.25" thickTop="1" thickBot="1" x14ac:dyDescent="0.3">
      <c r="I104" s="16">
        <f>SUM(B103:I103)</f>
        <v>1412</v>
      </c>
    </row>
    <row r="105" spans="1:9" ht="20.25" thickTop="1" thickBot="1" x14ac:dyDescent="0.3">
      <c r="A105" s="34" t="s">
        <v>12</v>
      </c>
      <c r="B105" s="34" t="s">
        <v>50</v>
      </c>
      <c r="C105" s="34"/>
      <c r="D105" s="34"/>
      <c r="E105" s="34"/>
      <c r="F105" s="34"/>
      <c r="G105" s="34"/>
      <c r="H105" s="34"/>
      <c r="I105" s="34"/>
    </row>
    <row r="106" spans="1:9" ht="20.25" thickTop="1" thickBot="1" x14ac:dyDescent="0.3">
      <c r="A106" s="34"/>
      <c r="B106" s="42" t="s">
        <v>58</v>
      </c>
      <c r="C106" s="43"/>
      <c r="D106" s="43"/>
      <c r="E106" s="43"/>
      <c r="F106" s="43"/>
      <c r="G106" s="43"/>
      <c r="H106" s="43"/>
      <c r="I106" s="44"/>
    </row>
    <row r="107" spans="1:9" ht="20.25" thickTop="1" thickBot="1" x14ac:dyDescent="0.3">
      <c r="A107" s="34"/>
      <c r="B107" s="6" t="s">
        <v>0</v>
      </c>
      <c r="C107" s="6" t="s">
        <v>15</v>
      </c>
      <c r="D107" s="6" t="s">
        <v>16</v>
      </c>
      <c r="E107" s="6" t="s">
        <v>7</v>
      </c>
      <c r="F107" s="6" t="s">
        <v>17</v>
      </c>
      <c r="G107" s="6" t="s">
        <v>18</v>
      </c>
      <c r="H107" s="6" t="s">
        <v>19</v>
      </c>
      <c r="I107" s="6" t="s">
        <v>20</v>
      </c>
    </row>
    <row r="108" spans="1:9" ht="20.25" thickTop="1" thickBot="1" x14ac:dyDescent="0.3">
      <c r="A108" s="7" t="s">
        <v>21</v>
      </c>
      <c r="B108" s="8"/>
      <c r="C108" s="9"/>
      <c r="D108" s="9"/>
      <c r="E108" s="9"/>
      <c r="F108" s="9"/>
      <c r="G108" s="9"/>
      <c r="H108" s="9"/>
      <c r="I108" s="9"/>
    </row>
    <row r="109" spans="1:9" ht="20.25" thickTop="1" thickBot="1" x14ac:dyDescent="0.3">
      <c r="A109" s="10" t="s">
        <v>1</v>
      </c>
      <c r="B109" s="8"/>
      <c r="C109" s="9"/>
      <c r="D109" s="9"/>
      <c r="E109" s="9"/>
      <c r="F109" s="9"/>
      <c r="G109" s="9"/>
      <c r="H109" s="9"/>
      <c r="I109" s="9"/>
    </row>
    <row r="110" spans="1:9" ht="20.25" thickTop="1" thickBot="1" x14ac:dyDescent="0.3">
      <c r="A110" s="11" t="s">
        <v>22</v>
      </c>
      <c r="B110" s="8"/>
      <c r="C110" s="9"/>
      <c r="D110" s="9"/>
      <c r="E110" s="9"/>
      <c r="F110" s="9"/>
      <c r="G110" s="9"/>
      <c r="H110" s="9"/>
      <c r="I110" s="9"/>
    </row>
    <row r="111" spans="1:9" ht="20.25" thickTop="1" thickBot="1" x14ac:dyDescent="0.3">
      <c r="A111" s="11" t="s">
        <v>2</v>
      </c>
      <c r="B111" s="8"/>
      <c r="C111" s="9"/>
      <c r="D111" s="9"/>
      <c r="E111" s="9"/>
      <c r="F111" s="9"/>
      <c r="G111" s="9"/>
      <c r="H111" s="9"/>
      <c r="I111" s="9"/>
    </row>
    <row r="112" spans="1:9" ht="20.25" thickTop="1" thickBot="1" x14ac:dyDescent="0.3">
      <c r="A112" s="11" t="s">
        <v>3</v>
      </c>
      <c r="B112" s="8"/>
      <c r="C112" s="9"/>
      <c r="D112" s="9"/>
      <c r="E112" s="9"/>
      <c r="F112" s="9"/>
      <c r="G112" s="9"/>
      <c r="H112" s="9"/>
      <c r="I112" s="9"/>
    </row>
    <row r="113" spans="1:9" ht="20.25" thickTop="1" thickBot="1" x14ac:dyDescent="0.3">
      <c r="A113" s="11" t="s">
        <v>23</v>
      </c>
      <c r="B113" s="8"/>
      <c r="C113" s="9">
        <v>89</v>
      </c>
      <c r="D113" s="9">
        <v>89</v>
      </c>
      <c r="E113" s="9">
        <v>89</v>
      </c>
      <c r="F113" s="9">
        <v>89</v>
      </c>
      <c r="G113" s="9"/>
      <c r="H113" s="9"/>
      <c r="I113" s="9"/>
    </row>
    <row r="114" spans="1:9" ht="20.25" thickTop="1" thickBot="1" x14ac:dyDescent="0.3">
      <c r="A114" s="11" t="s">
        <v>24</v>
      </c>
      <c r="B114" s="8"/>
      <c r="C114" s="9">
        <v>88</v>
      </c>
      <c r="D114" s="9">
        <v>88</v>
      </c>
      <c r="E114" s="9">
        <v>88</v>
      </c>
      <c r="F114" s="9">
        <v>88</v>
      </c>
      <c r="G114" s="9"/>
      <c r="H114" s="9"/>
      <c r="I114" s="9"/>
    </row>
    <row r="115" spans="1:9" ht="20.25" thickTop="1" thickBot="1" x14ac:dyDescent="0.3">
      <c r="A115" s="11" t="s">
        <v>4</v>
      </c>
      <c r="B115" s="8"/>
      <c r="C115" s="9">
        <v>83</v>
      </c>
      <c r="D115" s="9">
        <v>83</v>
      </c>
      <c r="E115" s="9">
        <v>83</v>
      </c>
      <c r="F115" s="9">
        <v>83</v>
      </c>
      <c r="G115" s="9"/>
      <c r="H115" s="9"/>
      <c r="I115" s="9"/>
    </row>
    <row r="116" spans="1:9" ht="20.25" thickTop="1" thickBot="1" x14ac:dyDescent="0.3">
      <c r="A116" s="7" t="s">
        <v>25</v>
      </c>
      <c r="B116" s="14">
        <f>SUM(B108:B115)</f>
        <v>0</v>
      </c>
      <c r="C116" s="14">
        <f>SUM(C108:C115)</f>
        <v>260</v>
      </c>
      <c r="D116" s="14">
        <f t="shared" ref="D116" si="7">SUM(D108:D115)</f>
        <v>260</v>
      </c>
      <c r="E116" s="14">
        <f t="shared" ref="E116" si="8">SUM(E108:E115)</f>
        <v>260</v>
      </c>
      <c r="F116" s="14">
        <f t="shared" ref="F116" si="9">SUM(F108:F115)</f>
        <v>260</v>
      </c>
      <c r="G116" s="14">
        <f t="shared" ref="G116" si="10">SUM(G108:G115)</f>
        <v>0</v>
      </c>
      <c r="H116" s="14">
        <f t="shared" ref="H116" si="11">SUM(H108:H115)</f>
        <v>0</v>
      </c>
      <c r="I116" s="14">
        <f t="shared" ref="I116" si="12">SUM(I108:I115)</f>
        <v>0</v>
      </c>
    </row>
    <row r="117" spans="1:9" ht="17.25" thickTop="1" thickBot="1" x14ac:dyDescent="0.3">
      <c r="I117" s="16">
        <f>SUM(B116:I116)</f>
        <v>1040</v>
      </c>
    </row>
    <row r="118" spans="1:9" ht="20.25" thickTop="1" thickBot="1" x14ac:dyDescent="0.3">
      <c r="A118" s="34" t="s">
        <v>12</v>
      </c>
      <c r="B118" s="34" t="s">
        <v>50</v>
      </c>
      <c r="C118" s="34"/>
      <c r="D118" s="34"/>
      <c r="E118" s="34"/>
      <c r="F118" s="34"/>
      <c r="G118" s="34"/>
      <c r="H118" s="34"/>
      <c r="I118" s="34"/>
    </row>
    <row r="119" spans="1:9" ht="20.25" thickTop="1" thickBot="1" x14ac:dyDescent="0.3">
      <c r="A119" s="34"/>
      <c r="B119" s="42" t="s">
        <v>59</v>
      </c>
      <c r="C119" s="43"/>
      <c r="D119" s="43"/>
      <c r="E119" s="43"/>
      <c r="F119" s="43"/>
      <c r="G119" s="43"/>
      <c r="H119" s="43"/>
      <c r="I119" s="44"/>
    </row>
    <row r="120" spans="1:9" ht="20.25" thickTop="1" thickBot="1" x14ac:dyDescent="0.3">
      <c r="A120" s="34"/>
      <c r="B120" s="6" t="s">
        <v>0</v>
      </c>
      <c r="C120" s="6" t="s">
        <v>15</v>
      </c>
      <c r="D120" s="6" t="s">
        <v>16</v>
      </c>
      <c r="E120" s="6" t="s">
        <v>7</v>
      </c>
      <c r="F120" s="6" t="s">
        <v>17</v>
      </c>
      <c r="G120" s="6" t="s">
        <v>18</v>
      </c>
      <c r="H120" s="6" t="s">
        <v>19</v>
      </c>
      <c r="I120" s="6" t="s">
        <v>20</v>
      </c>
    </row>
    <row r="121" spans="1:9" ht="20.25" thickTop="1" thickBot="1" x14ac:dyDescent="0.3">
      <c r="A121" s="7" t="s">
        <v>21</v>
      </c>
      <c r="B121" s="8"/>
      <c r="C121" s="9"/>
      <c r="D121" s="9"/>
      <c r="E121" s="9"/>
      <c r="F121" s="9"/>
      <c r="G121" s="9"/>
      <c r="H121" s="9"/>
      <c r="I121" s="9"/>
    </row>
    <row r="122" spans="1:9" ht="20.25" thickTop="1" thickBot="1" x14ac:dyDescent="0.3">
      <c r="A122" s="10" t="s">
        <v>1</v>
      </c>
      <c r="B122" s="8"/>
      <c r="C122" s="9"/>
      <c r="D122" s="9"/>
      <c r="E122" s="9"/>
      <c r="F122" s="9"/>
      <c r="G122" s="9"/>
      <c r="H122" s="9"/>
      <c r="I122" s="9"/>
    </row>
    <row r="123" spans="1:9" ht="20.25" thickTop="1" thickBot="1" x14ac:dyDescent="0.3">
      <c r="A123" s="11" t="s">
        <v>22</v>
      </c>
      <c r="B123" s="8"/>
      <c r="C123" s="9"/>
      <c r="D123" s="9"/>
      <c r="E123" s="9"/>
      <c r="F123" s="9"/>
      <c r="G123" s="9"/>
      <c r="H123" s="9"/>
      <c r="I123" s="9"/>
    </row>
    <row r="124" spans="1:9" ht="20.25" thickTop="1" thickBot="1" x14ac:dyDescent="0.3">
      <c r="A124" s="11" t="s">
        <v>2</v>
      </c>
      <c r="B124" s="8"/>
      <c r="C124" s="9"/>
      <c r="D124" s="9"/>
      <c r="E124" s="9"/>
      <c r="F124" s="9"/>
      <c r="G124" s="9"/>
      <c r="H124" s="9"/>
      <c r="I124" s="9"/>
    </row>
    <row r="125" spans="1:9" ht="20.25" thickTop="1" thickBot="1" x14ac:dyDescent="0.3">
      <c r="A125" s="11" t="s">
        <v>3</v>
      </c>
      <c r="B125" s="8"/>
      <c r="C125" s="9"/>
      <c r="D125" s="9"/>
      <c r="E125" s="9"/>
      <c r="F125" s="9"/>
      <c r="G125" s="9"/>
      <c r="H125" s="9"/>
      <c r="I125" s="9"/>
    </row>
    <row r="126" spans="1:9" ht="20.25" thickTop="1" thickBot="1" x14ac:dyDescent="0.3">
      <c r="A126" s="11" t="s">
        <v>23</v>
      </c>
      <c r="B126" s="8"/>
      <c r="C126" s="9">
        <v>46</v>
      </c>
      <c r="D126" s="9">
        <v>46</v>
      </c>
      <c r="E126" s="9">
        <v>46</v>
      </c>
      <c r="F126" s="9">
        <v>46</v>
      </c>
      <c r="G126" s="9"/>
      <c r="H126" s="9"/>
      <c r="I126" s="9"/>
    </row>
    <row r="127" spans="1:9" ht="20.25" thickTop="1" thickBot="1" x14ac:dyDescent="0.3">
      <c r="A127" s="11" t="s">
        <v>24</v>
      </c>
      <c r="B127" s="8"/>
      <c r="C127" s="9">
        <v>38</v>
      </c>
      <c r="D127" s="9">
        <v>38</v>
      </c>
      <c r="E127" s="9">
        <v>38</v>
      </c>
      <c r="F127" s="9">
        <v>38</v>
      </c>
      <c r="G127" s="9"/>
      <c r="H127" s="9"/>
      <c r="I127" s="9"/>
    </row>
    <row r="128" spans="1:9" ht="20.25" thickTop="1" thickBot="1" x14ac:dyDescent="0.3">
      <c r="A128" s="11" t="s">
        <v>4</v>
      </c>
      <c r="B128" s="8"/>
      <c r="C128" s="9">
        <v>39</v>
      </c>
      <c r="D128" s="9">
        <v>39</v>
      </c>
      <c r="E128" s="9">
        <v>39</v>
      </c>
      <c r="F128" s="9">
        <v>39</v>
      </c>
      <c r="G128" s="9"/>
      <c r="H128" s="9"/>
      <c r="I128" s="9"/>
    </row>
    <row r="129" spans="1:9" ht="20.25" thickTop="1" thickBot="1" x14ac:dyDescent="0.3">
      <c r="A129" s="7" t="s">
        <v>25</v>
      </c>
      <c r="B129" s="14">
        <f>SUM(B121:B128)</f>
        <v>0</v>
      </c>
      <c r="C129" s="14">
        <f>SUM(C126:C128)</f>
        <v>123</v>
      </c>
      <c r="D129" s="14">
        <f t="shared" ref="D129" si="13">SUM(D121:D128)</f>
        <v>123</v>
      </c>
      <c r="E129" s="14">
        <f t="shared" ref="E129" si="14">SUM(E121:E128)</f>
        <v>123</v>
      </c>
      <c r="F129" s="14">
        <f t="shared" ref="F129" si="15">SUM(F121:F128)</f>
        <v>123</v>
      </c>
      <c r="G129" s="14">
        <f t="shared" ref="G129" si="16">SUM(G121:G128)</f>
        <v>0</v>
      </c>
      <c r="H129" s="14">
        <f t="shared" ref="H129" si="17">SUM(H121:H128)</f>
        <v>0</v>
      </c>
      <c r="I129" s="14">
        <f t="shared" ref="I129" si="18">SUM(I121:I128)</f>
        <v>0</v>
      </c>
    </row>
    <row r="130" spans="1:9" ht="17.25" thickTop="1" thickBot="1" x14ac:dyDescent="0.3">
      <c r="I130" s="16">
        <f>SUM(B129:I129)</f>
        <v>492</v>
      </c>
    </row>
    <row r="131" spans="1:9" ht="20.25" thickTop="1" thickBot="1" x14ac:dyDescent="0.3">
      <c r="A131" s="34" t="s">
        <v>12</v>
      </c>
      <c r="B131" s="34" t="s">
        <v>50</v>
      </c>
      <c r="C131" s="34"/>
      <c r="D131" s="34"/>
      <c r="E131" s="34"/>
      <c r="F131" s="34"/>
      <c r="G131" s="34"/>
      <c r="H131" s="34"/>
      <c r="I131" s="34"/>
    </row>
    <row r="132" spans="1:9" ht="20.25" thickTop="1" thickBot="1" x14ac:dyDescent="0.3">
      <c r="A132" s="34"/>
      <c r="B132" s="42" t="s">
        <v>60</v>
      </c>
      <c r="C132" s="43"/>
      <c r="D132" s="43"/>
      <c r="E132" s="43"/>
      <c r="F132" s="43"/>
      <c r="G132" s="43"/>
      <c r="H132" s="43"/>
      <c r="I132" s="44"/>
    </row>
    <row r="133" spans="1:9" ht="20.25" thickTop="1" thickBot="1" x14ac:dyDescent="0.3">
      <c r="A133" s="34"/>
      <c r="B133" s="6" t="s">
        <v>0</v>
      </c>
      <c r="C133" s="6" t="s">
        <v>15</v>
      </c>
      <c r="D133" s="6" t="s">
        <v>16</v>
      </c>
      <c r="E133" s="6" t="s">
        <v>7</v>
      </c>
      <c r="F133" s="6" t="s">
        <v>17</v>
      </c>
      <c r="G133" s="6" t="s">
        <v>18</v>
      </c>
      <c r="H133" s="6" t="s">
        <v>19</v>
      </c>
      <c r="I133" s="6" t="s">
        <v>20</v>
      </c>
    </row>
    <row r="134" spans="1:9" ht="20.25" thickTop="1" thickBot="1" x14ac:dyDescent="0.3">
      <c r="A134" s="7" t="s">
        <v>21</v>
      </c>
      <c r="B134" s="8"/>
      <c r="C134" s="9"/>
      <c r="D134" s="9"/>
      <c r="E134" s="9"/>
      <c r="F134" s="9"/>
      <c r="G134" s="9"/>
      <c r="H134" s="9"/>
      <c r="I134" s="9"/>
    </row>
    <row r="135" spans="1:9" ht="20.25" thickTop="1" thickBot="1" x14ac:dyDescent="0.3">
      <c r="A135" s="10" t="s">
        <v>1</v>
      </c>
      <c r="B135" s="8"/>
      <c r="C135" s="9"/>
      <c r="D135" s="9"/>
      <c r="E135" s="9"/>
      <c r="F135" s="9"/>
      <c r="G135" s="9"/>
      <c r="H135" s="9"/>
      <c r="I135" s="9"/>
    </row>
    <row r="136" spans="1:9" ht="20.25" thickTop="1" thickBot="1" x14ac:dyDescent="0.3">
      <c r="A136" s="11" t="s">
        <v>22</v>
      </c>
      <c r="B136" s="8"/>
      <c r="C136" s="9"/>
      <c r="D136" s="9"/>
      <c r="E136" s="9"/>
      <c r="F136" s="9"/>
      <c r="G136" s="9"/>
      <c r="H136" s="9"/>
      <c r="I136" s="9"/>
    </row>
    <row r="137" spans="1:9" ht="20.25" thickTop="1" thickBot="1" x14ac:dyDescent="0.3">
      <c r="A137" s="11" t="s">
        <v>2</v>
      </c>
      <c r="B137" s="8"/>
      <c r="C137" s="9"/>
      <c r="D137" s="9"/>
      <c r="E137" s="9"/>
      <c r="F137" s="9"/>
      <c r="G137" s="9"/>
      <c r="H137" s="9"/>
      <c r="I137" s="9"/>
    </row>
    <row r="138" spans="1:9" ht="20.25" thickTop="1" thickBot="1" x14ac:dyDescent="0.3">
      <c r="A138" s="11" t="s">
        <v>3</v>
      </c>
      <c r="B138" s="8"/>
      <c r="C138" s="9"/>
      <c r="D138" s="9"/>
      <c r="E138" s="9"/>
      <c r="F138" s="9"/>
      <c r="G138" s="9"/>
      <c r="H138" s="9"/>
      <c r="I138" s="9"/>
    </row>
    <row r="139" spans="1:9" ht="20.25" thickTop="1" thickBot="1" x14ac:dyDescent="0.3">
      <c r="A139" s="11" t="s">
        <v>23</v>
      </c>
      <c r="B139" s="8"/>
      <c r="C139" s="9">
        <v>83</v>
      </c>
      <c r="D139" s="9">
        <v>83</v>
      </c>
      <c r="E139" s="9">
        <v>83</v>
      </c>
      <c r="F139" s="9">
        <v>83</v>
      </c>
      <c r="G139" s="9"/>
      <c r="H139" s="9"/>
      <c r="I139" s="9"/>
    </row>
    <row r="140" spans="1:9" ht="20.25" thickTop="1" thickBot="1" x14ac:dyDescent="0.3">
      <c r="A140" s="11" t="s">
        <v>24</v>
      </c>
      <c r="B140" s="8"/>
      <c r="C140" s="9">
        <v>69</v>
      </c>
      <c r="D140" s="9">
        <v>69</v>
      </c>
      <c r="E140" s="9">
        <v>69</v>
      </c>
      <c r="F140" s="9">
        <v>69</v>
      </c>
      <c r="G140" s="9"/>
      <c r="H140" s="9"/>
      <c r="I140" s="9"/>
    </row>
    <row r="141" spans="1:9" ht="20.25" thickTop="1" thickBot="1" x14ac:dyDescent="0.3">
      <c r="A141" s="11" t="s">
        <v>4</v>
      </c>
      <c r="B141" s="8"/>
      <c r="C141" s="9">
        <v>68</v>
      </c>
      <c r="D141" s="9">
        <v>68</v>
      </c>
      <c r="E141" s="9">
        <v>68</v>
      </c>
      <c r="F141" s="9">
        <v>68</v>
      </c>
      <c r="G141" s="9"/>
      <c r="H141" s="9"/>
      <c r="I141" s="9"/>
    </row>
    <row r="142" spans="1:9" ht="20.25" thickTop="1" thickBot="1" x14ac:dyDescent="0.3">
      <c r="A142" s="7" t="s">
        <v>25</v>
      </c>
      <c r="B142" s="14">
        <f>SUM(B134:B141)</f>
        <v>0</v>
      </c>
      <c r="C142" s="14">
        <f>SUM(C134:C141)</f>
        <v>220</v>
      </c>
      <c r="D142" s="14">
        <f t="shared" ref="D142" si="19">SUM(D134:D141)</f>
        <v>220</v>
      </c>
      <c r="E142" s="14">
        <f t="shared" ref="E142" si="20">SUM(E134:E141)</f>
        <v>220</v>
      </c>
      <c r="F142" s="14">
        <f t="shared" ref="F142" si="21">SUM(F134:F141)</f>
        <v>220</v>
      </c>
      <c r="G142" s="14">
        <f t="shared" ref="G142" si="22">SUM(G134:G141)</f>
        <v>0</v>
      </c>
      <c r="H142" s="14">
        <f t="shared" ref="H142" si="23">SUM(H134:H141)</f>
        <v>0</v>
      </c>
      <c r="I142" s="14">
        <f t="shared" ref="I142" si="24">SUM(I134:I141)</f>
        <v>0</v>
      </c>
    </row>
    <row r="143" spans="1:9" ht="17.25" thickTop="1" thickBot="1" x14ac:dyDescent="0.3">
      <c r="I143" s="16">
        <f>SUM(B142:I142)</f>
        <v>880</v>
      </c>
    </row>
    <row r="144" spans="1:9" ht="15.75" thickBot="1" x14ac:dyDescent="0.3"/>
    <row r="145" spans="1:9" ht="20.25" thickTop="1" thickBot="1" x14ac:dyDescent="0.3">
      <c r="A145" s="34" t="s">
        <v>12</v>
      </c>
      <c r="B145" s="34" t="s">
        <v>50</v>
      </c>
      <c r="C145" s="34"/>
      <c r="D145" s="34"/>
      <c r="E145" s="34"/>
      <c r="F145" s="34"/>
      <c r="G145" s="34"/>
      <c r="H145" s="34"/>
      <c r="I145" s="34"/>
    </row>
    <row r="146" spans="1:9" ht="20.25" thickTop="1" thickBot="1" x14ac:dyDescent="0.3">
      <c r="A146" s="34"/>
      <c r="B146" s="42" t="s">
        <v>61</v>
      </c>
      <c r="C146" s="43"/>
      <c r="D146" s="43"/>
      <c r="E146" s="43"/>
      <c r="F146" s="43"/>
      <c r="G146" s="43"/>
      <c r="H146" s="43"/>
      <c r="I146" s="44"/>
    </row>
    <row r="147" spans="1:9" ht="20.25" thickTop="1" thickBot="1" x14ac:dyDescent="0.3">
      <c r="A147" s="34"/>
      <c r="B147" s="6" t="s">
        <v>0</v>
      </c>
      <c r="C147" s="6" t="s">
        <v>15</v>
      </c>
      <c r="D147" s="6" t="s">
        <v>16</v>
      </c>
      <c r="E147" s="6" t="s">
        <v>7</v>
      </c>
      <c r="F147" s="6" t="s">
        <v>17</v>
      </c>
      <c r="G147" s="6" t="s">
        <v>18</v>
      </c>
      <c r="H147" s="6" t="s">
        <v>19</v>
      </c>
      <c r="I147" s="6" t="s">
        <v>20</v>
      </c>
    </row>
    <row r="148" spans="1:9" ht="20.25" thickTop="1" thickBot="1" x14ac:dyDescent="0.3">
      <c r="A148" s="7" t="s">
        <v>21</v>
      </c>
      <c r="B148" s="8"/>
      <c r="C148" s="9"/>
      <c r="D148" s="9"/>
      <c r="E148" s="9"/>
      <c r="F148" s="9"/>
      <c r="G148" s="9"/>
      <c r="H148" s="9"/>
      <c r="I148" s="9"/>
    </row>
    <row r="149" spans="1:9" ht="20.25" thickTop="1" thickBot="1" x14ac:dyDescent="0.3">
      <c r="A149" s="10" t="s">
        <v>1</v>
      </c>
      <c r="B149" s="8"/>
      <c r="C149" s="9"/>
      <c r="D149" s="9"/>
      <c r="E149" s="9"/>
      <c r="F149" s="9"/>
      <c r="G149" s="9"/>
      <c r="H149" s="9"/>
      <c r="I149" s="9"/>
    </row>
    <row r="150" spans="1:9" ht="20.25" thickTop="1" thickBot="1" x14ac:dyDescent="0.3">
      <c r="A150" s="11" t="s">
        <v>22</v>
      </c>
      <c r="B150" s="8"/>
      <c r="C150" s="9"/>
      <c r="D150" s="9"/>
      <c r="E150" s="9"/>
      <c r="F150" s="9"/>
      <c r="G150" s="9"/>
      <c r="H150" s="9"/>
      <c r="I150" s="9"/>
    </row>
    <row r="151" spans="1:9" ht="20.25" thickTop="1" thickBot="1" x14ac:dyDescent="0.3">
      <c r="A151" s="11" t="s">
        <v>2</v>
      </c>
      <c r="B151" s="8"/>
      <c r="C151" s="9"/>
      <c r="D151" s="9"/>
      <c r="E151" s="9"/>
      <c r="F151" s="9"/>
      <c r="G151" s="9"/>
      <c r="H151" s="9"/>
      <c r="I151" s="9"/>
    </row>
    <row r="152" spans="1:9" ht="20.25" thickTop="1" thickBot="1" x14ac:dyDescent="0.3">
      <c r="A152" s="11" t="s">
        <v>3</v>
      </c>
      <c r="B152" s="8"/>
      <c r="C152" s="9"/>
      <c r="D152" s="9"/>
      <c r="E152" s="9"/>
      <c r="F152" s="9"/>
      <c r="G152" s="9"/>
      <c r="H152" s="9"/>
      <c r="I152" s="9"/>
    </row>
    <row r="153" spans="1:9" ht="20.25" thickTop="1" thickBot="1" x14ac:dyDescent="0.3">
      <c r="A153" s="11" t="s">
        <v>23</v>
      </c>
      <c r="B153" s="8"/>
      <c r="C153" s="9">
        <v>241</v>
      </c>
      <c r="D153" s="9">
        <v>241</v>
      </c>
      <c r="E153" s="9">
        <v>241</v>
      </c>
      <c r="F153" s="9">
        <v>241</v>
      </c>
      <c r="G153" s="9"/>
      <c r="H153" s="9"/>
      <c r="I153" s="9"/>
    </row>
    <row r="154" spans="1:9" ht="20.25" thickTop="1" thickBot="1" x14ac:dyDescent="0.3">
      <c r="A154" s="11" t="s">
        <v>24</v>
      </c>
      <c r="B154" s="8"/>
      <c r="C154" s="9">
        <v>248</v>
      </c>
      <c r="D154" s="9">
        <v>248</v>
      </c>
      <c r="E154" s="9">
        <v>248</v>
      </c>
      <c r="F154" s="9">
        <v>248</v>
      </c>
      <c r="G154" s="9"/>
      <c r="H154" s="9"/>
      <c r="I154" s="9"/>
    </row>
    <row r="155" spans="1:9" ht="20.25" thickTop="1" thickBot="1" x14ac:dyDescent="0.3">
      <c r="A155" s="11" t="s">
        <v>4</v>
      </c>
      <c r="B155" s="8"/>
      <c r="C155" s="9">
        <v>261</v>
      </c>
      <c r="D155" s="9">
        <v>261</v>
      </c>
      <c r="E155" s="9">
        <v>261</v>
      </c>
      <c r="F155" s="9">
        <v>261</v>
      </c>
      <c r="G155" s="9"/>
      <c r="H155" s="9"/>
      <c r="I155" s="9"/>
    </row>
    <row r="156" spans="1:9" ht="20.25" thickTop="1" thickBot="1" x14ac:dyDescent="0.3">
      <c r="A156" s="7" t="s">
        <v>25</v>
      </c>
      <c r="B156" s="14">
        <f>SUM(B148:B155)</f>
        <v>0</v>
      </c>
      <c r="C156" s="14">
        <f>SUM(C148:C155)</f>
        <v>750</v>
      </c>
      <c r="D156" s="14">
        <f t="shared" ref="D156" si="25">SUM(D148:D155)</f>
        <v>750</v>
      </c>
      <c r="E156" s="14">
        <f t="shared" ref="E156" si="26">SUM(E148:E155)</f>
        <v>750</v>
      </c>
      <c r="F156" s="14">
        <f t="shared" ref="F156" si="27">SUM(F148:F155)</f>
        <v>750</v>
      </c>
      <c r="G156" s="14">
        <f t="shared" ref="G156" si="28">SUM(G148:G155)</f>
        <v>0</v>
      </c>
      <c r="H156" s="14">
        <f t="shared" ref="H156" si="29">SUM(H148:H155)</f>
        <v>0</v>
      </c>
      <c r="I156" s="14">
        <f t="shared" ref="I156" si="30">SUM(I148:I155)</f>
        <v>0</v>
      </c>
    </row>
    <row r="157" spans="1:9" ht="17.25" thickTop="1" thickBot="1" x14ac:dyDescent="0.3">
      <c r="I157" s="16">
        <f>SUM(B156:I156)</f>
        <v>3000</v>
      </c>
    </row>
    <row r="158" spans="1:9" ht="15.75" thickBot="1" x14ac:dyDescent="0.3"/>
    <row r="159" spans="1:9" x14ac:dyDescent="0.25">
      <c r="G159" s="40" t="s">
        <v>31</v>
      </c>
      <c r="H159" s="36">
        <f>I77+I63+I50+I36+I23+I90+I104+I157+I143+I130+I117</f>
        <v>24468</v>
      </c>
      <c r="I159" s="37"/>
    </row>
    <row r="160" spans="1:9" ht="15.75" thickBot="1" x14ac:dyDescent="0.3">
      <c r="G160" s="41"/>
      <c r="H160" s="38"/>
      <c r="I160" s="39"/>
    </row>
  </sheetData>
  <mergeCells count="39">
    <mergeCell ref="A7:I7"/>
    <mergeCell ref="A8:I8"/>
    <mergeCell ref="A9:I9"/>
    <mergeCell ref="A10:I10"/>
    <mergeCell ref="A11:A13"/>
    <mergeCell ref="B11:I11"/>
    <mergeCell ref="B12:I12"/>
    <mergeCell ref="A24:A26"/>
    <mergeCell ref="B24:I24"/>
    <mergeCell ref="B25:I25"/>
    <mergeCell ref="A38:A40"/>
    <mergeCell ref="B38:I38"/>
    <mergeCell ref="B39:I39"/>
    <mergeCell ref="A51:A53"/>
    <mergeCell ref="B51:I51"/>
    <mergeCell ref="B52:I52"/>
    <mergeCell ref="A65:A67"/>
    <mergeCell ref="B65:I65"/>
    <mergeCell ref="B66:I66"/>
    <mergeCell ref="A78:A80"/>
    <mergeCell ref="B78:I78"/>
    <mergeCell ref="B79:I79"/>
    <mergeCell ref="A92:A94"/>
    <mergeCell ref="B92:I92"/>
    <mergeCell ref="B93:I93"/>
    <mergeCell ref="A105:A107"/>
    <mergeCell ref="B105:I105"/>
    <mergeCell ref="B106:I106"/>
    <mergeCell ref="A118:A120"/>
    <mergeCell ref="B118:I118"/>
    <mergeCell ref="B119:I119"/>
    <mergeCell ref="B132:I132"/>
    <mergeCell ref="A145:A147"/>
    <mergeCell ref="B145:I145"/>
    <mergeCell ref="B146:I146"/>
    <mergeCell ref="G159:G160"/>
    <mergeCell ref="H159:I160"/>
    <mergeCell ref="A131:A133"/>
    <mergeCell ref="B131:I131"/>
  </mergeCells>
  <pageMargins left="0.27559055118110237" right="0.17" top="0.15748031496062992" bottom="0.15748031496062992" header="0.15748031496062992" footer="0.15748031496062992"/>
  <pageSetup paperSize="5" scale="88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144"/>
  <sheetViews>
    <sheetView topLeftCell="A134" zoomScale="85" zoomScaleNormal="85" workbookViewId="0">
      <selection activeCell="B18" sqref="B18"/>
    </sheetView>
  </sheetViews>
  <sheetFormatPr baseColWidth="10" defaultColWidth="39.140625" defaultRowHeight="15" x14ac:dyDescent="0.25"/>
  <cols>
    <col min="1" max="1" width="32.140625" style="2" customWidth="1"/>
    <col min="2" max="2" width="10" style="2" customWidth="1"/>
    <col min="3" max="3" width="20.42578125" style="2" bestFit="1" customWidth="1"/>
    <col min="4" max="4" width="15" style="2" bestFit="1" customWidth="1"/>
    <col min="5" max="5" width="20.42578125" style="2" bestFit="1" customWidth="1"/>
    <col min="6" max="6" width="23.140625" style="2" bestFit="1" customWidth="1"/>
    <col min="7" max="7" width="23.5703125" style="2" bestFit="1" customWidth="1"/>
    <col min="8" max="8" width="19.85546875" style="2" bestFit="1" customWidth="1"/>
    <col min="9" max="9" width="23.85546875" style="2" bestFit="1" customWidth="1"/>
    <col min="10" max="16384" width="39.140625" style="2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8.75" x14ac:dyDescent="0.3">
      <c r="A7" s="35" t="s">
        <v>9</v>
      </c>
      <c r="B7" s="35"/>
      <c r="C7" s="35"/>
      <c r="D7" s="35"/>
      <c r="E7" s="35"/>
      <c r="F7" s="35"/>
      <c r="G7" s="35"/>
      <c r="H7" s="35"/>
      <c r="I7" s="35"/>
      <c r="J7" s="3"/>
    </row>
    <row r="8" spans="1:10" ht="18.75" x14ac:dyDescent="0.3">
      <c r="A8" s="35" t="s">
        <v>10</v>
      </c>
      <c r="B8" s="35"/>
      <c r="C8" s="35"/>
      <c r="D8" s="35"/>
      <c r="E8" s="35"/>
      <c r="F8" s="35"/>
      <c r="G8" s="35"/>
      <c r="H8" s="35"/>
      <c r="I8" s="35"/>
      <c r="J8" s="3"/>
    </row>
    <row r="9" spans="1:10" ht="19.5" thickBot="1" x14ac:dyDescent="0.35">
      <c r="A9" s="35" t="s">
        <v>167</v>
      </c>
      <c r="B9" s="35"/>
      <c r="C9" s="35"/>
      <c r="D9" s="35"/>
      <c r="E9" s="35"/>
      <c r="F9" s="35"/>
      <c r="G9" s="35"/>
      <c r="H9" s="35"/>
      <c r="I9" s="35"/>
      <c r="J9" s="3"/>
    </row>
    <row r="10" spans="1:10" ht="18.75" customHeight="1" thickTop="1" thickBot="1" x14ac:dyDescent="0.3">
      <c r="A10" s="33" t="s">
        <v>11</v>
      </c>
      <c r="B10" s="33"/>
      <c r="C10" s="33"/>
      <c r="D10" s="33"/>
      <c r="E10" s="33"/>
      <c r="F10" s="33"/>
      <c r="G10" s="33"/>
      <c r="H10" s="33"/>
      <c r="I10" s="33"/>
      <c r="J10" s="4"/>
    </row>
    <row r="11" spans="1:10" ht="20.25" thickTop="1" thickBot="1" x14ac:dyDescent="0.35">
      <c r="A11" s="34" t="s">
        <v>12</v>
      </c>
      <c r="B11" s="34" t="s">
        <v>62</v>
      </c>
      <c r="C11" s="34"/>
      <c r="D11" s="34"/>
      <c r="E11" s="34"/>
      <c r="F11" s="34"/>
      <c r="G11" s="34"/>
      <c r="H11" s="34"/>
      <c r="I11" s="34"/>
      <c r="J11" s="5"/>
    </row>
    <row r="12" spans="1:10" ht="20.25" thickTop="1" thickBot="1" x14ac:dyDescent="0.35">
      <c r="A12" s="34"/>
      <c r="B12" s="42" t="s">
        <v>63</v>
      </c>
      <c r="C12" s="43"/>
      <c r="D12" s="43"/>
      <c r="E12" s="43"/>
      <c r="F12" s="43"/>
      <c r="G12" s="43"/>
      <c r="H12" s="43"/>
      <c r="I12" s="44"/>
      <c r="J12" s="5"/>
    </row>
    <row r="13" spans="1:10" ht="20.25" thickTop="1" thickBot="1" x14ac:dyDescent="0.35">
      <c r="A13" s="34"/>
      <c r="B13" s="6" t="s">
        <v>0</v>
      </c>
      <c r="C13" s="6" t="s">
        <v>15</v>
      </c>
      <c r="D13" s="6" t="s">
        <v>16</v>
      </c>
      <c r="E13" s="6" t="s">
        <v>7</v>
      </c>
      <c r="F13" s="6" t="s">
        <v>17</v>
      </c>
      <c r="G13" s="6" t="s">
        <v>18</v>
      </c>
      <c r="H13" s="6" t="s">
        <v>19</v>
      </c>
      <c r="I13" s="6" t="s">
        <v>20</v>
      </c>
      <c r="J13" s="5"/>
    </row>
    <row r="14" spans="1:10" ht="20.25" thickTop="1" thickBot="1" x14ac:dyDescent="0.35">
      <c r="A14" s="7" t="s">
        <v>21</v>
      </c>
      <c r="B14" s="8"/>
      <c r="C14" s="9"/>
      <c r="D14" s="9"/>
      <c r="E14" s="9"/>
      <c r="F14" s="9"/>
      <c r="G14" s="9"/>
      <c r="H14" s="9"/>
      <c r="I14" s="9"/>
      <c r="J14" s="5"/>
    </row>
    <row r="15" spans="1:10" ht="20.25" thickTop="1" thickBot="1" x14ac:dyDescent="0.35">
      <c r="A15" s="10" t="s">
        <v>1</v>
      </c>
      <c r="B15" s="8"/>
      <c r="C15" s="9"/>
      <c r="D15" s="9"/>
      <c r="E15" s="9"/>
      <c r="F15" s="9"/>
      <c r="G15" s="9"/>
      <c r="H15" s="9"/>
      <c r="I15" s="9"/>
      <c r="J15" s="5"/>
    </row>
    <row r="16" spans="1:10" ht="20.25" thickTop="1" thickBot="1" x14ac:dyDescent="0.35">
      <c r="A16" s="11" t="s">
        <v>22</v>
      </c>
      <c r="B16" s="8"/>
      <c r="C16" s="9"/>
      <c r="D16" s="9"/>
      <c r="E16" s="9"/>
      <c r="F16" s="9"/>
      <c r="G16" s="9"/>
      <c r="H16" s="9"/>
      <c r="I16" s="9"/>
      <c r="J16" s="5"/>
    </row>
    <row r="17" spans="1:10" ht="20.25" thickTop="1" thickBot="1" x14ac:dyDescent="0.35">
      <c r="A17" s="11" t="s">
        <v>2</v>
      </c>
      <c r="B17" s="8"/>
      <c r="C17" s="9"/>
      <c r="D17" s="9"/>
      <c r="E17" s="9"/>
      <c r="F17" s="9"/>
      <c r="G17" s="9"/>
      <c r="H17" s="9"/>
      <c r="I17" s="9"/>
      <c r="J17" s="5"/>
    </row>
    <row r="18" spans="1:10" ht="20.25" thickTop="1" thickBot="1" x14ac:dyDescent="0.35">
      <c r="A18" s="11" t="s">
        <v>3</v>
      </c>
      <c r="B18" s="8"/>
      <c r="C18" s="9"/>
      <c r="D18" s="9"/>
      <c r="E18" s="9"/>
      <c r="F18" s="9"/>
      <c r="G18" s="9"/>
      <c r="H18" s="9"/>
      <c r="I18" s="9"/>
      <c r="J18" s="5"/>
    </row>
    <row r="19" spans="1:10" ht="20.25" thickTop="1" thickBot="1" x14ac:dyDescent="0.35">
      <c r="A19" s="11" t="s">
        <v>23</v>
      </c>
      <c r="B19" s="8"/>
      <c r="C19" s="28">
        <f>[1]Hoja1!$B$1065*0.2</f>
        <v>16</v>
      </c>
      <c r="D19" s="28">
        <f>[1]Hoja1!$B$1065*0.2</f>
        <v>16</v>
      </c>
      <c r="E19" s="28">
        <f>[1]Hoja1!$B$1065*0.2</f>
        <v>16</v>
      </c>
      <c r="F19" s="28">
        <f>[1]Hoja1!$B$1065*0.2</f>
        <v>16</v>
      </c>
      <c r="G19" s="9"/>
      <c r="H19" s="9"/>
      <c r="I19" s="9"/>
      <c r="J19" s="5"/>
    </row>
    <row r="20" spans="1:10" ht="20.25" thickTop="1" thickBot="1" x14ac:dyDescent="0.35">
      <c r="A20" s="11" t="s">
        <v>24</v>
      </c>
      <c r="B20" s="8"/>
      <c r="C20" s="9">
        <v>15</v>
      </c>
      <c r="D20" s="9">
        <v>15</v>
      </c>
      <c r="E20" s="9">
        <v>15</v>
      </c>
      <c r="F20" s="9">
        <v>15</v>
      </c>
      <c r="G20" s="9"/>
      <c r="H20" s="9"/>
      <c r="I20" s="9"/>
      <c r="J20" s="5"/>
    </row>
    <row r="21" spans="1:10" ht="20.25" thickTop="1" thickBot="1" x14ac:dyDescent="0.35">
      <c r="A21" s="11" t="s">
        <v>4</v>
      </c>
      <c r="B21" s="8"/>
      <c r="C21" s="9">
        <v>20</v>
      </c>
      <c r="D21" s="9">
        <v>20</v>
      </c>
      <c r="E21" s="9">
        <v>20</v>
      </c>
      <c r="F21" s="9">
        <v>20</v>
      </c>
      <c r="G21" s="9"/>
      <c r="H21" s="9"/>
      <c r="I21" s="9"/>
      <c r="J21" s="5"/>
    </row>
    <row r="22" spans="1:10" ht="20.25" thickTop="1" thickBot="1" x14ac:dyDescent="0.35">
      <c r="A22" s="7" t="s">
        <v>25</v>
      </c>
      <c r="B22" s="14">
        <f>SUM(B14:B21)</f>
        <v>0</v>
      </c>
      <c r="C22" s="14">
        <f t="shared" ref="C22:I22" si="0">SUM(C16:C21)</f>
        <v>51</v>
      </c>
      <c r="D22" s="14">
        <f t="shared" si="0"/>
        <v>51</v>
      </c>
      <c r="E22" s="14">
        <f t="shared" si="0"/>
        <v>51</v>
      </c>
      <c r="F22" s="14">
        <f t="shared" si="0"/>
        <v>51</v>
      </c>
      <c r="G22" s="14">
        <f t="shared" si="0"/>
        <v>0</v>
      </c>
      <c r="H22" s="14">
        <f t="shared" si="0"/>
        <v>0</v>
      </c>
      <c r="I22" s="14">
        <f t="shared" si="0"/>
        <v>0</v>
      </c>
      <c r="J22" s="5"/>
    </row>
    <row r="23" spans="1:10" ht="17.25" thickTop="1" thickBot="1" x14ac:dyDescent="0.3">
      <c r="A23" s="13"/>
      <c r="B23" s="13"/>
      <c r="C23" s="13"/>
      <c r="D23" s="13"/>
      <c r="E23" s="13"/>
      <c r="F23" s="13"/>
      <c r="G23" s="13"/>
      <c r="H23" s="13"/>
      <c r="I23" s="16">
        <f>SUM(B22:I22)</f>
        <v>204</v>
      </c>
    </row>
    <row r="24" spans="1:10" ht="20.25" thickTop="1" thickBot="1" x14ac:dyDescent="0.3">
      <c r="A24" s="34" t="s">
        <v>12</v>
      </c>
      <c r="B24" s="34" t="s">
        <v>62</v>
      </c>
      <c r="C24" s="34"/>
      <c r="D24" s="34"/>
      <c r="E24" s="34"/>
      <c r="F24" s="34"/>
      <c r="G24" s="34"/>
      <c r="H24" s="34"/>
      <c r="I24" s="34"/>
    </row>
    <row r="25" spans="1:10" ht="20.25" thickTop="1" thickBot="1" x14ac:dyDescent="0.3">
      <c r="A25" s="34"/>
      <c r="B25" s="42" t="s">
        <v>64</v>
      </c>
      <c r="C25" s="43"/>
      <c r="D25" s="43"/>
      <c r="E25" s="43"/>
      <c r="F25" s="43"/>
      <c r="G25" s="43"/>
      <c r="H25" s="43"/>
      <c r="I25" s="44"/>
    </row>
    <row r="26" spans="1:10" ht="20.25" thickTop="1" thickBot="1" x14ac:dyDescent="0.3">
      <c r="A26" s="34"/>
      <c r="B26" s="6" t="s">
        <v>0</v>
      </c>
      <c r="C26" s="6" t="s">
        <v>15</v>
      </c>
      <c r="D26" s="6" t="s">
        <v>16</v>
      </c>
      <c r="E26" s="6" t="s">
        <v>7</v>
      </c>
      <c r="F26" s="6" t="s">
        <v>17</v>
      </c>
      <c r="G26" s="6" t="s">
        <v>18</v>
      </c>
      <c r="H26" s="6" t="s">
        <v>19</v>
      </c>
      <c r="I26" s="6" t="s">
        <v>20</v>
      </c>
    </row>
    <row r="27" spans="1:10" ht="20.25" thickTop="1" thickBot="1" x14ac:dyDescent="0.3">
      <c r="A27" s="7" t="s">
        <v>21</v>
      </c>
      <c r="B27" s="8"/>
      <c r="C27" s="9"/>
      <c r="D27" s="9"/>
      <c r="E27" s="9"/>
      <c r="F27" s="9"/>
      <c r="G27" s="9"/>
      <c r="H27" s="9"/>
      <c r="I27" s="9"/>
    </row>
    <row r="28" spans="1:10" ht="20.25" thickTop="1" thickBot="1" x14ac:dyDescent="0.3">
      <c r="A28" s="10" t="s">
        <v>1</v>
      </c>
      <c r="B28" s="8"/>
      <c r="C28" s="9"/>
      <c r="D28" s="9"/>
      <c r="E28" s="9"/>
      <c r="F28" s="9"/>
      <c r="G28" s="9"/>
      <c r="H28" s="9"/>
      <c r="I28" s="9"/>
    </row>
    <row r="29" spans="1:10" ht="20.25" thickTop="1" thickBot="1" x14ac:dyDescent="0.3">
      <c r="A29" s="11" t="s">
        <v>22</v>
      </c>
      <c r="B29" s="8"/>
      <c r="C29" s="9"/>
      <c r="D29" s="9"/>
      <c r="E29" s="9"/>
      <c r="F29" s="9"/>
      <c r="G29" s="9"/>
      <c r="H29" s="9"/>
      <c r="I29" s="9"/>
    </row>
    <row r="30" spans="1:10" ht="20.25" thickTop="1" thickBot="1" x14ac:dyDescent="0.3">
      <c r="A30" s="11" t="s">
        <v>2</v>
      </c>
      <c r="B30" s="8"/>
      <c r="C30" s="9"/>
      <c r="D30" s="9"/>
      <c r="E30" s="9"/>
      <c r="F30" s="9"/>
      <c r="G30" s="9"/>
      <c r="H30" s="9"/>
      <c r="I30" s="9"/>
    </row>
    <row r="31" spans="1:10" ht="20.25" thickTop="1" thickBot="1" x14ac:dyDescent="0.3">
      <c r="A31" s="11" t="s">
        <v>3</v>
      </c>
      <c r="B31" s="8"/>
      <c r="C31" s="9"/>
      <c r="D31" s="9"/>
      <c r="E31" s="9"/>
      <c r="F31" s="9"/>
      <c r="G31" s="9"/>
      <c r="H31" s="9"/>
      <c r="I31" s="9"/>
    </row>
    <row r="32" spans="1:10" ht="20.25" thickTop="1" thickBot="1" x14ac:dyDescent="0.3">
      <c r="A32" s="11" t="s">
        <v>23</v>
      </c>
      <c r="B32" s="8"/>
      <c r="C32" s="27">
        <f>[1]Hoja1!$B$1094*0.2</f>
        <v>206.4</v>
      </c>
      <c r="D32" s="27">
        <f>[1]Hoja1!$B$1094*0.2</f>
        <v>206.4</v>
      </c>
      <c r="E32" s="27">
        <f>[1]Hoja1!$B$1094*0.2</f>
        <v>206.4</v>
      </c>
      <c r="F32" s="27">
        <f>[1]Hoja1!$B$1094*0.2</f>
        <v>206.4</v>
      </c>
      <c r="G32" s="9"/>
      <c r="H32" s="9"/>
      <c r="I32" s="9"/>
    </row>
    <row r="33" spans="1:17" ht="20.25" thickTop="1" thickBot="1" x14ac:dyDescent="0.3">
      <c r="A33" s="11" t="s">
        <v>24</v>
      </c>
      <c r="B33" s="8"/>
      <c r="C33" s="9">
        <v>200</v>
      </c>
      <c r="D33" s="9">
        <v>200</v>
      </c>
      <c r="E33" s="9">
        <v>200</v>
      </c>
      <c r="F33" s="9">
        <v>200</v>
      </c>
      <c r="G33" s="9"/>
      <c r="H33" s="9"/>
      <c r="I33" s="9"/>
    </row>
    <row r="34" spans="1:17" ht="20.25" thickTop="1" thickBot="1" x14ac:dyDescent="0.3">
      <c r="A34" s="11" t="s">
        <v>4</v>
      </c>
      <c r="B34" s="8"/>
      <c r="C34" s="9">
        <v>215</v>
      </c>
      <c r="D34" s="9">
        <v>215</v>
      </c>
      <c r="E34" s="9">
        <v>215</v>
      </c>
      <c r="F34" s="9">
        <v>215</v>
      </c>
      <c r="G34" s="9"/>
      <c r="H34" s="9"/>
      <c r="I34" s="9"/>
    </row>
    <row r="35" spans="1:17" ht="20.25" thickTop="1" thickBot="1" x14ac:dyDescent="0.3">
      <c r="A35" s="7" t="s">
        <v>25</v>
      </c>
      <c r="B35" s="14">
        <f>SUM(B27:B34)</f>
        <v>0</v>
      </c>
      <c r="C35" s="14">
        <f>SUM(C27:C34)</f>
        <v>621.4</v>
      </c>
      <c r="D35" s="14">
        <f t="shared" ref="D35:I35" si="1">SUM(D27:D34)</f>
        <v>621.4</v>
      </c>
      <c r="E35" s="14">
        <f t="shared" si="1"/>
        <v>621.4</v>
      </c>
      <c r="F35" s="14">
        <f t="shared" si="1"/>
        <v>621.4</v>
      </c>
      <c r="G35" s="14">
        <f t="shared" si="1"/>
        <v>0</v>
      </c>
      <c r="H35" s="14">
        <f t="shared" si="1"/>
        <v>0</v>
      </c>
      <c r="I35" s="14">
        <f t="shared" si="1"/>
        <v>0</v>
      </c>
    </row>
    <row r="36" spans="1:17" ht="17.25" thickTop="1" thickBot="1" x14ac:dyDescent="0.3">
      <c r="A36" s="13" t="s">
        <v>26</v>
      </c>
      <c r="I36" s="16">
        <f>SUM(B35:I35)</f>
        <v>2485.6</v>
      </c>
    </row>
    <row r="37" spans="1:17" ht="15.75" thickBot="1" x14ac:dyDescent="0.3"/>
    <row r="38" spans="1:17" ht="20.25" thickTop="1" thickBot="1" x14ac:dyDescent="0.3">
      <c r="A38" s="34" t="s">
        <v>12</v>
      </c>
      <c r="B38" s="34" t="s">
        <v>62</v>
      </c>
      <c r="C38" s="34"/>
      <c r="D38" s="34"/>
      <c r="E38" s="34"/>
      <c r="F38" s="34"/>
      <c r="G38" s="34"/>
      <c r="H38" s="34"/>
      <c r="I38" s="34"/>
    </row>
    <row r="39" spans="1:17" ht="20.25" thickTop="1" thickBot="1" x14ac:dyDescent="0.3">
      <c r="A39" s="34"/>
      <c r="B39" s="42" t="s">
        <v>65</v>
      </c>
      <c r="C39" s="43"/>
      <c r="D39" s="43"/>
      <c r="E39" s="43"/>
      <c r="F39" s="43"/>
      <c r="G39" s="43"/>
      <c r="H39" s="43"/>
      <c r="I39" s="44"/>
    </row>
    <row r="40" spans="1:17" ht="20.25" thickTop="1" thickBot="1" x14ac:dyDescent="0.3">
      <c r="A40" s="34"/>
      <c r="B40" s="6" t="s">
        <v>0</v>
      </c>
      <c r="C40" s="6" t="s">
        <v>15</v>
      </c>
      <c r="D40" s="6" t="s">
        <v>16</v>
      </c>
      <c r="E40" s="6" t="s">
        <v>7</v>
      </c>
      <c r="F40" s="6" t="s">
        <v>17</v>
      </c>
      <c r="G40" s="6" t="s">
        <v>18</v>
      </c>
      <c r="H40" s="6" t="s">
        <v>19</v>
      </c>
      <c r="I40" s="6" t="s">
        <v>20</v>
      </c>
    </row>
    <row r="41" spans="1:17" ht="20.25" thickTop="1" thickBot="1" x14ac:dyDescent="0.3">
      <c r="A41" s="7" t="s">
        <v>21</v>
      </c>
      <c r="B41" s="8"/>
      <c r="C41" s="9"/>
      <c r="D41" s="9"/>
      <c r="E41" s="9"/>
      <c r="F41" s="9"/>
      <c r="G41" s="9"/>
      <c r="H41" s="9"/>
      <c r="I41" s="9"/>
    </row>
    <row r="42" spans="1:17" ht="20.25" thickTop="1" thickBot="1" x14ac:dyDescent="0.3">
      <c r="A42" s="10" t="s">
        <v>1</v>
      </c>
      <c r="B42" s="8"/>
      <c r="C42" s="9"/>
      <c r="D42" s="9"/>
      <c r="E42" s="9"/>
      <c r="F42" s="9"/>
      <c r="G42" s="9"/>
      <c r="H42" s="9"/>
      <c r="I42" s="9"/>
    </row>
    <row r="43" spans="1:17" ht="20.25" thickTop="1" thickBot="1" x14ac:dyDescent="0.3">
      <c r="A43" s="11" t="s">
        <v>22</v>
      </c>
      <c r="B43" s="8"/>
      <c r="C43" s="9"/>
      <c r="D43" s="9"/>
      <c r="E43" s="9"/>
      <c r="F43" s="9"/>
      <c r="G43" s="9"/>
      <c r="H43" s="9"/>
      <c r="I43" s="9"/>
    </row>
    <row r="44" spans="1:17" ht="20.25" thickTop="1" thickBot="1" x14ac:dyDescent="0.3">
      <c r="A44" s="11" t="s">
        <v>2</v>
      </c>
      <c r="B44" s="8"/>
      <c r="C44" s="9"/>
      <c r="D44" s="9"/>
      <c r="E44" s="9"/>
      <c r="F44" s="9"/>
      <c r="G44" s="9"/>
      <c r="H44" s="9"/>
      <c r="I44" s="9"/>
    </row>
    <row r="45" spans="1:17" ht="20.25" thickTop="1" thickBot="1" x14ac:dyDescent="0.3">
      <c r="A45" s="11" t="s">
        <v>3</v>
      </c>
      <c r="B45" s="8"/>
      <c r="C45" s="9"/>
      <c r="D45" s="9"/>
      <c r="E45" s="9"/>
      <c r="F45" s="9"/>
      <c r="G45" s="9"/>
      <c r="H45" s="9"/>
      <c r="I45" s="9"/>
    </row>
    <row r="46" spans="1:17" ht="20.25" thickTop="1" thickBot="1" x14ac:dyDescent="0.35">
      <c r="A46" s="11" t="s">
        <v>23</v>
      </c>
      <c r="B46" s="8"/>
      <c r="C46" s="27">
        <v>200</v>
      </c>
      <c r="D46" s="27">
        <v>200</v>
      </c>
      <c r="E46" s="27">
        <v>200</v>
      </c>
      <c r="F46" s="27">
        <v>200</v>
      </c>
      <c r="G46" s="9"/>
      <c r="H46" s="9"/>
      <c r="I46" s="9"/>
      <c r="J46" s="3"/>
      <c r="K46" s="3"/>
      <c r="L46" s="3"/>
      <c r="M46" s="3"/>
      <c r="N46" s="3"/>
      <c r="O46" s="3"/>
      <c r="P46" s="3"/>
      <c r="Q46" s="3"/>
    </row>
    <row r="47" spans="1:17" ht="20.25" thickTop="1" thickBot="1" x14ac:dyDescent="0.3">
      <c r="A47" s="11" t="s">
        <v>24</v>
      </c>
      <c r="B47" s="8"/>
      <c r="C47" s="9">
        <v>195</v>
      </c>
      <c r="D47" s="9">
        <v>195</v>
      </c>
      <c r="E47" s="9">
        <v>195</v>
      </c>
      <c r="F47" s="9">
        <v>195</v>
      </c>
      <c r="G47" s="9"/>
      <c r="H47" s="9"/>
      <c r="I47" s="9"/>
    </row>
    <row r="48" spans="1:17" ht="20.25" thickTop="1" thickBot="1" x14ac:dyDescent="0.3">
      <c r="A48" s="11" t="s">
        <v>4</v>
      </c>
      <c r="B48" s="8"/>
      <c r="C48" s="9">
        <v>201</v>
      </c>
      <c r="D48" s="9">
        <v>201</v>
      </c>
      <c r="E48" s="9">
        <v>201</v>
      </c>
      <c r="F48" s="9">
        <v>201</v>
      </c>
      <c r="G48" s="9"/>
      <c r="H48" s="9"/>
      <c r="I48" s="9"/>
    </row>
    <row r="49" spans="1:9" ht="20.25" thickTop="1" thickBot="1" x14ac:dyDescent="0.3">
      <c r="A49" s="7" t="s">
        <v>25</v>
      </c>
      <c r="B49" s="14">
        <f>SUM(B41:B48)</f>
        <v>0</v>
      </c>
      <c r="C49" s="14">
        <f>SUM(C41:C48)</f>
        <v>596</v>
      </c>
      <c r="D49" s="14">
        <f t="shared" ref="D49:I49" si="2">SUM(D41:D48)</f>
        <v>596</v>
      </c>
      <c r="E49" s="14">
        <f t="shared" si="2"/>
        <v>596</v>
      </c>
      <c r="F49" s="14">
        <f t="shared" si="2"/>
        <v>596</v>
      </c>
      <c r="G49" s="14">
        <f t="shared" si="2"/>
        <v>0</v>
      </c>
      <c r="H49" s="14">
        <f t="shared" si="2"/>
        <v>0</v>
      </c>
      <c r="I49" s="14">
        <f t="shared" si="2"/>
        <v>0</v>
      </c>
    </row>
    <row r="50" spans="1:9" ht="17.25" thickTop="1" thickBot="1" x14ac:dyDescent="0.3">
      <c r="I50" s="16">
        <f>SUM(B49:I49)</f>
        <v>2384</v>
      </c>
    </row>
    <row r="51" spans="1:9" ht="20.25" thickTop="1" thickBot="1" x14ac:dyDescent="0.3">
      <c r="A51" s="34" t="s">
        <v>12</v>
      </c>
      <c r="B51" s="34" t="s">
        <v>62</v>
      </c>
      <c r="C51" s="34"/>
      <c r="D51" s="34"/>
      <c r="E51" s="34"/>
      <c r="F51" s="34"/>
      <c r="G51" s="34"/>
      <c r="H51" s="34"/>
      <c r="I51" s="34"/>
    </row>
    <row r="52" spans="1:9" ht="20.25" thickTop="1" thickBot="1" x14ac:dyDescent="0.3">
      <c r="A52" s="34"/>
      <c r="B52" s="42" t="s">
        <v>67</v>
      </c>
      <c r="C52" s="43"/>
      <c r="D52" s="43"/>
      <c r="E52" s="43"/>
      <c r="F52" s="43"/>
      <c r="G52" s="43"/>
      <c r="H52" s="43"/>
      <c r="I52" s="44"/>
    </row>
    <row r="53" spans="1:9" ht="20.25" thickTop="1" thickBot="1" x14ac:dyDescent="0.3">
      <c r="A53" s="34"/>
      <c r="B53" s="6" t="s">
        <v>0</v>
      </c>
      <c r="C53" s="6" t="s">
        <v>15</v>
      </c>
      <c r="D53" s="6" t="s">
        <v>16</v>
      </c>
      <c r="E53" s="6" t="s">
        <v>7</v>
      </c>
      <c r="F53" s="6" t="s">
        <v>17</v>
      </c>
      <c r="G53" s="6" t="s">
        <v>18</v>
      </c>
      <c r="H53" s="6" t="s">
        <v>19</v>
      </c>
      <c r="I53" s="6" t="s">
        <v>20</v>
      </c>
    </row>
    <row r="54" spans="1:9" ht="20.25" thickTop="1" thickBot="1" x14ac:dyDescent="0.3">
      <c r="A54" s="7" t="s">
        <v>21</v>
      </c>
      <c r="B54" s="8"/>
      <c r="C54" s="9"/>
      <c r="D54" s="9"/>
      <c r="E54" s="9"/>
      <c r="F54" s="9"/>
      <c r="G54" s="9"/>
      <c r="H54" s="9"/>
      <c r="I54" s="9"/>
    </row>
    <row r="55" spans="1:9" ht="20.25" thickTop="1" thickBot="1" x14ac:dyDescent="0.3">
      <c r="A55" s="10" t="s">
        <v>1</v>
      </c>
      <c r="B55" s="8"/>
      <c r="C55" s="9"/>
      <c r="D55" s="9"/>
      <c r="E55" s="9"/>
      <c r="F55" s="9"/>
      <c r="G55" s="9"/>
      <c r="H55" s="9"/>
      <c r="I55" s="9"/>
    </row>
    <row r="56" spans="1:9" ht="20.25" thickTop="1" thickBot="1" x14ac:dyDescent="0.3">
      <c r="A56" s="11" t="s">
        <v>22</v>
      </c>
      <c r="B56" s="8"/>
      <c r="C56" s="9"/>
      <c r="D56" s="9"/>
      <c r="E56" s="9"/>
      <c r="F56" s="9"/>
      <c r="G56" s="9"/>
      <c r="H56" s="9"/>
      <c r="I56" s="9"/>
    </row>
    <row r="57" spans="1:9" ht="20.25" thickTop="1" thickBot="1" x14ac:dyDescent="0.3">
      <c r="A57" s="11" t="s">
        <v>2</v>
      </c>
      <c r="B57" s="8"/>
      <c r="C57" s="9"/>
      <c r="D57" s="9"/>
      <c r="E57" s="9"/>
      <c r="F57" s="9"/>
      <c r="G57" s="9"/>
      <c r="H57" s="9"/>
      <c r="I57" s="9"/>
    </row>
    <row r="58" spans="1:9" ht="20.25" thickTop="1" thickBot="1" x14ac:dyDescent="0.3">
      <c r="A58" s="11" t="s">
        <v>3</v>
      </c>
      <c r="B58" s="8"/>
      <c r="C58" s="9"/>
      <c r="D58" s="9"/>
      <c r="E58" s="9"/>
      <c r="F58" s="9"/>
      <c r="G58" s="9"/>
      <c r="H58" s="9"/>
      <c r="I58" s="9"/>
    </row>
    <row r="59" spans="1:9" ht="20.25" thickTop="1" thickBot="1" x14ac:dyDescent="0.3">
      <c r="A59" s="11" t="s">
        <v>23</v>
      </c>
      <c r="B59" s="8"/>
      <c r="C59" s="27">
        <f>[1]Hoja1!$B$1154*0.2</f>
        <v>332.40000000000003</v>
      </c>
      <c r="D59" s="27">
        <f>[1]Hoja1!$B$1154*0.2</f>
        <v>332.40000000000003</v>
      </c>
      <c r="E59" s="27">
        <f>[1]Hoja1!$B$1154*0.2</f>
        <v>332.40000000000003</v>
      </c>
      <c r="F59" s="27">
        <f>[1]Hoja1!$B$1154*0.2</f>
        <v>332.40000000000003</v>
      </c>
      <c r="G59" s="9"/>
      <c r="H59" s="9"/>
      <c r="I59" s="9"/>
    </row>
    <row r="60" spans="1:9" ht="20.25" thickTop="1" thickBot="1" x14ac:dyDescent="0.3">
      <c r="A60" s="11" t="s">
        <v>24</v>
      </c>
      <c r="B60" s="8"/>
      <c r="C60" s="9">
        <v>334</v>
      </c>
      <c r="D60" s="9">
        <v>334</v>
      </c>
      <c r="E60" s="9">
        <v>334</v>
      </c>
      <c r="F60" s="9">
        <v>334</v>
      </c>
      <c r="G60" s="9"/>
      <c r="H60" s="9"/>
      <c r="I60" s="9"/>
    </row>
    <row r="61" spans="1:9" ht="20.25" thickTop="1" thickBot="1" x14ac:dyDescent="0.3">
      <c r="A61" s="11" t="s">
        <v>4</v>
      </c>
      <c r="B61" s="8"/>
      <c r="C61" s="9">
        <v>332</v>
      </c>
      <c r="D61" s="9">
        <v>332</v>
      </c>
      <c r="E61" s="9">
        <v>332</v>
      </c>
      <c r="F61" s="9">
        <v>332</v>
      </c>
      <c r="G61" s="9"/>
      <c r="H61" s="9"/>
      <c r="I61" s="9"/>
    </row>
    <row r="62" spans="1:9" ht="20.25" thickTop="1" thickBot="1" x14ac:dyDescent="0.3">
      <c r="A62" s="7" t="s">
        <v>25</v>
      </c>
      <c r="B62" s="14">
        <f>SUM(B54:B61)</f>
        <v>0</v>
      </c>
      <c r="C62" s="14">
        <f>SUM(C54:C61)</f>
        <v>998.40000000000009</v>
      </c>
      <c r="D62" s="14">
        <f t="shared" ref="D62:I62" si="3">SUM(D54:D61)</f>
        <v>998.40000000000009</v>
      </c>
      <c r="E62" s="14">
        <f t="shared" si="3"/>
        <v>998.40000000000009</v>
      </c>
      <c r="F62" s="14">
        <f t="shared" si="3"/>
        <v>998.40000000000009</v>
      </c>
      <c r="G62" s="14">
        <f t="shared" si="3"/>
        <v>0</v>
      </c>
      <c r="H62" s="14">
        <f t="shared" si="3"/>
        <v>0</v>
      </c>
      <c r="I62" s="15">
        <f t="shared" si="3"/>
        <v>0</v>
      </c>
    </row>
    <row r="63" spans="1:9" ht="17.25" thickTop="1" thickBot="1" x14ac:dyDescent="0.3">
      <c r="I63" s="16">
        <f>SUM(B62:I62)</f>
        <v>3993.6000000000004</v>
      </c>
    </row>
    <row r="64" spans="1:9" ht="15.75" thickBot="1" x14ac:dyDescent="0.3"/>
    <row r="65" spans="1:9" ht="20.25" thickTop="1" thickBot="1" x14ac:dyDescent="0.3">
      <c r="A65" s="34" t="s">
        <v>12</v>
      </c>
      <c r="B65" s="34" t="s">
        <v>62</v>
      </c>
      <c r="C65" s="34"/>
      <c r="D65" s="34"/>
      <c r="E65" s="34"/>
      <c r="F65" s="34"/>
      <c r="G65" s="34"/>
      <c r="H65" s="34"/>
      <c r="I65" s="34"/>
    </row>
    <row r="66" spans="1:9" ht="20.25" thickTop="1" thickBot="1" x14ac:dyDescent="0.3">
      <c r="A66" s="34"/>
      <c r="B66" s="42" t="s">
        <v>68</v>
      </c>
      <c r="C66" s="43"/>
      <c r="D66" s="43"/>
      <c r="E66" s="43"/>
      <c r="F66" s="43"/>
      <c r="G66" s="43"/>
      <c r="H66" s="43"/>
      <c r="I66" s="44"/>
    </row>
    <row r="67" spans="1:9" ht="20.25" thickTop="1" thickBot="1" x14ac:dyDescent="0.3">
      <c r="A67" s="34"/>
      <c r="B67" s="6" t="s">
        <v>0</v>
      </c>
      <c r="C67" s="6" t="s">
        <v>15</v>
      </c>
      <c r="D67" s="6" t="s">
        <v>16</v>
      </c>
      <c r="E67" s="6" t="s">
        <v>7</v>
      </c>
      <c r="F67" s="6" t="s">
        <v>17</v>
      </c>
      <c r="G67" s="6" t="s">
        <v>18</v>
      </c>
      <c r="H67" s="6" t="s">
        <v>19</v>
      </c>
      <c r="I67" s="6" t="s">
        <v>20</v>
      </c>
    </row>
    <row r="68" spans="1:9" ht="20.25" thickTop="1" thickBot="1" x14ac:dyDescent="0.3">
      <c r="A68" s="7" t="s">
        <v>21</v>
      </c>
      <c r="B68" s="8"/>
      <c r="C68" s="9"/>
      <c r="D68" s="9"/>
      <c r="E68" s="9"/>
      <c r="F68" s="9"/>
      <c r="G68" s="9"/>
      <c r="H68" s="9"/>
      <c r="I68" s="9"/>
    </row>
    <row r="69" spans="1:9" ht="20.25" thickTop="1" thickBot="1" x14ac:dyDescent="0.3">
      <c r="A69" s="10" t="s">
        <v>1</v>
      </c>
      <c r="B69" s="8"/>
      <c r="C69" s="9"/>
      <c r="D69" s="9"/>
      <c r="E69" s="9"/>
      <c r="F69" s="9"/>
      <c r="G69" s="9"/>
      <c r="H69" s="9"/>
      <c r="I69" s="9"/>
    </row>
    <row r="70" spans="1:9" ht="20.25" thickTop="1" thickBot="1" x14ac:dyDescent="0.3">
      <c r="A70" s="11" t="s">
        <v>22</v>
      </c>
      <c r="B70" s="8"/>
      <c r="C70" s="9"/>
      <c r="D70" s="9"/>
      <c r="E70" s="9"/>
      <c r="F70" s="9"/>
      <c r="G70" s="9"/>
      <c r="H70" s="9"/>
      <c r="I70" s="9"/>
    </row>
    <row r="71" spans="1:9" ht="20.25" thickTop="1" thickBot="1" x14ac:dyDescent="0.3">
      <c r="A71" s="11" t="s">
        <v>2</v>
      </c>
      <c r="B71" s="8"/>
      <c r="C71" s="9"/>
      <c r="D71" s="9"/>
      <c r="E71" s="9"/>
      <c r="F71" s="9"/>
      <c r="G71" s="9"/>
      <c r="H71" s="9"/>
      <c r="I71" s="9"/>
    </row>
    <row r="72" spans="1:9" ht="20.25" thickTop="1" thickBot="1" x14ac:dyDescent="0.3">
      <c r="A72" s="11" t="s">
        <v>3</v>
      </c>
      <c r="B72" s="8"/>
      <c r="C72" s="9"/>
      <c r="D72" s="9"/>
      <c r="E72" s="9"/>
      <c r="F72" s="9"/>
      <c r="G72" s="9"/>
      <c r="H72" s="9"/>
      <c r="I72" s="9"/>
    </row>
    <row r="73" spans="1:9" ht="20.25" thickTop="1" thickBot="1" x14ac:dyDescent="0.35">
      <c r="A73" s="11" t="s">
        <v>23</v>
      </c>
      <c r="B73" s="8"/>
      <c r="C73" s="26">
        <f>[1]Hoja1!$B$1186*0.2</f>
        <v>444</v>
      </c>
      <c r="D73" s="26">
        <f>[1]Hoja1!$B$1186*0.2</f>
        <v>444</v>
      </c>
      <c r="E73" s="26">
        <f>[1]Hoja1!$B$1186*0.2</f>
        <v>444</v>
      </c>
      <c r="F73" s="26">
        <f>[1]Hoja1!$B$1186*0.2</f>
        <v>444</v>
      </c>
      <c r="G73" s="9"/>
      <c r="H73" s="9"/>
      <c r="I73" s="9"/>
    </row>
    <row r="74" spans="1:9" ht="20.25" thickTop="1" thickBot="1" x14ac:dyDescent="0.3">
      <c r="A74" s="11" t="s">
        <v>24</v>
      </c>
      <c r="B74" s="8"/>
      <c r="C74" s="9">
        <v>425</v>
      </c>
      <c r="D74" s="9">
        <v>425</v>
      </c>
      <c r="E74" s="9">
        <v>425</v>
      </c>
      <c r="F74" s="9">
        <v>425</v>
      </c>
      <c r="G74" s="9"/>
      <c r="H74" s="9"/>
      <c r="I74" s="9"/>
    </row>
    <row r="75" spans="1:9" ht="20.25" thickTop="1" thickBot="1" x14ac:dyDescent="0.3">
      <c r="A75" s="11" t="s">
        <v>4</v>
      </c>
      <c r="B75" s="8"/>
      <c r="C75" s="9">
        <v>442</v>
      </c>
      <c r="D75" s="9">
        <v>442</v>
      </c>
      <c r="E75" s="9">
        <v>442</v>
      </c>
      <c r="F75" s="9">
        <v>442</v>
      </c>
      <c r="G75" s="9"/>
      <c r="H75" s="9"/>
      <c r="I75" s="9"/>
    </row>
    <row r="76" spans="1:9" ht="20.25" thickTop="1" thickBot="1" x14ac:dyDescent="0.3">
      <c r="A76" s="7" t="s">
        <v>25</v>
      </c>
      <c r="B76" s="14">
        <f>SUM(B68:B75)</f>
        <v>0</v>
      </c>
      <c r="C76" s="14">
        <f>SUM(C68:C75)</f>
        <v>1311</v>
      </c>
      <c r="D76" s="14">
        <f t="shared" ref="D76:I76" si="4">SUM(D68:D75)</f>
        <v>1311</v>
      </c>
      <c r="E76" s="14">
        <f t="shared" si="4"/>
        <v>1311</v>
      </c>
      <c r="F76" s="14">
        <f t="shared" si="4"/>
        <v>1311</v>
      </c>
      <c r="G76" s="14">
        <f t="shared" si="4"/>
        <v>0</v>
      </c>
      <c r="H76" s="14">
        <f t="shared" si="4"/>
        <v>0</v>
      </c>
      <c r="I76" s="14">
        <f t="shared" si="4"/>
        <v>0</v>
      </c>
    </row>
    <row r="77" spans="1:9" ht="17.25" thickTop="1" thickBot="1" x14ac:dyDescent="0.3">
      <c r="I77" s="16">
        <f>SUM(B76:I76)</f>
        <v>5244</v>
      </c>
    </row>
    <row r="78" spans="1:9" ht="20.25" thickTop="1" thickBot="1" x14ac:dyDescent="0.3">
      <c r="A78" s="34" t="s">
        <v>12</v>
      </c>
      <c r="B78" s="34" t="s">
        <v>62</v>
      </c>
      <c r="C78" s="34"/>
      <c r="D78" s="34"/>
      <c r="E78" s="34"/>
      <c r="F78" s="34"/>
      <c r="G78" s="34"/>
      <c r="H78" s="34"/>
      <c r="I78" s="34"/>
    </row>
    <row r="79" spans="1:9" ht="20.25" thickTop="1" thickBot="1" x14ac:dyDescent="0.3">
      <c r="A79" s="34"/>
      <c r="B79" s="42" t="s">
        <v>66</v>
      </c>
      <c r="C79" s="43"/>
      <c r="D79" s="43"/>
      <c r="E79" s="43"/>
      <c r="F79" s="43"/>
      <c r="G79" s="43"/>
      <c r="H79" s="43"/>
      <c r="I79" s="44"/>
    </row>
    <row r="80" spans="1:9" ht="20.25" thickTop="1" thickBot="1" x14ac:dyDescent="0.3">
      <c r="A80" s="34"/>
      <c r="B80" s="6" t="s">
        <v>0</v>
      </c>
      <c r="C80" s="6" t="s">
        <v>15</v>
      </c>
      <c r="D80" s="6" t="s">
        <v>16</v>
      </c>
      <c r="E80" s="6" t="s">
        <v>7</v>
      </c>
      <c r="F80" s="6" t="s">
        <v>17</v>
      </c>
      <c r="G80" s="6" t="s">
        <v>18</v>
      </c>
      <c r="H80" s="6" t="s">
        <v>19</v>
      </c>
      <c r="I80" s="6" t="s">
        <v>20</v>
      </c>
    </row>
    <row r="81" spans="1:9" ht="20.25" thickTop="1" thickBot="1" x14ac:dyDescent="0.3">
      <c r="A81" s="7" t="s">
        <v>21</v>
      </c>
      <c r="B81" s="8"/>
      <c r="C81" s="9"/>
      <c r="D81" s="9"/>
      <c r="E81" s="9"/>
      <c r="F81" s="9"/>
      <c r="G81" s="9"/>
      <c r="H81" s="9"/>
      <c r="I81" s="9"/>
    </row>
    <row r="82" spans="1:9" ht="20.25" thickTop="1" thickBot="1" x14ac:dyDescent="0.3">
      <c r="A82" s="10" t="s">
        <v>1</v>
      </c>
      <c r="B82" s="8"/>
      <c r="C82" s="9"/>
      <c r="D82" s="9"/>
      <c r="E82" s="9"/>
      <c r="F82" s="9"/>
      <c r="G82" s="9"/>
      <c r="H82" s="9"/>
      <c r="I82" s="9"/>
    </row>
    <row r="83" spans="1:9" ht="20.25" thickTop="1" thickBot="1" x14ac:dyDescent="0.3">
      <c r="A83" s="11" t="s">
        <v>22</v>
      </c>
      <c r="B83" s="8"/>
      <c r="C83" s="9"/>
      <c r="D83" s="9"/>
      <c r="E83" s="9"/>
      <c r="F83" s="9"/>
      <c r="G83" s="9"/>
      <c r="H83" s="9"/>
      <c r="I83" s="9"/>
    </row>
    <row r="84" spans="1:9" ht="20.25" thickTop="1" thickBot="1" x14ac:dyDescent="0.3">
      <c r="A84" s="11" t="s">
        <v>2</v>
      </c>
      <c r="B84" s="8"/>
      <c r="C84" s="9"/>
      <c r="D84" s="9"/>
      <c r="E84" s="9"/>
      <c r="F84" s="9"/>
      <c r="G84" s="9"/>
      <c r="H84" s="9"/>
      <c r="I84" s="9"/>
    </row>
    <row r="85" spans="1:9" ht="20.25" thickTop="1" thickBot="1" x14ac:dyDescent="0.3">
      <c r="A85" s="11" t="s">
        <v>3</v>
      </c>
      <c r="B85" s="8"/>
      <c r="C85" s="9"/>
      <c r="D85" s="9"/>
      <c r="E85" s="9"/>
      <c r="F85" s="9"/>
      <c r="G85" s="9"/>
      <c r="H85" s="9"/>
      <c r="I85" s="9"/>
    </row>
    <row r="86" spans="1:9" ht="20.25" thickTop="1" thickBot="1" x14ac:dyDescent="0.3">
      <c r="A86" s="11" t="s">
        <v>23</v>
      </c>
      <c r="B86" s="8"/>
      <c r="C86" s="27">
        <f>[1]Hoja1!$B$1218*0.2</f>
        <v>480.40000000000003</v>
      </c>
      <c r="D86" s="27">
        <f>[1]Hoja1!$B$1218*0.2</f>
        <v>480.40000000000003</v>
      </c>
      <c r="E86" s="27">
        <f>[1]Hoja1!$B$1218*0.2</f>
        <v>480.40000000000003</v>
      </c>
      <c r="F86" s="27">
        <f>[1]Hoja1!$B$1218*0.2</f>
        <v>480.40000000000003</v>
      </c>
      <c r="G86" s="9"/>
      <c r="H86" s="9"/>
      <c r="I86" s="9"/>
    </row>
    <row r="87" spans="1:9" ht="20.25" thickTop="1" thickBot="1" x14ac:dyDescent="0.3">
      <c r="A87" s="11" t="s">
        <v>24</v>
      </c>
      <c r="B87" s="8"/>
      <c r="C87" s="9">
        <v>449</v>
      </c>
      <c r="D87" s="9">
        <v>449</v>
      </c>
      <c r="E87" s="9">
        <v>449</v>
      </c>
      <c r="F87" s="9">
        <v>449</v>
      </c>
      <c r="G87" s="9"/>
      <c r="H87" s="9"/>
      <c r="I87" s="9"/>
    </row>
    <row r="88" spans="1:9" ht="20.25" thickTop="1" thickBot="1" x14ac:dyDescent="0.3">
      <c r="A88" s="11" t="s">
        <v>4</v>
      </c>
      <c r="B88" s="8"/>
      <c r="C88" s="9">
        <v>456</v>
      </c>
      <c r="D88" s="9">
        <v>456</v>
      </c>
      <c r="E88" s="9">
        <v>456</v>
      </c>
      <c r="F88" s="9">
        <v>456</v>
      </c>
      <c r="G88" s="9"/>
      <c r="H88" s="9"/>
      <c r="I88" s="9"/>
    </row>
    <row r="89" spans="1:9" ht="20.25" thickTop="1" thickBot="1" x14ac:dyDescent="0.3">
      <c r="A89" s="7" t="s">
        <v>25</v>
      </c>
      <c r="B89" s="14">
        <f>SUM(B81:B88)</f>
        <v>0</v>
      </c>
      <c r="C89" s="14">
        <f>SUM(C81:C88)</f>
        <v>1385.4</v>
      </c>
      <c r="D89" s="14">
        <f t="shared" ref="D89" si="5">SUM(D81:D88)</f>
        <v>1385.4</v>
      </c>
      <c r="E89" s="14">
        <f t="shared" ref="E89" si="6">SUM(E81:E88)</f>
        <v>1385.4</v>
      </c>
      <c r="F89" s="14">
        <f t="shared" ref="F89" si="7">SUM(F81:F88)</f>
        <v>1385.4</v>
      </c>
      <c r="G89" s="14">
        <f t="shared" ref="G89" si="8">SUM(G81:G88)</f>
        <v>0</v>
      </c>
      <c r="H89" s="14">
        <f t="shared" ref="H89" si="9">SUM(H81:H88)</f>
        <v>0</v>
      </c>
      <c r="I89" s="14">
        <f t="shared" ref="I89" si="10">SUM(I81:I88)</f>
        <v>0</v>
      </c>
    </row>
    <row r="90" spans="1:9" ht="17.25" thickTop="1" thickBot="1" x14ac:dyDescent="0.3">
      <c r="I90" s="16">
        <f>SUM(B89:I89)</f>
        <v>5541.6</v>
      </c>
    </row>
    <row r="91" spans="1:9" ht="15.75" thickBot="1" x14ac:dyDescent="0.3"/>
    <row r="92" spans="1:9" ht="20.25" thickTop="1" thickBot="1" x14ac:dyDescent="0.3">
      <c r="A92" s="34" t="s">
        <v>12</v>
      </c>
      <c r="B92" s="34" t="s">
        <v>62</v>
      </c>
      <c r="C92" s="34"/>
      <c r="D92" s="34"/>
      <c r="E92" s="34"/>
      <c r="F92" s="34"/>
      <c r="G92" s="34"/>
      <c r="H92" s="34"/>
      <c r="I92" s="34"/>
    </row>
    <row r="93" spans="1:9" ht="20.25" thickTop="1" thickBot="1" x14ac:dyDescent="0.3">
      <c r="A93" s="34"/>
      <c r="B93" s="42" t="s">
        <v>69</v>
      </c>
      <c r="C93" s="43"/>
      <c r="D93" s="43"/>
      <c r="E93" s="43"/>
      <c r="F93" s="43"/>
      <c r="G93" s="43"/>
      <c r="H93" s="43"/>
      <c r="I93" s="44"/>
    </row>
    <row r="94" spans="1:9" ht="20.25" thickTop="1" thickBot="1" x14ac:dyDescent="0.3">
      <c r="A94" s="34"/>
      <c r="B94" s="6" t="s">
        <v>0</v>
      </c>
      <c r="C94" s="6" t="s">
        <v>15</v>
      </c>
      <c r="D94" s="6" t="s">
        <v>16</v>
      </c>
      <c r="E94" s="6" t="s">
        <v>7</v>
      </c>
      <c r="F94" s="6" t="s">
        <v>17</v>
      </c>
      <c r="G94" s="6" t="s">
        <v>18</v>
      </c>
      <c r="H94" s="6" t="s">
        <v>19</v>
      </c>
      <c r="I94" s="6" t="s">
        <v>20</v>
      </c>
    </row>
    <row r="95" spans="1:9" ht="20.25" thickTop="1" thickBot="1" x14ac:dyDescent="0.3">
      <c r="A95" s="7" t="s">
        <v>21</v>
      </c>
      <c r="B95" s="8"/>
      <c r="C95" s="9"/>
      <c r="D95" s="9"/>
      <c r="E95" s="9"/>
      <c r="F95" s="9"/>
      <c r="G95" s="9"/>
      <c r="H95" s="9"/>
      <c r="I95" s="9"/>
    </row>
    <row r="96" spans="1:9" ht="20.25" thickTop="1" thickBot="1" x14ac:dyDescent="0.3">
      <c r="A96" s="10" t="s">
        <v>1</v>
      </c>
      <c r="B96" s="8"/>
      <c r="C96" s="9"/>
      <c r="D96" s="9"/>
      <c r="E96" s="9"/>
      <c r="F96" s="9"/>
      <c r="G96" s="9"/>
      <c r="H96" s="9"/>
      <c r="I96" s="9"/>
    </row>
    <row r="97" spans="1:9" ht="20.25" thickTop="1" thickBot="1" x14ac:dyDescent="0.3">
      <c r="A97" s="11" t="s">
        <v>22</v>
      </c>
      <c r="B97" s="8"/>
      <c r="C97" s="9"/>
      <c r="D97" s="9"/>
      <c r="E97" s="9"/>
      <c r="F97" s="9"/>
      <c r="G97" s="9"/>
      <c r="H97" s="9"/>
      <c r="I97" s="9"/>
    </row>
    <row r="98" spans="1:9" ht="20.25" thickTop="1" thickBot="1" x14ac:dyDescent="0.3">
      <c r="A98" s="11" t="s">
        <v>2</v>
      </c>
      <c r="B98" s="8"/>
      <c r="C98" s="9"/>
      <c r="D98" s="9"/>
      <c r="E98" s="9"/>
      <c r="F98" s="9"/>
      <c r="G98" s="9"/>
      <c r="H98" s="9"/>
      <c r="I98" s="9"/>
    </row>
    <row r="99" spans="1:9" ht="20.25" thickTop="1" thickBot="1" x14ac:dyDescent="0.3">
      <c r="A99" s="11" t="s">
        <v>3</v>
      </c>
      <c r="B99" s="8"/>
      <c r="C99" s="9"/>
      <c r="D99" s="9"/>
      <c r="E99" s="9"/>
      <c r="F99" s="9"/>
      <c r="G99" s="9"/>
      <c r="H99" s="9"/>
      <c r="I99" s="9"/>
    </row>
    <row r="100" spans="1:9" ht="20.25" thickTop="1" thickBot="1" x14ac:dyDescent="0.35">
      <c r="A100" s="11" t="s">
        <v>23</v>
      </c>
      <c r="B100" s="8"/>
      <c r="C100" s="26">
        <f>[1]Hoja1!$B$1247*0.2</f>
        <v>133.4</v>
      </c>
      <c r="D100" s="26">
        <f>[1]Hoja1!$B$1247*0.2</f>
        <v>133.4</v>
      </c>
      <c r="E100" s="26">
        <f>[1]Hoja1!$B$1247*0.2</f>
        <v>133.4</v>
      </c>
      <c r="F100" s="26">
        <f>[1]Hoja1!$B$1247*0.2</f>
        <v>133.4</v>
      </c>
      <c r="G100" s="9"/>
      <c r="H100" s="9"/>
      <c r="I100" s="9"/>
    </row>
    <row r="101" spans="1:9" ht="20.25" thickTop="1" thickBot="1" x14ac:dyDescent="0.3">
      <c r="A101" s="11" t="s">
        <v>24</v>
      </c>
      <c r="B101" s="8"/>
      <c r="C101" s="9">
        <v>152</v>
      </c>
      <c r="D101" s="9">
        <v>152</v>
      </c>
      <c r="E101" s="9">
        <v>152</v>
      </c>
      <c r="F101" s="9">
        <v>152</v>
      </c>
      <c r="G101" s="9"/>
      <c r="H101" s="9"/>
      <c r="I101" s="9"/>
    </row>
    <row r="102" spans="1:9" ht="20.25" thickTop="1" thickBot="1" x14ac:dyDescent="0.3">
      <c r="A102" s="11" t="s">
        <v>4</v>
      </c>
      <c r="B102" s="8"/>
      <c r="C102" s="9">
        <v>140</v>
      </c>
      <c r="D102" s="9">
        <v>140</v>
      </c>
      <c r="E102" s="9">
        <v>140</v>
      </c>
      <c r="F102" s="9">
        <v>140</v>
      </c>
      <c r="G102" s="9"/>
      <c r="H102" s="9"/>
      <c r="I102" s="9"/>
    </row>
    <row r="103" spans="1:9" ht="20.25" thickTop="1" thickBot="1" x14ac:dyDescent="0.3">
      <c r="A103" s="7" t="s">
        <v>25</v>
      </c>
      <c r="B103" s="14">
        <f>SUM(B95:B102)</f>
        <v>0</v>
      </c>
      <c r="C103" s="14">
        <f>SUM(C95:C102)</f>
        <v>425.4</v>
      </c>
      <c r="D103" s="14">
        <f t="shared" ref="D103" si="11">SUM(D95:D102)</f>
        <v>425.4</v>
      </c>
      <c r="E103" s="14">
        <f t="shared" ref="E103" si="12">SUM(E95:E102)</f>
        <v>425.4</v>
      </c>
      <c r="F103" s="14">
        <f t="shared" ref="F103" si="13">SUM(F95:F102)</f>
        <v>425.4</v>
      </c>
      <c r="G103" s="14">
        <f t="shared" ref="G103" si="14">SUM(G95:G102)</f>
        <v>0</v>
      </c>
      <c r="H103" s="14">
        <f t="shared" ref="H103" si="15">SUM(H95:H102)</f>
        <v>0</v>
      </c>
      <c r="I103" s="14">
        <f t="shared" ref="I103" si="16">SUM(I95:I102)</f>
        <v>0</v>
      </c>
    </row>
    <row r="104" spans="1:9" ht="17.25" thickTop="1" thickBot="1" x14ac:dyDescent="0.3">
      <c r="I104" s="16">
        <f>SUM(B103:I103)</f>
        <v>1701.6</v>
      </c>
    </row>
    <row r="105" spans="1:9" ht="20.25" thickTop="1" thickBot="1" x14ac:dyDescent="0.3">
      <c r="A105" s="34" t="s">
        <v>12</v>
      </c>
      <c r="B105" s="34" t="s">
        <v>62</v>
      </c>
      <c r="C105" s="34"/>
      <c r="D105" s="34"/>
      <c r="E105" s="34"/>
      <c r="F105" s="34"/>
      <c r="G105" s="34"/>
      <c r="H105" s="34"/>
      <c r="I105" s="34"/>
    </row>
    <row r="106" spans="1:9" ht="20.25" thickTop="1" thickBot="1" x14ac:dyDescent="0.3">
      <c r="A106" s="34"/>
      <c r="B106" s="42" t="s">
        <v>70</v>
      </c>
      <c r="C106" s="43"/>
      <c r="D106" s="43"/>
      <c r="E106" s="43"/>
      <c r="F106" s="43"/>
      <c r="G106" s="43"/>
      <c r="H106" s="43"/>
      <c r="I106" s="44"/>
    </row>
    <row r="107" spans="1:9" ht="20.25" thickTop="1" thickBot="1" x14ac:dyDescent="0.3">
      <c r="A107" s="34"/>
      <c r="B107" s="6" t="s">
        <v>0</v>
      </c>
      <c r="C107" s="6" t="s">
        <v>15</v>
      </c>
      <c r="D107" s="6" t="s">
        <v>16</v>
      </c>
      <c r="E107" s="6" t="s">
        <v>7</v>
      </c>
      <c r="F107" s="6" t="s">
        <v>17</v>
      </c>
      <c r="G107" s="6" t="s">
        <v>18</v>
      </c>
      <c r="H107" s="6" t="s">
        <v>19</v>
      </c>
      <c r="I107" s="6" t="s">
        <v>20</v>
      </c>
    </row>
    <row r="108" spans="1:9" ht="20.25" thickTop="1" thickBot="1" x14ac:dyDescent="0.3">
      <c r="A108" s="7" t="s">
        <v>21</v>
      </c>
      <c r="B108" s="8"/>
      <c r="C108" s="9"/>
      <c r="D108" s="9"/>
      <c r="E108" s="9"/>
      <c r="F108" s="9"/>
      <c r="G108" s="9"/>
      <c r="H108" s="9"/>
      <c r="I108" s="9"/>
    </row>
    <row r="109" spans="1:9" ht="20.25" thickTop="1" thickBot="1" x14ac:dyDescent="0.3">
      <c r="A109" s="10" t="s">
        <v>1</v>
      </c>
      <c r="B109" s="8"/>
      <c r="C109" s="9"/>
      <c r="D109" s="9"/>
      <c r="E109" s="9"/>
      <c r="F109" s="9"/>
      <c r="G109" s="9"/>
      <c r="H109" s="9"/>
      <c r="I109" s="9"/>
    </row>
    <row r="110" spans="1:9" ht="20.25" thickTop="1" thickBot="1" x14ac:dyDescent="0.3">
      <c r="A110" s="11" t="s">
        <v>22</v>
      </c>
      <c r="B110" s="8"/>
      <c r="C110" s="9"/>
      <c r="D110" s="9"/>
      <c r="E110" s="9"/>
      <c r="F110" s="9"/>
      <c r="G110" s="9"/>
      <c r="H110" s="9"/>
      <c r="I110" s="9"/>
    </row>
    <row r="111" spans="1:9" ht="20.25" thickTop="1" thickBot="1" x14ac:dyDescent="0.3">
      <c r="A111" s="11" t="s">
        <v>2</v>
      </c>
      <c r="B111" s="8"/>
      <c r="C111" s="9"/>
      <c r="D111" s="9"/>
      <c r="E111" s="9"/>
      <c r="F111" s="9"/>
      <c r="G111" s="9"/>
      <c r="H111" s="9"/>
      <c r="I111" s="9"/>
    </row>
    <row r="112" spans="1:9" ht="20.25" thickTop="1" thickBot="1" x14ac:dyDescent="0.3">
      <c r="A112" s="11" t="s">
        <v>3</v>
      </c>
      <c r="B112" s="8"/>
      <c r="C112" s="9"/>
      <c r="D112" s="9"/>
      <c r="E112" s="9"/>
      <c r="F112" s="9"/>
      <c r="G112" s="9"/>
      <c r="H112" s="9"/>
      <c r="I112" s="9"/>
    </row>
    <row r="113" spans="1:9" ht="20.25" thickTop="1" thickBot="1" x14ac:dyDescent="0.35">
      <c r="A113" s="11" t="s">
        <v>23</v>
      </c>
      <c r="B113" s="8"/>
      <c r="C113" s="26">
        <f>[1]Hoja1!$B$1276*0.2</f>
        <v>23.200000000000003</v>
      </c>
      <c r="D113" s="26">
        <f>[1]Hoja1!$B$1276*0.2</f>
        <v>23.200000000000003</v>
      </c>
      <c r="E113" s="26">
        <f>[1]Hoja1!$B$1276*0.2</f>
        <v>23.200000000000003</v>
      </c>
      <c r="F113" s="26">
        <f>[1]Hoja1!$B$1276*0.2</f>
        <v>23.200000000000003</v>
      </c>
      <c r="G113" s="9"/>
      <c r="H113" s="9"/>
      <c r="I113" s="9"/>
    </row>
    <row r="114" spans="1:9" ht="20.25" thickTop="1" thickBot="1" x14ac:dyDescent="0.3">
      <c r="A114" s="11" t="s">
        <v>24</v>
      </c>
      <c r="B114" s="8"/>
      <c r="C114" s="9">
        <v>27</v>
      </c>
      <c r="D114" s="9">
        <v>27</v>
      </c>
      <c r="E114" s="9">
        <v>27</v>
      </c>
      <c r="F114" s="9">
        <v>27</v>
      </c>
      <c r="G114" s="9"/>
      <c r="H114" s="9"/>
      <c r="I114" s="9"/>
    </row>
    <row r="115" spans="1:9" ht="20.25" thickTop="1" thickBot="1" x14ac:dyDescent="0.3">
      <c r="A115" s="11" t="s">
        <v>4</v>
      </c>
      <c r="B115" s="8"/>
      <c r="C115" s="9">
        <v>28</v>
      </c>
      <c r="D115" s="9">
        <v>28</v>
      </c>
      <c r="E115" s="9">
        <v>28</v>
      </c>
      <c r="F115" s="9">
        <v>28</v>
      </c>
      <c r="G115" s="9"/>
      <c r="H115" s="9"/>
      <c r="I115" s="9"/>
    </row>
    <row r="116" spans="1:9" ht="20.25" thickTop="1" thickBot="1" x14ac:dyDescent="0.3">
      <c r="A116" s="7" t="s">
        <v>25</v>
      </c>
      <c r="B116" s="14">
        <f>SUM(B108:B115)</f>
        <v>0</v>
      </c>
      <c r="C116" s="14">
        <f>SUM(C108:C115)</f>
        <v>78.2</v>
      </c>
      <c r="D116" s="14">
        <f t="shared" ref="D116" si="17">SUM(D108:D115)</f>
        <v>78.2</v>
      </c>
      <c r="E116" s="14">
        <f t="shared" ref="E116" si="18">SUM(E108:E115)</f>
        <v>78.2</v>
      </c>
      <c r="F116" s="14">
        <f t="shared" ref="F116" si="19">SUM(F108:F115)</f>
        <v>78.2</v>
      </c>
      <c r="G116" s="14">
        <f t="shared" ref="G116" si="20">SUM(G108:G115)</f>
        <v>0</v>
      </c>
      <c r="H116" s="14">
        <f t="shared" ref="H116" si="21">SUM(H108:H115)</f>
        <v>0</v>
      </c>
      <c r="I116" s="14">
        <f t="shared" ref="I116" si="22">SUM(I108:I115)</f>
        <v>0</v>
      </c>
    </row>
    <row r="117" spans="1:9" ht="17.25" thickTop="1" thickBot="1" x14ac:dyDescent="0.3">
      <c r="I117" s="16">
        <f>SUM(B116:I116)</f>
        <v>312.8</v>
      </c>
    </row>
    <row r="118" spans="1:9" ht="15.75" thickBot="1" x14ac:dyDescent="0.3"/>
    <row r="119" spans="1:9" ht="20.25" thickTop="1" thickBot="1" x14ac:dyDescent="0.3">
      <c r="A119" s="34" t="s">
        <v>12</v>
      </c>
      <c r="B119" s="34" t="s">
        <v>62</v>
      </c>
      <c r="C119" s="34"/>
      <c r="D119" s="34"/>
      <c r="E119" s="34"/>
      <c r="F119" s="34"/>
      <c r="G119" s="34"/>
      <c r="H119" s="34"/>
      <c r="I119" s="34"/>
    </row>
    <row r="120" spans="1:9" ht="20.25" thickTop="1" thickBot="1" x14ac:dyDescent="0.3">
      <c r="A120" s="34"/>
      <c r="B120" s="42" t="s">
        <v>71</v>
      </c>
      <c r="C120" s="43"/>
      <c r="D120" s="43"/>
      <c r="E120" s="43"/>
      <c r="F120" s="43"/>
      <c r="G120" s="43"/>
      <c r="H120" s="43"/>
      <c r="I120" s="44"/>
    </row>
    <row r="121" spans="1:9" ht="20.25" thickTop="1" thickBot="1" x14ac:dyDescent="0.3">
      <c r="A121" s="34"/>
      <c r="B121" s="6" t="s">
        <v>0</v>
      </c>
      <c r="C121" s="6" t="s">
        <v>15</v>
      </c>
      <c r="D121" s="6" t="s">
        <v>16</v>
      </c>
      <c r="E121" s="6" t="s">
        <v>7</v>
      </c>
      <c r="F121" s="6" t="s">
        <v>17</v>
      </c>
      <c r="G121" s="6" t="s">
        <v>18</v>
      </c>
      <c r="H121" s="6" t="s">
        <v>19</v>
      </c>
      <c r="I121" s="6" t="s">
        <v>20</v>
      </c>
    </row>
    <row r="122" spans="1:9" ht="20.25" thickTop="1" thickBot="1" x14ac:dyDescent="0.3">
      <c r="A122" s="7" t="s">
        <v>21</v>
      </c>
      <c r="B122" s="8"/>
      <c r="C122" s="9"/>
      <c r="D122" s="9"/>
      <c r="E122" s="9"/>
      <c r="F122" s="9"/>
      <c r="G122" s="9"/>
      <c r="H122" s="9"/>
      <c r="I122" s="9"/>
    </row>
    <row r="123" spans="1:9" ht="20.25" thickTop="1" thickBot="1" x14ac:dyDescent="0.3">
      <c r="A123" s="10" t="s">
        <v>1</v>
      </c>
      <c r="B123" s="8"/>
      <c r="C123" s="9"/>
      <c r="D123" s="9"/>
      <c r="E123" s="9"/>
      <c r="F123" s="9"/>
      <c r="G123" s="9"/>
      <c r="H123" s="9"/>
      <c r="I123" s="9"/>
    </row>
    <row r="124" spans="1:9" ht="20.25" thickTop="1" thickBot="1" x14ac:dyDescent="0.3">
      <c r="A124" s="11" t="s">
        <v>22</v>
      </c>
      <c r="B124" s="8"/>
      <c r="C124" s="9"/>
      <c r="D124" s="9"/>
      <c r="E124" s="9"/>
      <c r="F124" s="9"/>
      <c r="G124" s="9"/>
      <c r="H124" s="9"/>
      <c r="I124" s="9"/>
    </row>
    <row r="125" spans="1:9" ht="20.25" thickTop="1" thickBot="1" x14ac:dyDescent="0.3">
      <c r="A125" s="11" t="s">
        <v>2</v>
      </c>
      <c r="B125" s="8"/>
      <c r="C125" s="9"/>
      <c r="D125" s="9"/>
      <c r="E125" s="9"/>
      <c r="F125" s="9"/>
      <c r="G125" s="9"/>
      <c r="H125" s="9"/>
      <c r="I125" s="9"/>
    </row>
    <row r="126" spans="1:9" ht="20.25" thickTop="1" thickBot="1" x14ac:dyDescent="0.3">
      <c r="A126" s="11" t="s">
        <v>3</v>
      </c>
      <c r="B126" s="8"/>
      <c r="C126" s="9"/>
      <c r="D126" s="9"/>
      <c r="E126" s="9"/>
      <c r="F126" s="9"/>
      <c r="G126" s="9"/>
      <c r="H126" s="9"/>
      <c r="I126" s="9"/>
    </row>
    <row r="127" spans="1:9" ht="20.25" thickTop="1" thickBot="1" x14ac:dyDescent="0.35">
      <c r="A127" s="11" t="s">
        <v>23</v>
      </c>
      <c r="B127" s="8"/>
      <c r="C127" s="26">
        <f>[1]Hoja1!$B$1305*0.2</f>
        <v>48.6</v>
      </c>
      <c r="D127" s="26">
        <f>[1]Hoja1!$B$1305*0.2</f>
        <v>48.6</v>
      </c>
      <c r="E127" s="26">
        <f>[1]Hoja1!$B$1305*0.2</f>
        <v>48.6</v>
      </c>
      <c r="F127" s="26">
        <f>[1]Hoja1!$B$1305*0.2</f>
        <v>48.6</v>
      </c>
      <c r="G127" s="9"/>
      <c r="H127" s="9"/>
      <c r="I127" s="9"/>
    </row>
    <row r="128" spans="1:9" ht="20.25" thickTop="1" thickBot="1" x14ac:dyDescent="0.3">
      <c r="A128" s="11" t="s">
        <v>24</v>
      </c>
      <c r="B128" s="8"/>
      <c r="C128" s="9">
        <v>48</v>
      </c>
      <c r="D128" s="9">
        <v>48</v>
      </c>
      <c r="E128" s="9">
        <v>48</v>
      </c>
      <c r="F128" s="9">
        <v>48</v>
      </c>
      <c r="G128" s="9"/>
      <c r="H128" s="9"/>
      <c r="I128" s="9"/>
    </row>
    <row r="129" spans="1:9" ht="20.25" thickTop="1" thickBot="1" x14ac:dyDescent="0.3">
      <c r="A129" s="11" t="s">
        <v>4</v>
      </c>
      <c r="B129" s="8"/>
      <c r="C129" s="9">
        <v>49</v>
      </c>
      <c r="D129" s="9">
        <v>49</v>
      </c>
      <c r="E129" s="9">
        <v>49</v>
      </c>
      <c r="F129" s="9">
        <v>49</v>
      </c>
      <c r="G129" s="9"/>
      <c r="H129" s="9"/>
      <c r="I129" s="9"/>
    </row>
    <row r="130" spans="1:9" ht="20.25" thickTop="1" thickBot="1" x14ac:dyDescent="0.3">
      <c r="A130" s="7" t="s">
        <v>25</v>
      </c>
      <c r="B130" s="14">
        <f>SUM(B122:B129)</f>
        <v>0</v>
      </c>
      <c r="C130" s="14">
        <f>SUM(C122:C129)</f>
        <v>145.6</v>
      </c>
      <c r="D130" s="14">
        <f t="shared" ref="D130" si="23">SUM(D122:D129)</f>
        <v>145.6</v>
      </c>
      <c r="E130" s="14">
        <f t="shared" ref="E130" si="24">SUM(E122:E129)</f>
        <v>145.6</v>
      </c>
      <c r="F130" s="14">
        <f t="shared" ref="F130" si="25">SUM(F122:F129)</f>
        <v>145.6</v>
      </c>
      <c r="G130" s="14">
        <f t="shared" ref="G130" si="26">SUM(G122:G129)</f>
        <v>0</v>
      </c>
      <c r="H130" s="14">
        <f t="shared" ref="H130" si="27">SUM(H122:H129)</f>
        <v>0</v>
      </c>
      <c r="I130" s="14">
        <f t="shared" ref="I130" si="28">SUM(I122:I129)</f>
        <v>0</v>
      </c>
    </row>
    <row r="131" spans="1:9" ht="17.25" thickTop="1" thickBot="1" x14ac:dyDescent="0.3">
      <c r="I131" s="16">
        <f>SUM(B130:I130)</f>
        <v>582.4</v>
      </c>
    </row>
    <row r="132" spans="1:9" ht="20.25" thickTop="1" thickBot="1" x14ac:dyDescent="0.3">
      <c r="A132" s="34" t="s">
        <v>12</v>
      </c>
      <c r="B132" s="34" t="s">
        <v>62</v>
      </c>
      <c r="C132" s="34"/>
      <c r="D132" s="34"/>
      <c r="E132" s="34"/>
      <c r="F132" s="34"/>
      <c r="G132" s="34"/>
      <c r="H132" s="34"/>
      <c r="I132" s="34"/>
    </row>
    <row r="133" spans="1:9" ht="20.25" thickTop="1" thickBot="1" x14ac:dyDescent="0.3">
      <c r="A133" s="34"/>
      <c r="B133" s="42" t="s">
        <v>72</v>
      </c>
      <c r="C133" s="43"/>
      <c r="D133" s="43"/>
      <c r="E133" s="43"/>
      <c r="F133" s="43"/>
      <c r="G133" s="43"/>
      <c r="H133" s="43"/>
      <c r="I133" s="44"/>
    </row>
    <row r="134" spans="1:9" ht="20.25" thickTop="1" thickBot="1" x14ac:dyDescent="0.3">
      <c r="A134" s="34"/>
      <c r="B134" s="6" t="s">
        <v>0</v>
      </c>
      <c r="C134" s="6" t="s">
        <v>15</v>
      </c>
      <c r="D134" s="6" t="s">
        <v>16</v>
      </c>
      <c r="E134" s="6" t="s">
        <v>7</v>
      </c>
      <c r="F134" s="6" t="s">
        <v>17</v>
      </c>
      <c r="G134" s="6" t="s">
        <v>18</v>
      </c>
      <c r="H134" s="6" t="s">
        <v>19</v>
      </c>
      <c r="I134" s="6" t="s">
        <v>20</v>
      </c>
    </row>
    <row r="135" spans="1:9" ht="20.25" thickTop="1" thickBot="1" x14ac:dyDescent="0.3">
      <c r="A135" s="7" t="s">
        <v>21</v>
      </c>
      <c r="B135" s="8"/>
      <c r="C135" s="9"/>
      <c r="D135" s="9"/>
      <c r="E135" s="9"/>
      <c r="F135" s="9"/>
      <c r="G135" s="9"/>
      <c r="H135" s="9"/>
      <c r="I135" s="9"/>
    </row>
    <row r="136" spans="1:9" ht="20.25" thickTop="1" thickBot="1" x14ac:dyDescent="0.3">
      <c r="A136" s="10" t="s">
        <v>1</v>
      </c>
      <c r="B136" s="8"/>
      <c r="C136" s="9"/>
      <c r="D136" s="9"/>
      <c r="E136" s="9"/>
      <c r="F136" s="9"/>
      <c r="G136" s="9"/>
      <c r="H136" s="9"/>
      <c r="I136" s="9"/>
    </row>
    <row r="137" spans="1:9" ht="20.25" thickTop="1" thickBot="1" x14ac:dyDescent="0.3">
      <c r="A137" s="11" t="s">
        <v>22</v>
      </c>
      <c r="B137" s="8"/>
      <c r="C137" s="9"/>
      <c r="D137" s="9"/>
      <c r="E137" s="9"/>
      <c r="F137" s="9"/>
      <c r="G137" s="9"/>
      <c r="H137" s="9"/>
      <c r="I137" s="9"/>
    </row>
    <row r="138" spans="1:9" ht="20.25" thickTop="1" thickBot="1" x14ac:dyDescent="0.3">
      <c r="A138" s="11" t="s">
        <v>2</v>
      </c>
      <c r="B138" s="8"/>
      <c r="C138" s="9"/>
      <c r="D138" s="9"/>
      <c r="E138" s="9"/>
      <c r="F138" s="9"/>
      <c r="G138" s="9"/>
      <c r="H138" s="9"/>
      <c r="I138" s="9"/>
    </row>
    <row r="139" spans="1:9" ht="20.25" thickTop="1" thickBot="1" x14ac:dyDescent="0.3">
      <c r="A139" s="11" t="s">
        <v>3</v>
      </c>
      <c r="B139" s="8"/>
      <c r="C139" s="9"/>
      <c r="D139" s="9"/>
      <c r="E139" s="9"/>
      <c r="F139" s="9"/>
      <c r="G139" s="9"/>
      <c r="H139" s="9"/>
      <c r="I139" s="9"/>
    </row>
    <row r="140" spans="1:9" ht="20.25" thickTop="1" thickBot="1" x14ac:dyDescent="0.35">
      <c r="A140" s="11" t="s">
        <v>23</v>
      </c>
      <c r="B140" s="8"/>
      <c r="C140" s="26">
        <f>[1]Hoja1!$B$1329*0.2</f>
        <v>101.4</v>
      </c>
      <c r="D140" s="26">
        <f>[1]Hoja1!$B$1329*0.2</f>
        <v>101.4</v>
      </c>
      <c r="E140" s="26">
        <f>[1]Hoja1!$B$1329*0.2</f>
        <v>101.4</v>
      </c>
      <c r="F140" s="26">
        <f>[1]Hoja1!$B$1329*0.2</f>
        <v>101.4</v>
      </c>
      <c r="G140" s="9"/>
      <c r="H140" s="9"/>
      <c r="I140" s="9"/>
    </row>
    <row r="141" spans="1:9" ht="20.25" thickTop="1" thickBot="1" x14ac:dyDescent="0.3">
      <c r="A141" s="11" t="s">
        <v>24</v>
      </c>
      <c r="B141" s="8"/>
      <c r="C141" s="9">
        <v>102</v>
      </c>
      <c r="D141" s="9">
        <v>102</v>
      </c>
      <c r="E141" s="9">
        <v>102</v>
      </c>
      <c r="F141" s="9">
        <v>102</v>
      </c>
      <c r="G141" s="9"/>
      <c r="H141" s="9"/>
      <c r="I141" s="9"/>
    </row>
    <row r="142" spans="1:9" ht="20.25" thickTop="1" thickBot="1" x14ac:dyDescent="0.3">
      <c r="A142" s="11" t="s">
        <v>4</v>
      </c>
      <c r="B142" s="8"/>
      <c r="C142" s="9">
        <v>92</v>
      </c>
      <c r="D142" s="9">
        <v>92</v>
      </c>
      <c r="E142" s="9">
        <v>92</v>
      </c>
      <c r="F142" s="9">
        <v>92</v>
      </c>
      <c r="G142" s="9"/>
      <c r="H142" s="9"/>
      <c r="I142" s="9"/>
    </row>
    <row r="143" spans="1:9" ht="20.25" thickTop="1" thickBot="1" x14ac:dyDescent="0.3">
      <c r="A143" s="7" t="s">
        <v>25</v>
      </c>
      <c r="B143" s="14">
        <f>SUM(B135:B142)</f>
        <v>0</v>
      </c>
      <c r="C143" s="14">
        <f>SUM(C135:C142)</f>
        <v>295.39999999999998</v>
      </c>
      <c r="D143" s="14">
        <f t="shared" ref="D143" si="29">SUM(D135:D142)</f>
        <v>295.39999999999998</v>
      </c>
      <c r="E143" s="14">
        <f t="shared" ref="E143" si="30">SUM(E135:E142)</f>
        <v>295.39999999999998</v>
      </c>
      <c r="F143" s="14">
        <f t="shared" ref="F143" si="31">SUM(F135:F142)</f>
        <v>295.39999999999998</v>
      </c>
      <c r="G143" s="14">
        <f t="shared" ref="G143" si="32">SUM(G135:G142)</f>
        <v>0</v>
      </c>
      <c r="H143" s="14">
        <f t="shared" ref="H143" si="33">SUM(H135:H142)</f>
        <v>0</v>
      </c>
      <c r="I143" s="14">
        <f t="shared" ref="I143" si="34">SUM(I135:I142)</f>
        <v>0</v>
      </c>
    </row>
    <row r="144" spans="1:9" ht="17.25" thickTop="1" thickBot="1" x14ac:dyDescent="0.3">
      <c r="C144" s="20" t="s">
        <v>31</v>
      </c>
      <c r="D144" s="49">
        <f>I77+I63+I50+I36+I23+I144+I131+I117+I104+I90</f>
        <v>23631.199999999997</v>
      </c>
      <c r="E144" s="50"/>
      <c r="I144" s="16">
        <f>SUM(B143:I143)</f>
        <v>1181.5999999999999</v>
      </c>
    </row>
  </sheetData>
  <mergeCells count="35">
    <mergeCell ref="A7:I7"/>
    <mergeCell ref="A8:I8"/>
    <mergeCell ref="A9:I9"/>
    <mergeCell ref="A10:I10"/>
    <mergeCell ref="A11:A13"/>
    <mergeCell ref="B11:I11"/>
    <mergeCell ref="B12:I12"/>
    <mergeCell ref="A24:A26"/>
    <mergeCell ref="B24:I24"/>
    <mergeCell ref="B25:I25"/>
    <mergeCell ref="A38:A40"/>
    <mergeCell ref="B38:I38"/>
    <mergeCell ref="B39:I39"/>
    <mergeCell ref="A51:A53"/>
    <mergeCell ref="B51:I51"/>
    <mergeCell ref="B52:I52"/>
    <mergeCell ref="A65:A67"/>
    <mergeCell ref="B65:I65"/>
    <mergeCell ref="B66:I66"/>
    <mergeCell ref="D144:E144"/>
    <mergeCell ref="A78:A80"/>
    <mergeCell ref="B78:I78"/>
    <mergeCell ref="B79:I79"/>
    <mergeCell ref="A92:A94"/>
    <mergeCell ref="B92:I92"/>
    <mergeCell ref="B93:I93"/>
    <mergeCell ref="A105:A107"/>
    <mergeCell ref="B105:I105"/>
    <mergeCell ref="B106:I106"/>
    <mergeCell ref="A119:A121"/>
    <mergeCell ref="B119:I119"/>
    <mergeCell ref="B120:I120"/>
    <mergeCell ref="A132:A134"/>
    <mergeCell ref="B132:I132"/>
    <mergeCell ref="B133:I133"/>
  </mergeCells>
  <pageMargins left="0.56000000000000005" right="0.42" top="0.15748031496062992" bottom="0.15748031496062992" header="0.15748031496062992" footer="0.15748031496062992"/>
  <pageSetup paperSize="5" scale="88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108"/>
  <sheetViews>
    <sheetView topLeftCell="A88" zoomScale="85" zoomScaleNormal="85" workbookViewId="0">
      <selection activeCell="D19" sqref="D19:F21"/>
    </sheetView>
  </sheetViews>
  <sheetFormatPr baseColWidth="10" defaultColWidth="39.140625" defaultRowHeight="15" x14ac:dyDescent="0.25"/>
  <cols>
    <col min="1" max="1" width="39" style="2" bestFit="1" customWidth="1"/>
    <col min="2" max="2" width="8" style="2" bestFit="1" customWidth="1"/>
    <col min="3" max="3" width="20.42578125" style="2" bestFit="1" customWidth="1"/>
    <col min="4" max="4" width="15" style="2" bestFit="1" customWidth="1"/>
    <col min="5" max="5" width="20.42578125" style="2" bestFit="1" customWidth="1"/>
    <col min="6" max="6" width="23.140625" style="2" bestFit="1" customWidth="1"/>
    <col min="7" max="7" width="23.5703125" style="2" bestFit="1" customWidth="1"/>
    <col min="8" max="8" width="19.85546875" style="2" bestFit="1" customWidth="1"/>
    <col min="9" max="9" width="23.85546875" style="2" bestFit="1" customWidth="1"/>
    <col min="10" max="16384" width="39.140625" style="2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8.75" x14ac:dyDescent="0.3">
      <c r="A7" s="35" t="s">
        <v>9</v>
      </c>
      <c r="B7" s="35"/>
      <c r="C7" s="35"/>
      <c r="D7" s="35"/>
      <c r="E7" s="35"/>
      <c r="F7" s="35"/>
      <c r="G7" s="35"/>
      <c r="H7" s="35"/>
      <c r="I7" s="35"/>
      <c r="J7" s="3"/>
    </row>
    <row r="8" spans="1:10" ht="18.75" x14ac:dyDescent="0.3">
      <c r="A8" s="35" t="s">
        <v>10</v>
      </c>
      <c r="B8" s="35"/>
      <c r="C8" s="35"/>
      <c r="D8" s="35"/>
      <c r="E8" s="35"/>
      <c r="F8" s="35"/>
      <c r="G8" s="35"/>
      <c r="H8" s="35"/>
      <c r="I8" s="35"/>
      <c r="J8" s="3"/>
    </row>
    <row r="9" spans="1:10" ht="19.5" thickBot="1" x14ac:dyDescent="0.35">
      <c r="A9" s="35" t="s">
        <v>167</v>
      </c>
      <c r="B9" s="35"/>
      <c r="C9" s="35"/>
      <c r="D9" s="35"/>
      <c r="E9" s="35"/>
      <c r="F9" s="35"/>
      <c r="G9" s="35"/>
      <c r="H9" s="35"/>
      <c r="I9" s="35"/>
      <c r="J9" s="3"/>
    </row>
    <row r="10" spans="1:10" ht="18.75" customHeight="1" thickTop="1" thickBot="1" x14ac:dyDescent="0.3">
      <c r="A10" s="33" t="s">
        <v>11</v>
      </c>
      <c r="B10" s="33"/>
      <c r="C10" s="33"/>
      <c r="D10" s="33"/>
      <c r="E10" s="33"/>
      <c r="F10" s="33"/>
      <c r="G10" s="33"/>
      <c r="H10" s="33"/>
      <c r="I10" s="33"/>
      <c r="J10" s="4"/>
    </row>
    <row r="11" spans="1:10" ht="20.25" thickTop="1" thickBot="1" x14ac:dyDescent="0.35">
      <c r="A11" s="34" t="s">
        <v>12</v>
      </c>
      <c r="B11" s="34" t="s">
        <v>73</v>
      </c>
      <c r="C11" s="34"/>
      <c r="D11" s="34"/>
      <c r="E11" s="34"/>
      <c r="F11" s="34"/>
      <c r="G11" s="34"/>
      <c r="H11" s="34"/>
      <c r="I11" s="34"/>
      <c r="J11" s="5"/>
    </row>
    <row r="12" spans="1:10" ht="20.25" thickTop="1" thickBot="1" x14ac:dyDescent="0.35">
      <c r="A12" s="34"/>
      <c r="B12" s="42" t="s">
        <v>74</v>
      </c>
      <c r="C12" s="43"/>
      <c r="D12" s="43"/>
      <c r="E12" s="43"/>
      <c r="F12" s="43"/>
      <c r="G12" s="43"/>
      <c r="H12" s="43"/>
      <c r="I12" s="44"/>
      <c r="J12" s="5"/>
    </row>
    <row r="13" spans="1:10" ht="20.25" thickTop="1" thickBot="1" x14ac:dyDescent="0.35">
      <c r="A13" s="34"/>
      <c r="B13" s="6" t="s">
        <v>0</v>
      </c>
      <c r="C13" s="6" t="s">
        <v>15</v>
      </c>
      <c r="D13" s="6" t="s">
        <v>16</v>
      </c>
      <c r="E13" s="6" t="s">
        <v>7</v>
      </c>
      <c r="F13" s="6" t="s">
        <v>17</v>
      </c>
      <c r="G13" s="6" t="s">
        <v>18</v>
      </c>
      <c r="H13" s="6" t="s">
        <v>19</v>
      </c>
      <c r="I13" s="6" t="s">
        <v>20</v>
      </c>
      <c r="J13" s="5"/>
    </row>
    <row r="14" spans="1:10" ht="20.25" thickTop="1" thickBot="1" x14ac:dyDescent="0.35">
      <c r="A14" s="7" t="s">
        <v>21</v>
      </c>
      <c r="B14" s="8"/>
      <c r="C14" s="9"/>
      <c r="D14" s="9"/>
      <c r="E14" s="9"/>
      <c r="F14" s="9"/>
      <c r="G14" s="9"/>
      <c r="H14" s="9"/>
      <c r="I14" s="9"/>
      <c r="J14" s="5"/>
    </row>
    <row r="15" spans="1:10" ht="20.25" thickTop="1" thickBot="1" x14ac:dyDescent="0.35">
      <c r="A15" s="10" t="s">
        <v>1</v>
      </c>
      <c r="B15" s="8"/>
      <c r="C15" s="9"/>
      <c r="D15" s="9"/>
      <c r="E15" s="9"/>
      <c r="F15" s="9"/>
      <c r="G15" s="9"/>
      <c r="H15" s="9"/>
      <c r="I15" s="9"/>
      <c r="J15" s="5"/>
    </row>
    <row r="16" spans="1:10" ht="20.25" thickTop="1" thickBot="1" x14ac:dyDescent="0.35">
      <c r="A16" s="11" t="s">
        <v>22</v>
      </c>
      <c r="B16" s="8"/>
      <c r="C16" s="9"/>
      <c r="D16" s="9"/>
      <c r="E16" s="9"/>
      <c r="F16" s="9"/>
      <c r="G16" s="9"/>
      <c r="H16" s="9"/>
      <c r="I16" s="9"/>
      <c r="J16" s="5"/>
    </row>
    <row r="17" spans="1:10" ht="20.25" thickTop="1" thickBot="1" x14ac:dyDescent="0.35">
      <c r="A17" s="11" t="s">
        <v>2</v>
      </c>
      <c r="B17" s="8"/>
      <c r="C17" s="9"/>
      <c r="D17" s="9"/>
      <c r="E17" s="9"/>
      <c r="F17" s="9"/>
      <c r="G17" s="9"/>
      <c r="H17" s="9"/>
      <c r="I17" s="9"/>
      <c r="J17" s="5"/>
    </row>
    <row r="18" spans="1:10" ht="20.25" thickTop="1" thickBot="1" x14ac:dyDescent="0.35">
      <c r="A18" s="11" t="s">
        <v>3</v>
      </c>
      <c r="B18" s="8"/>
      <c r="C18" s="9"/>
      <c r="D18" s="9"/>
      <c r="E18" s="9"/>
      <c r="F18" s="9"/>
      <c r="G18" s="9"/>
      <c r="H18" s="9"/>
      <c r="I18" s="9"/>
      <c r="J18" s="5"/>
    </row>
    <row r="19" spans="1:10" ht="20.25" thickTop="1" thickBot="1" x14ac:dyDescent="0.35">
      <c r="A19" s="11" t="s">
        <v>23</v>
      </c>
      <c r="B19" s="8"/>
      <c r="C19" s="27">
        <f>[1]Hoja1!$B$1356*0.2</f>
        <v>86.600000000000009</v>
      </c>
      <c r="D19" s="27">
        <f>[1]Hoja1!$B$1356*0.2</f>
        <v>86.600000000000009</v>
      </c>
      <c r="E19" s="27">
        <f>[1]Hoja1!$B$1356*0.2</f>
        <v>86.600000000000009</v>
      </c>
      <c r="F19" s="27">
        <f>[1]Hoja1!$B$1356*0.2</f>
        <v>86.600000000000009</v>
      </c>
      <c r="G19" s="9"/>
      <c r="H19" s="9"/>
      <c r="I19" s="9"/>
      <c r="J19" s="5"/>
    </row>
    <row r="20" spans="1:10" ht="20.25" thickTop="1" thickBot="1" x14ac:dyDescent="0.35">
      <c r="A20" s="11" t="s">
        <v>24</v>
      </c>
      <c r="B20" s="8"/>
      <c r="C20" s="9">
        <v>98</v>
      </c>
      <c r="D20" s="9">
        <v>98</v>
      </c>
      <c r="E20" s="9">
        <v>98</v>
      </c>
      <c r="F20" s="9">
        <v>98</v>
      </c>
      <c r="G20" s="9"/>
      <c r="H20" s="9"/>
      <c r="I20" s="9"/>
      <c r="J20" s="5"/>
    </row>
    <row r="21" spans="1:10" ht="20.25" thickTop="1" thickBot="1" x14ac:dyDescent="0.35">
      <c r="A21" s="11" t="s">
        <v>4</v>
      </c>
      <c r="B21" s="8"/>
      <c r="C21" s="9">
        <v>91</v>
      </c>
      <c r="D21" s="9">
        <v>91</v>
      </c>
      <c r="E21" s="9">
        <v>91</v>
      </c>
      <c r="F21" s="9">
        <v>91</v>
      </c>
      <c r="G21" s="9"/>
      <c r="H21" s="9"/>
      <c r="I21" s="9"/>
      <c r="J21" s="5"/>
    </row>
    <row r="22" spans="1:10" ht="20.25" thickTop="1" thickBot="1" x14ac:dyDescent="0.35">
      <c r="A22" s="7" t="s">
        <v>25</v>
      </c>
      <c r="B22" s="14">
        <f>SUM(B14:B21)</f>
        <v>0</v>
      </c>
      <c r="C22" s="14">
        <f t="shared" ref="C22:I22" si="0">SUM(C16:C21)</f>
        <v>275.60000000000002</v>
      </c>
      <c r="D22" s="14">
        <f t="shared" si="0"/>
        <v>275.60000000000002</v>
      </c>
      <c r="E22" s="14">
        <f t="shared" si="0"/>
        <v>275.60000000000002</v>
      </c>
      <c r="F22" s="14">
        <f t="shared" si="0"/>
        <v>275.60000000000002</v>
      </c>
      <c r="G22" s="14">
        <f t="shared" si="0"/>
        <v>0</v>
      </c>
      <c r="H22" s="14">
        <f t="shared" si="0"/>
        <v>0</v>
      </c>
      <c r="I22" s="14">
        <f t="shared" si="0"/>
        <v>0</v>
      </c>
      <c r="J22" s="5"/>
    </row>
    <row r="23" spans="1:10" ht="17.25" thickTop="1" thickBot="1" x14ac:dyDescent="0.3">
      <c r="A23" s="13"/>
      <c r="B23" s="13"/>
      <c r="C23" s="13"/>
      <c r="D23" s="13"/>
      <c r="E23" s="13"/>
      <c r="F23" s="13"/>
      <c r="G23" s="13"/>
      <c r="H23" s="13"/>
      <c r="I23" s="16">
        <f>SUM(B22:I22)</f>
        <v>1102.4000000000001</v>
      </c>
    </row>
    <row r="24" spans="1:10" ht="20.25" thickTop="1" thickBot="1" x14ac:dyDescent="0.3">
      <c r="A24" s="34" t="s">
        <v>12</v>
      </c>
      <c r="B24" s="34" t="s">
        <v>73</v>
      </c>
      <c r="C24" s="34"/>
      <c r="D24" s="34"/>
      <c r="E24" s="34"/>
      <c r="F24" s="34"/>
      <c r="G24" s="34"/>
      <c r="H24" s="34"/>
      <c r="I24" s="34"/>
    </row>
    <row r="25" spans="1:10" ht="20.25" thickTop="1" thickBot="1" x14ac:dyDescent="0.3">
      <c r="A25" s="34"/>
      <c r="B25" s="42" t="s">
        <v>75</v>
      </c>
      <c r="C25" s="43"/>
      <c r="D25" s="43"/>
      <c r="E25" s="43"/>
      <c r="F25" s="43"/>
      <c r="G25" s="43"/>
      <c r="H25" s="43"/>
      <c r="I25" s="44"/>
    </row>
    <row r="26" spans="1:10" ht="20.25" thickTop="1" thickBot="1" x14ac:dyDescent="0.3">
      <c r="A26" s="34"/>
      <c r="B26" s="6" t="s">
        <v>0</v>
      </c>
      <c r="C26" s="6" t="s">
        <v>15</v>
      </c>
      <c r="D26" s="6" t="s">
        <v>16</v>
      </c>
      <c r="E26" s="6" t="s">
        <v>7</v>
      </c>
      <c r="F26" s="6" t="s">
        <v>17</v>
      </c>
      <c r="G26" s="6" t="s">
        <v>18</v>
      </c>
      <c r="H26" s="6" t="s">
        <v>19</v>
      </c>
      <c r="I26" s="6" t="s">
        <v>20</v>
      </c>
    </row>
    <row r="27" spans="1:10" ht="20.25" thickTop="1" thickBot="1" x14ac:dyDescent="0.3">
      <c r="A27" s="7" t="s">
        <v>21</v>
      </c>
      <c r="B27" s="8"/>
      <c r="C27" s="9"/>
      <c r="D27" s="9"/>
      <c r="E27" s="9"/>
      <c r="F27" s="9"/>
      <c r="G27" s="9"/>
      <c r="H27" s="9"/>
      <c r="I27" s="9"/>
    </row>
    <row r="28" spans="1:10" ht="20.25" thickTop="1" thickBot="1" x14ac:dyDescent="0.3">
      <c r="A28" s="10" t="s">
        <v>1</v>
      </c>
      <c r="B28" s="8"/>
      <c r="C28" s="9"/>
      <c r="D28" s="9"/>
      <c r="E28" s="9"/>
      <c r="F28" s="9"/>
      <c r="G28" s="9"/>
      <c r="H28" s="9"/>
      <c r="I28" s="9"/>
    </row>
    <row r="29" spans="1:10" ht="20.25" thickTop="1" thickBot="1" x14ac:dyDescent="0.3">
      <c r="A29" s="11" t="s">
        <v>22</v>
      </c>
      <c r="B29" s="8"/>
      <c r="C29" s="9"/>
      <c r="D29" s="9"/>
      <c r="E29" s="9"/>
      <c r="F29" s="9"/>
      <c r="G29" s="9"/>
      <c r="H29" s="9"/>
      <c r="I29" s="9"/>
    </row>
    <row r="30" spans="1:10" ht="20.25" thickTop="1" thickBot="1" x14ac:dyDescent="0.3">
      <c r="A30" s="11" t="s">
        <v>2</v>
      </c>
      <c r="B30" s="8"/>
      <c r="C30" s="9"/>
      <c r="D30" s="9"/>
      <c r="E30" s="9"/>
      <c r="F30" s="9"/>
      <c r="G30" s="9"/>
      <c r="H30" s="9"/>
      <c r="I30" s="9"/>
    </row>
    <row r="31" spans="1:10" ht="20.25" thickTop="1" thickBot="1" x14ac:dyDescent="0.3">
      <c r="A31" s="11" t="s">
        <v>3</v>
      </c>
      <c r="B31" s="8"/>
      <c r="C31" s="9"/>
      <c r="D31" s="9"/>
      <c r="E31" s="9"/>
      <c r="F31" s="9"/>
      <c r="G31" s="9"/>
      <c r="H31" s="9"/>
      <c r="I31" s="9"/>
    </row>
    <row r="32" spans="1:10" ht="20.25" thickTop="1" thickBot="1" x14ac:dyDescent="0.3">
      <c r="A32" s="11" t="s">
        <v>23</v>
      </c>
      <c r="B32" s="8"/>
      <c r="C32" s="9">
        <f>[1]Hoja1!$B$1388*0.2</f>
        <v>100.80000000000001</v>
      </c>
      <c r="D32" s="9">
        <f>[1]Hoja1!$B$1388*0.2</f>
        <v>100.80000000000001</v>
      </c>
      <c r="E32" s="9">
        <f>[1]Hoja1!$B$1388*0.2</f>
        <v>100.80000000000001</v>
      </c>
      <c r="F32" s="9">
        <f>[1]Hoja1!$B$1388*0.2</f>
        <v>100.80000000000001</v>
      </c>
      <c r="G32" s="9"/>
      <c r="H32" s="9"/>
      <c r="I32" s="9"/>
    </row>
    <row r="33" spans="1:17" ht="20.25" thickTop="1" thickBot="1" x14ac:dyDescent="0.3">
      <c r="A33" s="11" t="s">
        <v>24</v>
      </c>
      <c r="B33" s="8"/>
      <c r="C33" s="9">
        <v>103</v>
      </c>
      <c r="D33" s="9">
        <v>103</v>
      </c>
      <c r="E33" s="9">
        <v>103</v>
      </c>
      <c r="F33" s="9">
        <v>103</v>
      </c>
      <c r="G33" s="9"/>
      <c r="H33" s="9"/>
      <c r="I33" s="9"/>
    </row>
    <row r="34" spans="1:17" ht="20.25" thickTop="1" thickBot="1" x14ac:dyDescent="0.3">
      <c r="A34" s="11" t="s">
        <v>4</v>
      </c>
      <c r="B34" s="8"/>
      <c r="C34" s="9">
        <v>106</v>
      </c>
      <c r="D34" s="9">
        <v>106</v>
      </c>
      <c r="E34" s="9">
        <v>106</v>
      </c>
      <c r="F34" s="9">
        <v>106</v>
      </c>
      <c r="G34" s="9"/>
      <c r="H34" s="9"/>
      <c r="I34" s="9"/>
    </row>
    <row r="35" spans="1:17" ht="20.25" thickTop="1" thickBot="1" x14ac:dyDescent="0.3">
      <c r="A35" s="7" t="s">
        <v>25</v>
      </c>
      <c r="B35" s="14">
        <f>SUM(B27:B34)</f>
        <v>0</v>
      </c>
      <c r="C35" s="14">
        <f>SUM(C27:C34)</f>
        <v>309.8</v>
      </c>
      <c r="D35" s="14">
        <f t="shared" ref="D35:I35" si="1">SUM(D27:D34)</f>
        <v>309.8</v>
      </c>
      <c r="E35" s="14">
        <f t="shared" si="1"/>
        <v>309.8</v>
      </c>
      <c r="F35" s="14">
        <f t="shared" si="1"/>
        <v>309.8</v>
      </c>
      <c r="G35" s="14">
        <f t="shared" si="1"/>
        <v>0</v>
      </c>
      <c r="H35" s="14">
        <f t="shared" si="1"/>
        <v>0</v>
      </c>
      <c r="I35" s="14">
        <f t="shared" si="1"/>
        <v>0</v>
      </c>
    </row>
    <row r="36" spans="1:17" ht="17.25" thickTop="1" thickBot="1" x14ac:dyDescent="0.3">
      <c r="A36" s="13" t="s">
        <v>26</v>
      </c>
      <c r="I36" s="16">
        <f>SUM(B35:I35)</f>
        <v>1239.2</v>
      </c>
    </row>
    <row r="37" spans="1:17" ht="15.75" thickBot="1" x14ac:dyDescent="0.3"/>
    <row r="38" spans="1:17" ht="20.25" thickTop="1" thickBot="1" x14ac:dyDescent="0.3">
      <c r="A38" s="34" t="s">
        <v>12</v>
      </c>
      <c r="B38" s="34" t="s">
        <v>73</v>
      </c>
      <c r="C38" s="34"/>
      <c r="D38" s="34"/>
      <c r="E38" s="34"/>
      <c r="F38" s="34"/>
      <c r="G38" s="34"/>
      <c r="H38" s="34"/>
      <c r="I38" s="34"/>
    </row>
    <row r="39" spans="1:17" ht="20.25" thickTop="1" thickBot="1" x14ac:dyDescent="0.3">
      <c r="A39" s="34"/>
      <c r="B39" s="42" t="s">
        <v>76</v>
      </c>
      <c r="C39" s="43"/>
      <c r="D39" s="43"/>
      <c r="E39" s="43"/>
      <c r="F39" s="43"/>
      <c r="G39" s="43"/>
      <c r="H39" s="43"/>
      <c r="I39" s="44"/>
    </row>
    <row r="40" spans="1:17" ht="20.25" thickTop="1" thickBot="1" x14ac:dyDescent="0.3">
      <c r="A40" s="34"/>
      <c r="B40" s="6" t="s">
        <v>0</v>
      </c>
      <c r="C40" s="6" t="s">
        <v>15</v>
      </c>
      <c r="D40" s="6" t="s">
        <v>16</v>
      </c>
      <c r="E40" s="6" t="s">
        <v>7</v>
      </c>
      <c r="F40" s="6" t="s">
        <v>17</v>
      </c>
      <c r="G40" s="6" t="s">
        <v>18</v>
      </c>
      <c r="H40" s="6" t="s">
        <v>19</v>
      </c>
      <c r="I40" s="6" t="s">
        <v>20</v>
      </c>
    </row>
    <row r="41" spans="1:17" ht="20.25" thickTop="1" thickBot="1" x14ac:dyDescent="0.3">
      <c r="A41" s="7" t="s">
        <v>21</v>
      </c>
      <c r="B41" s="8"/>
      <c r="C41" s="9"/>
      <c r="D41" s="9"/>
      <c r="E41" s="9"/>
      <c r="F41" s="9"/>
      <c r="G41" s="9"/>
      <c r="H41" s="9"/>
      <c r="I41" s="9"/>
    </row>
    <row r="42" spans="1:17" ht="20.25" thickTop="1" thickBot="1" x14ac:dyDescent="0.3">
      <c r="A42" s="10" t="s">
        <v>1</v>
      </c>
      <c r="B42" s="8"/>
      <c r="C42" s="9"/>
      <c r="D42" s="9"/>
      <c r="E42" s="9"/>
      <c r="F42" s="9"/>
      <c r="G42" s="9"/>
      <c r="H42" s="9"/>
      <c r="I42" s="9"/>
    </row>
    <row r="43" spans="1:17" ht="20.25" thickTop="1" thickBot="1" x14ac:dyDescent="0.3">
      <c r="A43" s="11" t="s">
        <v>22</v>
      </c>
      <c r="B43" s="8"/>
      <c r="C43" s="9"/>
      <c r="D43" s="9"/>
      <c r="E43" s="9"/>
      <c r="F43" s="9"/>
      <c r="G43" s="9"/>
      <c r="H43" s="9"/>
      <c r="I43" s="9"/>
    </row>
    <row r="44" spans="1:17" ht="20.25" thickTop="1" thickBot="1" x14ac:dyDescent="0.3">
      <c r="A44" s="11" t="s">
        <v>2</v>
      </c>
      <c r="B44" s="8"/>
      <c r="C44" s="9"/>
      <c r="D44" s="9"/>
      <c r="E44" s="9"/>
      <c r="F44" s="9"/>
      <c r="G44" s="9"/>
      <c r="H44" s="9"/>
      <c r="I44" s="9"/>
    </row>
    <row r="45" spans="1:17" ht="20.25" thickTop="1" thickBot="1" x14ac:dyDescent="0.3">
      <c r="A45" s="11" t="s">
        <v>3</v>
      </c>
      <c r="B45" s="8"/>
      <c r="C45" s="9"/>
      <c r="D45" s="9"/>
      <c r="E45" s="9"/>
      <c r="F45" s="9"/>
      <c r="G45" s="9"/>
      <c r="H45" s="9"/>
      <c r="I45" s="9"/>
    </row>
    <row r="46" spans="1:17" ht="20.25" thickTop="1" thickBot="1" x14ac:dyDescent="0.35">
      <c r="A46" s="11" t="s">
        <v>23</v>
      </c>
      <c r="B46" s="8"/>
      <c r="C46" s="9">
        <f>[1]Hoja1!$B$1417*0.2</f>
        <v>118.80000000000001</v>
      </c>
      <c r="D46" s="9">
        <f>[1]Hoja1!$B$1417*0.2</f>
        <v>118.80000000000001</v>
      </c>
      <c r="E46" s="9">
        <f>[1]Hoja1!$B$1417*0.2</f>
        <v>118.80000000000001</v>
      </c>
      <c r="F46" s="9">
        <f>[1]Hoja1!$B$1417*0.2</f>
        <v>118.80000000000001</v>
      </c>
      <c r="G46" s="9"/>
      <c r="H46" s="9"/>
      <c r="I46" s="9"/>
      <c r="J46" s="3"/>
      <c r="K46" s="3"/>
      <c r="L46" s="3"/>
      <c r="M46" s="3"/>
      <c r="N46" s="3"/>
      <c r="O46" s="3"/>
      <c r="P46" s="3"/>
      <c r="Q46" s="3"/>
    </row>
    <row r="47" spans="1:17" ht="20.25" thickTop="1" thickBot="1" x14ac:dyDescent="0.3">
      <c r="A47" s="11" t="s">
        <v>24</v>
      </c>
      <c r="B47" s="8"/>
      <c r="C47" s="9">
        <v>135</v>
      </c>
      <c r="D47" s="9">
        <v>135</v>
      </c>
      <c r="E47" s="9">
        <v>135</v>
      </c>
      <c r="F47" s="9">
        <v>135</v>
      </c>
      <c r="G47" s="9"/>
      <c r="H47" s="9"/>
      <c r="I47" s="9"/>
    </row>
    <row r="48" spans="1:17" ht="20.25" thickTop="1" thickBot="1" x14ac:dyDescent="0.3">
      <c r="A48" s="11" t="s">
        <v>4</v>
      </c>
      <c r="B48" s="8"/>
      <c r="C48" s="9">
        <v>120</v>
      </c>
      <c r="D48" s="9">
        <v>120</v>
      </c>
      <c r="E48" s="9">
        <v>120</v>
      </c>
      <c r="F48" s="9">
        <v>120</v>
      </c>
      <c r="G48" s="9"/>
      <c r="H48" s="9"/>
      <c r="I48" s="9"/>
    </row>
    <row r="49" spans="1:9" ht="20.25" thickTop="1" thickBot="1" x14ac:dyDescent="0.3">
      <c r="A49" s="7" t="s">
        <v>25</v>
      </c>
      <c r="B49" s="14">
        <f>SUM(B41:B48)</f>
        <v>0</v>
      </c>
      <c r="C49" s="14">
        <f>SUM(C41:C48)</f>
        <v>373.8</v>
      </c>
      <c r="D49" s="14">
        <f t="shared" ref="D49:I49" si="2">SUM(D41:D48)</f>
        <v>373.8</v>
      </c>
      <c r="E49" s="14">
        <f t="shared" si="2"/>
        <v>373.8</v>
      </c>
      <c r="F49" s="14">
        <f t="shared" si="2"/>
        <v>373.8</v>
      </c>
      <c r="G49" s="14">
        <f t="shared" si="2"/>
        <v>0</v>
      </c>
      <c r="H49" s="14">
        <f t="shared" si="2"/>
        <v>0</v>
      </c>
      <c r="I49" s="14">
        <f t="shared" si="2"/>
        <v>0</v>
      </c>
    </row>
    <row r="50" spans="1:9" ht="17.25" thickTop="1" thickBot="1" x14ac:dyDescent="0.3">
      <c r="I50" s="16">
        <f>SUM(B49:I49)</f>
        <v>1495.2</v>
      </c>
    </row>
    <row r="51" spans="1:9" ht="20.25" thickTop="1" thickBot="1" x14ac:dyDescent="0.3">
      <c r="A51" s="34" t="s">
        <v>12</v>
      </c>
      <c r="B51" s="34" t="s">
        <v>73</v>
      </c>
      <c r="C51" s="34"/>
      <c r="D51" s="34"/>
      <c r="E51" s="34"/>
      <c r="F51" s="34"/>
      <c r="G51" s="34"/>
      <c r="H51" s="34"/>
      <c r="I51" s="34"/>
    </row>
    <row r="52" spans="1:9" ht="20.25" thickTop="1" thickBot="1" x14ac:dyDescent="0.3">
      <c r="A52" s="34"/>
      <c r="B52" s="42" t="s">
        <v>77</v>
      </c>
      <c r="C52" s="43"/>
      <c r="D52" s="43"/>
      <c r="E52" s="43"/>
      <c r="F52" s="43"/>
      <c r="G52" s="43"/>
      <c r="H52" s="43"/>
      <c r="I52" s="44"/>
    </row>
    <row r="53" spans="1:9" ht="20.25" thickTop="1" thickBot="1" x14ac:dyDescent="0.3">
      <c r="A53" s="34"/>
      <c r="B53" s="6" t="s">
        <v>0</v>
      </c>
      <c r="C53" s="6" t="s">
        <v>15</v>
      </c>
      <c r="D53" s="6" t="s">
        <v>16</v>
      </c>
      <c r="E53" s="6" t="s">
        <v>7</v>
      </c>
      <c r="F53" s="6" t="s">
        <v>17</v>
      </c>
      <c r="G53" s="6" t="s">
        <v>18</v>
      </c>
      <c r="H53" s="6" t="s">
        <v>19</v>
      </c>
      <c r="I53" s="6" t="s">
        <v>20</v>
      </c>
    </row>
    <row r="54" spans="1:9" ht="20.25" thickTop="1" thickBot="1" x14ac:dyDescent="0.3">
      <c r="A54" s="7" t="s">
        <v>21</v>
      </c>
      <c r="B54" s="8"/>
      <c r="C54" s="9"/>
      <c r="D54" s="9"/>
      <c r="E54" s="9"/>
      <c r="F54" s="9"/>
      <c r="G54" s="9"/>
      <c r="H54" s="9"/>
      <c r="I54" s="9"/>
    </row>
    <row r="55" spans="1:9" ht="20.25" thickTop="1" thickBot="1" x14ac:dyDescent="0.3">
      <c r="A55" s="10" t="s">
        <v>1</v>
      </c>
      <c r="B55" s="8"/>
      <c r="C55" s="9"/>
      <c r="D55" s="9"/>
      <c r="E55" s="9"/>
      <c r="F55" s="9"/>
      <c r="G55" s="9"/>
      <c r="H55" s="9"/>
      <c r="I55" s="9"/>
    </row>
    <row r="56" spans="1:9" ht="20.25" thickTop="1" thickBot="1" x14ac:dyDescent="0.3">
      <c r="A56" s="11" t="s">
        <v>22</v>
      </c>
      <c r="B56" s="8"/>
      <c r="C56" s="9"/>
      <c r="D56" s="9"/>
      <c r="E56" s="9"/>
      <c r="F56" s="9"/>
      <c r="G56" s="9"/>
      <c r="H56" s="9"/>
      <c r="I56" s="9"/>
    </row>
    <row r="57" spans="1:9" ht="20.25" thickTop="1" thickBot="1" x14ac:dyDescent="0.3">
      <c r="A57" s="11" t="s">
        <v>2</v>
      </c>
      <c r="B57" s="8"/>
      <c r="C57" s="9"/>
      <c r="D57" s="9"/>
      <c r="E57" s="9"/>
      <c r="F57" s="9"/>
      <c r="G57" s="9"/>
      <c r="H57" s="9"/>
      <c r="I57" s="9"/>
    </row>
    <row r="58" spans="1:9" ht="20.25" thickTop="1" thickBot="1" x14ac:dyDescent="0.3">
      <c r="A58" s="11" t="s">
        <v>3</v>
      </c>
      <c r="B58" s="8"/>
      <c r="C58" s="9"/>
      <c r="D58" s="9"/>
      <c r="E58" s="9"/>
      <c r="F58" s="9"/>
      <c r="G58" s="9"/>
      <c r="H58" s="9"/>
      <c r="I58" s="9"/>
    </row>
    <row r="59" spans="1:9" ht="20.25" thickTop="1" thickBot="1" x14ac:dyDescent="0.35">
      <c r="A59" s="11" t="s">
        <v>23</v>
      </c>
      <c r="B59" s="8"/>
      <c r="C59" s="26">
        <f>[1]Hoja1!$B$1446*0.2</f>
        <v>172.60000000000002</v>
      </c>
      <c r="D59" s="26">
        <f>[1]Hoja1!$B$1446*0.2</f>
        <v>172.60000000000002</v>
      </c>
      <c r="E59" s="26">
        <f>[1]Hoja1!$B$1446*0.2</f>
        <v>172.60000000000002</v>
      </c>
      <c r="F59" s="26">
        <f>[1]Hoja1!$B$1446*0.2</f>
        <v>172.60000000000002</v>
      </c>
      <c r="G59" s="9"/>
      <c r="H59" s="9"/>
      <c r="I59" s="9"/>
    </row>
    <row r="60" spans="1:9" ht="20.25" thickTop="1" thickBot="1" x14ac:dyDescent="0.3">
      <c r="A60" s="11" t="s">
        <v>24</v>
      </c>
      <c r="B60" s="8"/>
      <c r="C60" s="9">
        <v>162</v>
      </c>
      <c r="D60" s="9">
        <v>162</v>
      </c>
      <c r="E60" s="9">
        <v>162</v>
      </c>
      <c r="F60" s="9">
        <v>162</v>
      </c>
      <c r="G60" s="9"/>
      <c r="H60" s="9"/>
      <c r="I60" s="9"/>
    </row>
    <row r="61" spans="1:9" ht="20.25" thickTop="1" thickBot="1" x14ac:dyDescent="0.3">
      <c r="A61" s="11" t="s">
        <v>4</v>
      </c>
      <c r="B61" s="8"/>
      <c r="C61" s="9">
        <v>159</v>
      </c>
      <c r="D61" s="9">
        <v>159</v>
      </c>
      <c r="E61" s="9">
        <v>159</v>
      </c>
      <c r="F61" s="9">
        <v>159</v>
      </c>
      <c r="G61" s="9"/>
      <c r="H61" s="9"/>
      <c r="I61" s="9"/>
    </row>
    <row r="62" spans="1:9" ht="20.25" thickTop="1" thickBot="1" x14ac:dyDescent="0.3">
      <c r="A62" s="7" t="s">
        <v>25</v>
      </c>
      <c r="B62" s="14">
        <f>SUM(B54:B61)</f>
        <v>0</v>
      </c>
      <c r="C62" s="14">
        <f>SUM(C54:C61)</f>
        <v>493.6</v>
      </c>
      <c r="D62" s="14">
        <f t="shared" ref="D62:I62" si="3">SUM(D54:D61)</f>
        <v>493.6</v>
      </c>
      <c r="E62" s="14">
        <f t="shared" si="3"/>
        <v>493.6</v>
      </c>
      <c r="F62" s="14">
        <f t="shared" si="3"/>
        <v>493.6</v>
      </c>
      <c r="G62" s="14">
        <f t="shared" si="3"/>
        <v>0</v>
      </c>
      <c r="H62" s="14">
        <f t="shared" si="3"/>
        <v>0</v>
      </c>
      <c r="I62" s="15">
        <f t="shared" si="3"/>
        <v>0</v>
      </c>
    </row>
    <row r="63" spans="1:9" ht="17.25" thickTop="1" thickBot="1" x14ac:dyDescent="0.3">
      <c r="I63" s="16">
        <f>SUM(B62:I62)</f>
        <v>1974.4</v>
      </c>
    </row>
    <row r="64" spans="1:9" ht="15.75" thickBot="1" x14ac:dyDescent="0.3"/>
    <row r="65" spans="1:9" ht="20.25" thickTop="1" thickBot="1" x14ac:dyDescent="0.3">
      <c r="A65" s="34" t="s">
        <v>12</v>
      </c>
      <c r="B65" s="34" t="s">
        <v>73</v>
      </c>
      <c r="C65" s="34"/>
      <c r="D65" s="34"/>
      <c r="E65" s="34"/>
      <c r="F65" s="34"/>
      <c r="G65" s="34"/>
      <c r="H65" s="34"/>
      <c r="I65" s="34"/>
    </row>
    <row r="66" spans="1:9" ht="20.25" thickTop="1" thickBot="1" x14ac:dyDescent="0.3">
      <c r="A66" s="34"/>
      <c r="B66" s="42" t="s">
        <v>78</v>
      </c>
      <c r="C66" s="43"/>
      <c r="D66" s="43"/>
      <c r="E66" s="43"/>
      <c r="F66" s="43"/>
      <c r="G66" s="43"/>
      <c r="H66" s="43"/>
      <c r="I66" s="44"/>
    </row>
    <row r="67" spans="1:9" ht="20.25" thickTop="1" thickBot="1" x14ac:dyDescent="0.3">
      <c r="A67" s="34"/>
      <c r="B67" s="6" t="s">
        <v>0</v>
      </c>
      <c r="C67" s="6" t="s">
        <v>15</v>
      </c>
      <c r="D67" s="6" t="s">
        <v>16</v>
      </c>
      <c r="E67" s="6" t="s">
        <v>7</v>
      </c>
      <c r="F67" s="6" t="s">
        <v>17</v>
      </c>
      <c r="G67" s="6" t="s">
        <v>18</v>
      </c>
      <c r="H67" s="6" t="s">
        <v>19</v>
      </c>
      <c r="I67" s="6" t="s">
        <v>20</v>
      </c>
    </row>
    <row r="68" spans="1:9" ht="20.25" thickTop="1" thickBot="1" x14ac:dyDescent="0.3">
      <c r="A68" s="7" t="s">
        <v>21</v>
      </c>
      <c r="B68" s="8"/>
      <c r="C68" s="9"/>
      <c r="D68" s="9"/>
      <c r="E68" s="9"/>
      <c r="F68" s="9"/>
      <c r="G68" s="9"/>
      <c r="H68" s="9"/>
      <c r="I68" s="9"/>
    </row>
    <row r="69" spans="1:9" ht="20.25" thickTop="1" thickBot="1" x14ac:dyDescent="0.3">
      <c r="A69" s="10" t="s">
        <v>1</v>
      </c>
      <c r="B69" s="8"/>
      <c r="C69" s="9"/>
      <c r="D69" s="9"/>
      <c r="E69" s="9"/>
      <c r="F69" s="9"/>
      <c r="G69" s="9"/>
      <c r="H69" s="9"/>
      <c r="I69" s="9"/>
    </row>
    <row r="70" spans="1:9" ht="20.25" thickTop="1" thickBot="1" x14ac:dyDescent="0.3">
      <c r="A70" s="11" t="s">
        <v>22</v>
      </c>
      <c r="B70" s="8"/>
      <c r="C70" s="9"/>
      <c r="D70" s="9"/>
      <c r="E70" s="9"/>
      <c r="F70" s="9"/>
      <c r="G70" s="9"/>
      <c r="H70" s="9"/>
      <c r="I70" s="9"/>
    </row>
    <row r="71" spans="1:9" ht="20.25" thickTop="1" thickBot="1" x14ac:dyDescent="0.3">
      <c r="A71" s="11" t="s">
        <v>2</v>
      </c>
      <c r="B71" s="8"/>
      <c r="C71" s="9"/>
      <c r="D71" s="9"/>
      <c r="E71" s="9"/>
      <c r="F71" s="9"/>
      <c r="G71" s="9"/>
      <c r="H71" s="9"/>
      <c r="I71" s="9"/>
    </row>
    <row r="72" spans="1:9" ht="20.25" thickTop="1" thickBot="1" x14ac:dyDescent="0.3">
      <c r="A72" s="11" t="s">
        <v>3</v>
      </c>
      <c r="B72" s="8"/>
      <c r="C72" s="9"/>
      <c r="D72" s="9"/>
      <c r="E72" s="9"/>
      <c r="F72" s="9"/>
      <c r="G72" s="9"/>
      <c r="H72" s="9"/>
      <c r="I72" s="9"/>
    </row>
    <row r="73" spans="1:9" ht="20.25" thickTop="1" thickBot="1" x14ac:dyDescent="0.35">
      <c r="A73" s="11" t="s">
        <v>23</v>
      </c>
      <c r="B73" s="8"/>
      <c r="C73" s="26">
        <f>[1]Hoja1!$B$1478*0.2</f>
        <v>266.40000000000003</v>
      </c>
      <c r="D73" s="26">
        <f>[1]Hoja1!$B$1478*0.2</f>
        <v>266.40000000000003</v>
      </c>
      <c r="E73" s="26">
        <f>[1]Hoja1!$B$1478*0.2</f>
        <v>266.40000000000003</v>
      </c>
      <c r="F73" s="26">
        <f>[1]Hoja1!$B$1478*0.2</f>
        <v>266.40000000000003</v>
      </c>
      <c r="G73" s="9"/>
      <c r="H73" s="9"/>
      <c r="I73" s="9"/>
    </row>
    <row r="74" spans="1:9" ht="20.25" thickTop="1" thickBot="1" x14ac:dyDescent="0.3">
      <c r="A74" s="11" t="s">
        <v>24</v>
      </c>
      <c r="B74" s="8"/>
      <c r="C74" s="9">
        <v>251</v>
      </c>
      <c r="D74" s="9">
        <v>251</v>
      </c>
      <c r="E74" s="9">
        <v>251</v>
      </c>
      <c r="F74" s="9">
        <v>251</v>
      </c>
      <c r="G74" s="9"/>
      <c r="H74" s="9"/>
      <c r="I74" s="9"/>
    </row>
    <row r="75" spans="1:9" ht="20.25" thickTop="1" thickBot="1" x14ac:dyDescent="0.3">
      <c r="A75" s="11" t="s">
        <v>4</v>
      </c>
      <c r="B75" s="8"/>
      <c r="C75" s="9">
        <v>233</v>
      </c>
      <c r="D75" s="9">
        <v>233</v>
      </c>
      <c r="E75" s="9">
        <v>233</v>
      </c>
      <c r="F75" s="9">
        <v>233</v>
      </c>
      <c r="G75" s="9"/>
      <c r="H75" s="9"/>
      <c r="I75" s="9"/>
    </row>
    <row r="76" spans="1:9" ht="20.25" thickTop="1" thickBot="1" x14ac:dyDescent="0.3">
      <c r="A76" s="7" t="s">
        <v>25</v>
      </c>
      <c r="B76" s="14">
        <f>SUM(B68:B75)</f>
        <v>0</v>
      </c>
      <c r="C76" s="14">
        <f>SUM(C68:C75)</f>
        <v>750.40000000000009</v>
      </c>
      <c r="D76" s="14">
        <f t="shared" ref="D76:I76" si="4">SUM(D68:D75)</f>
        <v>750.40000000000009</v>
      </c>
      <c r="E76" s="14">
        <f t="shared" si="4"/>
        <v>750.40000000000009</v>
      </c>
      <c r="F76" s="14">
        <f t="shared" si="4"/>
        <v>750.40000000000009</v>
      </c>
      <c r="G76" s="14">
        <f t="shared" si="4"/>
        <v>0</v>
      </c>
      <c r="H76" s="14">
        <f t="shared" si="4"/>
        <v>0</v>
      </c>
      <c r="I76" s="14">
        <f t="shared" si="4"/>
        <v>0</v>
      </c>
    </row>
    <row r="77" spans="1:9" ht="17.25" thickTop="1" thickBot="1" x14ac:dyDescent="0.3">
      <c r="I77" s="16">
        <f>SUM(B76:I76)</f>
        <v>3001.6000000000004</v>
      </c>
    </row>
    <row r="78" spans="1:9" ht="20.25" thickTop="1" thickBot="1" x14ac:dyDescent="0.3">
      <c r="A78" s="34" t="s">
        <v>12</v>
      </c>
      <c r="B78" s="34" t="s">
        <v>73</v>
      </c>
      <c r="C78" s="34"/>
      <c r="D78" s="34"/>
      <c r="E78" s="34"/>
      <c r="F78" s="34"/>
      <c r="G78" s="34"/>
      <c r="H78" s="34"/>
      <c r="I78" s="34"/>
    </row>
    <row r="79" spans="1:9" ht="20.25" thickTop="1" thickBot="1" x14ac:dyDescent="0.3">
      <c r="A79" s="34"/>
      <c r="B79" s="42" t="s">
        <v>79</v>
      </c>
      <c r="C79" s="43"/>
      <c r="D79" s="43"/>
      <c r="E79" s="43"/>
      <c r="F79" s="43"/>
      <c r="G79" s="43"/>
      <c r="H79" s="43"/>
      <c r="I79" s="44"/>
    </row>
    <row r="80" spans="1:9" ht="20.25" thickTop="1" thickBot="1" x14ac:dyDescent="0.3">
      <c r="A80" s="34"/>
      <c r="B80" s="6" t="s">
        <v>0</v>
      </c>
      <c r="C80" s="6" t="s">
        <v>15</v>
      </c>
      <c r="D80" s="6" t="s">
        <v>16</v>
      </c>
      <c r="E80" s="6" t="s">
        <v>7</v>
      </c>
      <c r="F80" s="6" t="s">
        <v>17</v>
      </c>
      <c r="G80" s="6" t="s">
        <v>18</v>
      </c>
      <c r="H80" s="6" t="s">
        <v>19</v>
      </c>
      <c r="I80" s="6" t="s">
        <v>20</v>
      </c>
    </row>
    <row r="81" spans="1:9" ht="20.25" thickTop="1" thickBot="1" x14ac:dyDescent="0.3">
      <c r="A81" s="7" t="s">
        <v>21</v>
      </c>
      <c r="B81" s="8"/>
      <c r="C81" s="9"/>
      <c r="D81" s="9"/>
      <c r="E81" s="9"/>
      <c r="F81" s="9"/>
      <c r="G81" s="9"/>
      <c r="H81" s="9"/>
      <c r="I81" s="9"/>
    </row>
    <row r="82" spans="1:9" ht="20.25" thickTop="1" thickBot="1" x14ac:dyDescent="0.3">
      <c r="A82" s="10" t="s">
        <v>1</v>
      </c>
      <c r="B82" s="8"/>
      <c r="C82" s="9"/>
      <c r="D82" s="9"/>
      <c r="E82" s="9"/>
      <c r="F82" s="9"/>
      <c r="G82" s="9"/>
      <c r="H82" s="9"/>
      <c r="I82" s="9"/>
    </row>
    <row r="83" spans="1:9" ht="20.25" thickTop="1" thickBot="1" x14ac:dyDescent="0.3">
      <c r="A83" s="11" t="s">
        <v>22</v>
      </c>
      <c r="B83" s="8"/>
      <c r="C83" s="9"/>
      <c r="D83" s="9"/>
      <c r="E83" s="9"/>
      <c r="F83" s="9"/>
      <c r="G83" s="9"/>
      <c r="H83" s="9"/>
      <c r="I83" s="9"/>
    </row>
    <row r="84" spans="1:9" ht="20.25" thickTop="1" thickBot="1" x14ac:dyDescent="0.3">
      <c r="A84" s="11" t="s">
        <v>2</v>
      </c>
      <c r="B84" s="8"/>
      <c r="C84" s="9"/>
      <c r="D84" s="9"/>
      <c r="E84" s="9"/>
      <c r="F84" s="9"/>
      <c r="G84" s="9"/>
      <c r="H84" s="9"/>
      <c r="I84" s="9"/>
    </row>
    <row r="85" spans="1:9" ht="20.25" thickTop="1" thickBot="1" x14ac:dyDescent="0.3">
      <c r="A85" s="11" t="s">
        <v>3</v>
      </c>
      <c r="B85" s="8"/>
      <c r="C85" s="9"/>
      <c r="D85" s="9"/>
      <c r="E85" s="9"/>
      <c r="F85" s="9"/>
      <c r="G85" s="9"/>
      <c r="H85" s="9"/>
      <c r="I85" s="9"/>
    </row>
    <row r="86" spans="1:9" ht="20.25" thickTop="1" thickBot="1" x14ac:dyDescent="0.35">
      <c r="A86" s="11" t="s">
        <v>23</v>
      </c>
      <c r="B86" s="8"/>
      <c r="C86" s="26">
        <f>[1]Hoja1!$B$1510*0.2</f>
        <v>339</v>
      </c>
      <c r="D86" s="26">
        <f>[1]Hoja1!$B$1510*0.2</f>
        <v>339</v>
      </c>
      <c r="E86" s="26">
        <f>[1]Hoja1!$B$1510*0.2</f>
        <v>339</v>
      </c>
      <c r="F86" s="26">
        <f>[1]Hoja1!$B$1510*0.2</f>
        <v>339</v>
      </c>
      <c r="G86" s="9"/>
      <c r="H86" s="9"/>
      <c r="I86" s="9"/>
    </row>
    <row r="87" spans="1:9" ht="20.25" thickTop="1" thickBot="1" x14ac:dyDescent="0.3">
      <c r="A87" s="11" t="s">
        <v>24</v>
      </c>
      <c r="B87" s="8"/>
      <c r="C87" s="9">
        <v>318</v>
      </c>
      <c r="D87" s="9">
        <v>318</v>
      </c>
      <c r="E87" s="9">
        <v>318</v>
      </c>
      <c r="F87" s="9">
        <v>318</v>
      </c>
      <c r="G87" s="9"/>
      <c r="H87" s="9"/>
      <c r="I87" s="9"/>
    </row>
    <row r="88" spans="1:9" ht="20.25" thickTop="1" thickBot="1" x14ac:dyDescent="0.3">
      <c r="A88" s="11" t="s">
        <v>4</v>
      </c>
      <c r="B88" s="8"/>
      <c r="C88" s="9">
        <v>298</v>
      </c>
      <c r="D88" s="9">
        <v>298</v>
      </c>
      <c r="E88" s="9">
        <v>298</v>
      </c>
      <c r="F88" s="9">
        <v>298</v>
      </c>
      <c r="G88" s="9"/>
      <c r="H88" s="9"/>
      <c r="I88" s="9"/>
    </row>
    <row r="89" spans="1:9" ht="20.25" thickTop="1" thickBot="1" x14ac:dyDescent="0.3">
      <c r="A89" s="7" t="s">
        <v>25</v>
      </c>
      <c r="B89" s="14">
        <f>SUM(B81:B88)</f>
        <v>0</v>
      </c>
      <c r="C89" s="14">
        <f>SUM(C81:C88)</f>
        <v>955</v>
      </c>
      <c r="D89" s="14">
        <f t="shared" ref="D89:I89" si="5">SUM(D81:D88)</f>
        <v>955</v>
      </c>
      <c r="E89" s="14">
        <f t="shared" si="5"/>
        <v>955</v>
      </c>
      <c r="F89" s="14">
        <f t="shared" si="5"/>
        <v>955</v>
      </c>
      <c r="G89" s="14">
        <f t="shared" si="5"/>
        <v>0</v>
      </c>
      <c r="H89" s="14">
        <f t="shared" si="5"/>
        <v>0</v>
      </c>
      <c r="I89" s="14">
        <f t="shared" si="5"/>
        <v>0</v>
      </c>
    </row>
    <row r="90" spans="1:9" ht="17.25" thickTop="1" thickBot="1" x14ac:dyDescent="0.3">
      <c r="I90" s="16">
        <f>SUM(B89:I89)</f>
        <v>3820</v>
      </c>
    </row>
    <row r="91" spans="1:9" ht="16.5" thickBot="1" x14ac:dyDescent="0.3">
      <c r="I91" s="17"/>
    </row>
    <row r="92" spans="1:9" ht="20.25" thickTop="1" thickBot="1" x14ac:dyDescent="0.3">
      <c r="A92" s="34" t="s">
        <v>12</v>
      </c>
      <c r="B92" s="34" t="s">
        <v>73</v>
      </c>
      <c r="C92" s="34"/>
      <c r="D92" s="34"/>
      <c r="E92" s="34"/>
      <c r="F92" s="34"/>
      <c r="G92" s="34"/>
      <c r="H92" s="34"/>
      <c r="I92" s="34"/>
    </row>
    <row r="93" spans="1:9" ht="20.25" thickTop="1" thickBot="1" x14ac:dyDescent="0.3">
      <c r="A93" s="34"/>
      <c r="B93" s="42" t="s">
        <v>80</v>
      </c>
      <c r="C93" s="43"/>
      <c r="D93" s="43"/>
      <c r="E93" s="43"/>
      <c r="F93" s="43"/>
      <c r="G93" s="43"/>
      <c r="H93" s="43"/>
      <c r="I93" s="44"/>
    </row>
    <row r="94" spans="1:9" ht="20.25" thickTop="1" thickBot="1" x14ac:dyDescent="0.3">
      <c r="A94" s="34"/>
      <c r="B94" s="6" t="s">
        <v>0</v>
      </c>
      <c r="C94" s="6" t="s">
        <v>15</v>
      </c>
      <c r="D94" s="6" t="s">
        <v>16</v>
      </c>
      <c r="E94" s="6" t="s">
        <v>7</v>
      </c>
      <c r="F94" s="6" t="s">
        <v>17</v>
      </c>
      <c r="G94" s="6" t="s">
        <v>18</v>
      </c>
      <c r="H94" s="6" t="s">
        <v>19</v>
      </c>
      <c r="I94" s="6" t="s">
        <v>20</v>
      </c>
    </row>
    <row r="95" spans="1:9" ht="20.25" thickTop="1" thickBot="1" x14ac:dyDescent="0.3">
      <c r="A95" s="7" t="s">
        <v>21</v>
      </c>
      <c r="B95" s="8"/>
      <c r="C95" s="9"/>
      <c r="D95" s="9"/>
      <c r="E95" s="9"/>
      <c r="F95" s="9"/>
      <c r="G95" s="9"/>
      <c r="H95" s="9"/>
      <c r="I95" s="9"/>
    </row>
    <row r="96" spans="1:9" ht="20.25" thickTop="1" thickBot="1" x14ac:dyDescent="0.3">
      <c r="A96" s="10" t="s">
        <v>1</v>
      </c>
      <c r="B96" s="8"/>
      <c r="C96" s="9"/>
      <c r="D96" s="9"/>
      <c r="E96" s="9"/>
      <c r="F96" s="9"/>
      <c r="G96" s="9"/>
      <c r="H96" s="9"/>
      <c r="I96" s="9"/>
    </row>
    <row r="97" spans="1:9" ht="20.25" thickTop="1" thickBot="1" x14ac:dyDescent="0.3">
      <c r="A97" s="11" t="s">
        <v>22</v>
      </c>
      <c r="B97" s="8"/>
      <c r="C97" s="9"/>
      <c r="D97" s="9"/>
      <c r="E97" s="9"/>
      <c r="F97" s="9"/>
      <c r="G97" s="9"/>
      <c r="H97" s="9"/>
      <c r="I97" s="9"/>
    </row>
    <row r="98" spans="1:9" ht="20.25" thickTop="1" thickBot="1" x14ac:dyDescent="0.3">
      <c r="A98" s="11" t="s">
        <v>2</v>
      </c>
      <c r="B98" s="8"/>
      <c r="C98" s="9"/>
      <c r="D98" s="9"/>
      <c r="E98" s="9"/>
      <c r="F98" s="9"/>
      <c r="G98" s="9"/>
      <c r="H98" s="9"/>
      <c r="I98" s="9"/>
    </row>
    <row r="99" spans="1:9" ht="20.25" thickTop="1" thickBot="1" x14ac:dyDescent="0.3">
      <c r="A99" s="11" t="s">
        <v>3</v>
      </c>
      <c r="B99" s="8"/>
      <c r="C99" s="9"/>
      <c r="D99" s="9"/>
      <c r="E99" s="9"/>
      <c r="F99" s="9"/>
      <c r="G99" s="9"/>
      <c r="H99" s="9"/>
      <c r="I99" s="9"/>
    </row>
    <row r="100" spans="1:9" ht="20.25" thickTop="1" thickBot="1" x14ac:dyDescent="0.35">
      <c r="A100" s="11" t="s">
        <v>23</v>
      </c>
      <c r="B100" s="8"/>
      <c r="C100" s="26">
        <f>[1]Hoja1!$B$1540*0.2</f>
        <v>76.600000000000009</v>
      </c>
      <c r="D100" s="26">
        <f>[1]Hoja1!$B$1540*0.2</f>
        <v>76.600000000000009</v>
      </c>
      <c r="E100" s="26">
        <f>[1]Hoja1!$B$1540*0.2</f>
        <v>76.600000000000009</v>
      </c>
      <c r="F100" s="26">
        <f>[1]Hoja1!$B$1540*0.2</f>
        <v>76.600000000000009</v>
      </c>
      <c r="G100" s="9"/>
      <c r="H100" s="9"/>
      <c r="I100" s="9"/>
    </row>
    <row r="101" spans="1:9" ht="20.25" thickTop="1" thickBot="1" x14ac:dyDescent="0.3">
      <c r="A101" s="11" t="s">
        <v>24</v>
      </c>
      <c r="B101" s="8"/>
      <c r="C101" s="9">
        <v>82</v>
      </c>
      <c r="D101" s="9">
        <v>82</v>
      </c>
      <c r="E101" s="9">
        <v>82</v>
      </c>
      <c r="F101" s="9">
        <v>82</v>
      </c>
      <c r="G101" s="9"/>
      <c r="H101" s="9"/>
      <c r="I101" s="9"/>
    </row>
    <row r="102" spans="1:9" ht="20.25" thickTop="1" thickBot="1" x14ac:dyDescent="0.3">
      <c r="A102" s="11" t="s">
        <v>4</v>
      </c>
      <c r="B102" s="8"/>
      <c r="C102" s="9">
        <v>73</v>
      </c>
      <c r="D102" s="9">
        <v>73</v>
      </c>
      <c r="E102" s="9">
        <v>73</v>
      </c>
      <c r="F102" s="9">
        <v>73</v>
      </c>
      <c r="G102" s="9"/>
      <c r="H102" s="9"/>
      <c r="I102" s="9"/>
    </row>
    <row r="103" spans="1:9" ht="20.25" thickTop="1" thickBot="1" x14ac:dyDescent="0.3">
      <c r="A103" s="7" t="s">
        <v>25</v>
      </c>
      <c r="B103" s="14">
        <f>SUM(B95:B102)</f>
        <v>0</v>
      </c>
      <c r="C103" s="14">
        <f>SUM(C95:C102)</f>
        <v>231.60000000000002</v>
      </c>
      <c r="D103" s="14">
        <f t="shared" ref="D103:I103" si="6">SUM(D95:D102)</f>
        <v>231.60000000000002</v>
      </c>
      <c r="E103" s="14">
        <f t="shared" si="6"/>
        <v>231.60000000000002</v>
      </c>
      <c r="F103" s="14">
        <f t="shared" si="6"/>
        <v>231.60000000000002</v>
      </c>
      <c r="G103" s="14">
        <f t="shared" si="6"/>
        <v>0</v>
      </c>
      <c r="H103" s="14">
        <f t="shared" si="6"/>
        <v>0</v>
      </c>
      <c r="I103" s="14">
        <f t="shared" si="6"/>
        <v>0</v>
      </c>
    </row>
    <row r="104" spans="1:9" ht="17.25" thickTop="1" thickBot="1" x14ac:dyDescent="0.3">
      <c r="I104" s="16">
        <f>SUM(B103:I103)</f>
        <v>926.40000000000009</v>
      </c>
    </row>
    <row r="106" spans="1:9" ht="15.75" thickBot="1" x14ac:dyDescent="0.3"/>
    <row r="107" spans="1:9" x14ac:dyDescent="0.25">
      <c r="G107" s="40" t="s">
        <v>31</v>
      </c>
      <c r="H107" s="36">
        <f>I77+I63+I50+I36+I23+I90+I104</f>
        <v>13559.199999999999</v>
      </c>
      <c r="I107" s="37"/>
    </row>
    <row r="108" spans="1:9" ht="15.75" thickBot="1" x14ac:dyDescent="0.3">
      <c r="G108" s="41"/>
      <c r="H108" s="38"/>
      <c r="I108" s="39"/>
    </row>
  </sheetData>
  <mergeCells count="27">
    <mergeCell ref="A7:I7"/>
    <mergeCell ref="A8:I8"/>
    <mergeCell ref="A9:I9"/>
    <mergeCell ref="A10:I10"/>
    <mergeCell ref="A11:A13"/>
    <mergeCell ref="B11:I11"/>
    <mergeCell ref="B12:I12"/>
    <mergeCell ref="A24:A26"/>
    <mergeCell ref="B24:I24"/>
    <mergeCell ref="B25:I25"/>
    <mergeCell ref="A38:A40"/>
    <mergeCell ref="B38:I38"/>
    <mergeCell ref="B39:I39"/>
    <mergeCell ref="A51:A53"/>
    <mergeCell ref="B51:I51"/>
    <mergeCell ref="B52:I52"/>
    <mergeCell ref="A65:A67"/>
    <mergeCell ref="B65:I65"/>
    <mergeCell ref="B66:I66"/>
    <mergeCell ref="G107:G108"/>
    <mergeCell ref="H107:I108"/>
    <mergeCell ref="A78:A80"/>
    <mergeCell ref="B78:I78"/>
    <mergeCell ref="B79:I79"/>
    <mergeCell ref="A92:A94"/>
    <mergeCell ref="B92:I92"/>
    <mergeCell ref="B93:I93"/>
  </mergeCells>
  <pageMargins left="0.27559055118110237" right="0.27559055118110237" top="0.15748031496062992" bottom="0.15748031496062992" header="0.15748031496062992" footer="0.15748031496062992"/>
  <pageSetup paperSize="5" scale="88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144"/>
  <sheetViews>
    <sheetView topLeftCell="A133" zoomScale="85" zoomScaleNormal="85" workbookViewId="0">
      <selection activeCell="C17" sqref="C17"/>
    </sheetView>
  </sheetViews>
  <sheetFormatPr baseColWidth="10" defaultColWidth="39.140625" defaultRowHeight="15" x14ac:dyDescent="0.25"/>
  <cols>
    <col min="1" max="1" width="39" style="2" bestFit="1" customWidth="1"/>
    <col min="2" max="2" width="8" style="2" bestFit="1" customWidth="1"/>
    <col min="3" max="3" width="20.42578125" style="2" bestFit="1" customWidth="1"/>
    <col min="4" max="4" width="15" style="2" bestFit="1" customWidth="1"/>
    <col min="5" max="5" width="20.42578125" style="2" bestFit="1" customWidth="1"/>
    <col min="6" max="6" width="23.140625" style="2" bestFit="1" customWidth="1"/>
    <col min="7" max="7" width="23.5703125" style="2" bestFit="1" customWidth="1"/>
    <col min="8" max="8" width="19.85546875" style="2" bestFit="1" customWidth="1"/>
    <col min="9" max="9" width="23.85546875" style="2" bestFit="1" customWidth="1"/>
    <col min="10" max="16384" width="39.140625" style="2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8.75" x14ac:dyDescent="0.3">
      <c r="A7" s="35" t="s">
        <v>9</v>
      </c>
      <c r="B7" s="35"/>
      <c r="C7" s="35"/>
      <c r="D7" s="35"/>
      <c r="E7" s="35"/>
      <c r="F7" s="35"/>
      <c r="G7" s="35"/>
      <c r="H7" s="35"/>
      <c r="I7" s="35"/>
      <c r="J7" s="3"/>
    </row>
    <row r="8" spans="1:10" ht="18.75" x14ac:dyDescent="0.3">
      <c r="A8" s="35" t="s">
        <v>10</v>
      </c>
      <c r="B8" s="35"/>
      <c r="C8" s="35"/>
      <c r="D8" s="35"/>
      <c r="E8" s="35"/>
      <c r="F8" s="35"/>
      <c r="G8" s="35"/>
      <c r="H8" s="35"/>
      <c r="I8" s="35"/>
      <c r="J8" s="3"/>
    </row>
    <row r="9" spans="1:10" ht="19.5" thickBot="1" x14ac:dyDescent="0.35">
      <c r="A9" s="35" t="s">
        <v>167</v>
      </c>
      <c r="B9" s="35"/>
      <c r="C9" s="35"/>
      <c r="D9" s="35"/>
      <c r="E9" s="35"/>
      <c r="F9" s="35"/>
      <c r="G9" s="35"/>
      <c r="H9" s="35"/>
      <c r="I9" s="35"/>
      <c r="J9" s="3"/>
    </row>
    <row r="10" spans="1:10" ht="18.75" customHeight="1" thickTop="1" thickBot="1" x14ac:dyDescent="0.3">
      <c r="A10" s="33" t="s">
        <v>11</v>
      </c>
      <c r="B10" s="33"/>
      <c r="C10" s="33"/>
      <c r="D10" s="33"/>
      <c r="E10" s="33"/>
      <c r="F10" s="33"/>
      <c r="G10" s="33"/>
      <c r="H10" s="33"/>
      <c r="I10" s="33"/>
      <c r="J10" s="4"/>
    </row>
    <row r="11" spans="1:10" ht="20.25" thickTop="1" thickBot="1" x14ac:dyDescent="0.35">
      <c r="A11" s="34" t="s">
        <v>12</v>
      </c>
      <c r="B11" s="34" t="s">
        <v>6</v>
      </c>
      <c r="C11" s="34"/>
      <c r="D11" s="34"/>
      <c r="E11" s="34"/>
      <c r="F11" s="34"/>
      <c r="G11" s="34"/>
      <c r="H11" s="34"/>
      <c r="I11" s="34"/>
      <c r="J11" s="5"/>
    </row>
    <row r="12" spans="1:10" ht="20.25" thickTop="1" thickBot="1" x14ac:dyDescent="0.35">
      <c r="A12" s="34"/>
      <c r="B12" s="42" t="s">
        <v>82</v>
      </c>
      <c r="C12" s="43"/>
      <c r="D12" s="43"/>
      <c r="E12" s="43"/>
      <c r="F12" s="43"/>
      <c r="G12" s="43"/>
      <c r="H12" s="43"/>
      <c r="I12" s="44"/>
      <c r="J12" s="5"/>
    </row>
    <row r="13" spans="1:10" ht="20.25" thickTop="1" thickBot="1" x14ac:dyDescent="0.35">
      <c r="A13" s="34"/>
      <c r="B13" s="6" t="s">
        <v>0</v>
      </c>
      <c r="C13" s="6" t="s">
        <v>15</v>
      </c>
      <c r="D13" s="6" t="s">
        <v>16</v>
      </c>
      <c r="E13" s="6" t="s">
        <v>7</v>
      </c>
      <c r="F13" s="6" t="s">
        <v>17</v>
      </c>
      <c r="G13" s="6" t="s">
        <v>18</v>
      </c>
      <c r="H13" s="6" t="s">
        <v>19</v>
      </c>
      <c r="I13" s="6" t="s">
        <v>20</v>
      </c>
      <c r="J13" s="5"/>
    </row>
    <row r="14" spans="1:10" ht="20.25" thickTop="1" thickBot="1" x14ac:dyDescent="0.35">
      <c r="A14" s="7" t="s">
        <v>21</v>
      </c>
      <c r="B14" s="8"/>
      <c r="C14" s="9"/>
      <c r="D14" s="9"/>
      <c r="E14" s="9"/>
      <c r="F14" s="9"/>
      <c r="G14" s="9"/>
      <c r="H14" s="9"/>
      <c r="I14" s="9"/>
      <c r="J14" s="5"/>
    </row>
    <row r="15" spans="1:10" ht="20.25" thickTop="1" thickBot="1" x14ac:dyDescent="0.35">
      <c r="A15" s="10" t="s">
        <v>1</v>
      </c>
      <c r="B15" s="8"/>
      <c r="C15" s="9"/>
      <c r="D15" s="9"/>
      <c r="E15" s="9"/>
      <c r="F15" s="9"/>
      <c r="G15" s="9"/>
      <c r="H15" s="9"/>
      <c r="I15" s="9"/>
      <c r="J15" s="5"/>
    </row>
    <row r="16" spans="1:10" ht="20.25" thickTop="1" thickBot="1" x14ac:dyDescent="0.35">
      <c r="A16" s="11" t="s">
        <v>22</v>
      </c>
      <c r="B16" s="8"/>
      <c r="C16" s="9"/>
      <c r="D16" s="9"/>
      <c r="E16" s="9"/>
      <c r="F16" s="9"/>
      <c r="G16" s="9"/>
      <c r="H16" s="9"/>
      <c r="I16" s="9"/>
      <c r="J16" s="5"/>
    </row>
    <row r="17" spans="1:10" ht="20.25" thickTop="1" thickBot="1" x14ac:dyDescent="0.35">
      <c r="A17" s="11" t="s">
        <v>2</v>
      </c>
      <c r="B17" s="8"/>
      <c r="C17" s="9"/>
      <c r="D17" s="9"/>
      <c r="E17" s="9"/>
      <c r="F17" s="9"/>
      <c r="G17" s="9"/>
      <c r="H17" s="9"/>
      <c r="I17" s="9"/>
      <c r="J17" s="5"/>
    </row>
    <row r="18" spans="1:10" ht="20.25" thickTop="1" thickBot="1" x14ac:dyDescent="0.35">
      <c r="A18" s="11" t="s">
        <v>3</v>
      </c>
      <c r="B18" s="8"/>
      <c r="C18" s="9"/>
      <c r="D18" s="9"/>
      <c r="E18" s="9"/>
      <c r="F18" s="9"/>
      <c r="G18" s="9"/>
      <c r="H18" s="9"/>
      <c r="I18" s="9"/>
      <c r="J18" s="5"/>
    </row>
    <row r="19" spans="1:10" ht="20.25" thickTop="1" thickBot="1" x14ac:dyDescent="0.35">
      <c r="A19" s="11" t="s">
        <v>23</v>
      </c>
      <c r="B19" s="8"/>
      <c r="C19" s="25">
        <f>[1]Hoja1!$B$1571*0.2</f>
        <v>109</v>
      </c>
      <c r="D19" s="25">
        <f>[1]Hoja1!$B$1571*0.2</f>
        <v>109</v>
      </c>
      <c r="E19" s="25">
        <f>[1]Hoja1!$B$1571*0.2</f>
        <v>109</v>
      </c>
      <c r="F19" s="25">
        <f>[1]Hoja1!$B$1571*0.2</f>
        <v>109</v>
      </c>
      <c r="G19" s="9"/>
      <c r="H19" s="9"/>
      <c r="I19" s="9"/>
      <c r="J19" s="5"/>
    </row>
    <row r="20" spans="1:10" ht="20.25" thickTop="1" thickBot="1" x14ac:dyDescent="0.35">
      <c r="A20" s="11" t="s">
        <v>24</v>
      </c>
      <c r="B20" s="8"/>
      <c r="C20" s="9">
        <v>112</v>
      </c>
      <c r="D20" s="9">
        <v>112</v>
      </c>
      <c r="E20" s="9">
        <v>112</v>
      </c>
      <c r="F20" s="9">
        <v>112</v>
      </c>
      <c r="G20" s="9"/>
      <c r="H20" s="9"/>
      <c r="I20" s="9"/>
      <c r="J20" s="5"/>
    </row>
    <row r="21" spans="1:10" ht="20.25" thickTop="1" thickBot="1" x14ac:dyDescent="0.35">
      <c r="A21" s="11" t="s">
        <v>4</v>
      </c>
      <c r="B21" s="8"/>
      <c r="C21" s="9">
        <v>115</v>
      </c>
      <c r="D21" s="9">
        <v>115</v>
      </c>
      <c r="E21" s="9">
        <v>115</v>
      </c>
      <c r="F21" s="9">
        <v>115</v>
      </c>
      <c r="G21" s="9"/>
      <c r="H21" s="9"/>
      <c r="I21" s="9"/>
      <c r="J21" s="5"/>
    </row>
    <row r="22" spans="1:10" ht="20.25" thickTop="1" thickBot="1" x14ac:dyDescent="0.35">
      <c r="A22" s="7" t="s">
        <v>25</v>
      </c>
      <c r="B22" s="14">
        <f>SUM(B14:B21)</f>
        <v>0</v>
      </c>
      <c r="C22" s="14">
        <f t="shared" ref="C22:I22" si="0">SUM(C16:C21)</f>
        <v>336</v>
      </c>
      <c r="D22" s="14">
        <f t="shared" si="0"/>
        <v>336</v>
      </c>
      <c r="E22" s="14">
        <f t="shared" si="0"/>
        <v>336</v>
      </c>
      <c r="F22" s="14">
        <f t="shared" si="0"/>
        <v>336</v>
      </c>
      <c r="G22" s="14">
        <f t="shared" si="0"/>
        <v>0</v>
      </c>
      <c r="H22" s="14">
        <f t="shared" si="0"/>
        <v>0</v>
      </c>
      <c r="I22" s="14">
        <f t="shared" si="0"/>
        <v>0</v>
      </c>
      <c r="J22" s="5"/>
    </row>
    <row r="23" spans="1:10" ht="17.25" thickTop="1" thickBot="1" x14ac:dyDescent="0.3">
      <c r="A23" s="13"/>
      <c r="B23" s="13"/>
      <c r="C23" s="13"/>
      <c r="D23" s="13"/>
      <c r="E23" s="13"/>
      <c r="F23" s="13"/>
      <c r="G23" s="13"/>
      <c r="H23" s="13"/>
      <c r="I23" s="16">
        <f>SUM(B22:I22)</f>
        <v>1344</v>
      </c>
    </row>
    <row r="24" spans="1:10" ht="20.25" thickTop="1" thickBot="1" x14ac:dyDescent="0.3">
      <c r="A24" s="34" t="s">
        <v>12</v>
      </c>
      <c r="B24" s="34" t="s">
        <v>6</v>
      </c>
      <c r="C24" s="34"/>
      <c r="D24" s="34"/>
      <c r="E24" s="34"/>
      <c r="F24" s="34"/>
      <c r="G24" s="34"/>
      <c r="H24" s="34"/>
      <c r="I24" s="34"/>
    </row>
    <row r="25" spans="1:10" ht="20.25" thickTop="1" thickBot="1" x14ac:dyDescent="0.3">
      <c r="A25" s="34"/>
      <c r="B25" s="42" t="s">
        <v>83</v>
      </c>
      <c r="C25" s="43"/>
      <c r="D25" s="43"/>
      <c r="E25" s="43"/>
      <c r="F25" s="43"/>
      <c r="G25" s="43"/>
      <c r="H25" s="43"/>
      <c r="I25" s="44"/>
    </row>
    <row r="26" spans="1:10" ht="20.25" thickTop="1" thickBot="1" x14ac:dyDescent="0.3">
      <c r="A26" s="34"/>
      <c r="B26" s="6" t="s">
        <v>0</v>
      </c>
      <c r="C26" s="6" t="s">
        <v>15</v>
      </c>
      <c r="D26" s="6" t="s">
        <v>16</v>
      </c>
      <c r="E26" s="6" t="s">
        <v>7</v>
      </c>
      <c r="F26" s="6" t="s">
        <v>17</v>
      </c>
      <c r="G26" s="6" t="s">
        <v>18</v>
      </c>
      <c r="H26" s="6" t="s">
        <v>19</v>
      </c>
      <c r="I26" s="6" t="s">
        <v>20</v>
      </c>
    </row>
    <row r="27" spans="1:10" ht="20.25" thickTop="1" thickBot="1" x14ac:dyDescent="0.3">
      <c r="A27" s="7" t="s">
        <v>21</v>
      </c>
      <c r="B27" s="8"/>
      <c r="C27" s="9"/>
      <c r="D27" s="9"/>
      <c r="E27" s="9"/>
      <c r="F27" s="9"/>
      <c r="G27" s="9"/>
      <c r="H27" s="9"/>
      <c r="I27" s="9"/>
    </row>
    <row r="28" spans="1:10" ht="20.25" thickTop="1" thickBot="1" x14ac:dyDescent="0.3">
      <c r="A28" s="10" t="s">
        <v>1</v>
      </c>
      <c r="B28" s="8"/>
      <c r="C28" s="9"/>
      <c r="D28" s="9"/>
      <c r="E28" s="9"/>
      <c r="F28" s="9"/>
      <c r="G28" s="9"/>
      <c r="H28" s="9"/>
      <c r="I28" s="9"/>
    </row>
    <row r="29" spans="1:10" ht="20.25" thickTop="1" thickBot="1" x14ac:dyDescent="0.3">
      <c r="A29" s="11" t="s">
        <v>22</v>
      </c>
      <c r="B29" s="8"/>
      <c r="C29" s="9"/>
      <c r="D29" s="9"/>
      <c r="E29" s="9"/>
      <c r="F29" s="9"/>
      <c r="G29" s="9"/>
      <c r="H29" s="9"/>
      <c r="I29" s="9"/>
    </row>
    <row r="30" spans="1:10" ht="20.25" thickTop="1" thickBot="1" x14ac:dyDescent="0.3">
      <c r="A30" s="11" t="s">
        <v>2</v>
      </c>
      <c r="B30" s="8"/>
      <c r="C30" s="9"/>
      <c r="D30" s="9"/>
      <c r="E30" s="9"/>
      <c r="F30" s="9"/>
      <c r="G30" s="9"/>
      <c r="H30" s="9"/>
      <c r="I30" s="9"/>
    </row>
    <row r="31" spans="1:10" ht="20.25" thickTop="1" thickBot="1" x14ac:dyDescent="0.3">
      <c r="A31" s="11" t="s">
        <v>3</v>
      </c>
      <c r="B31" s="8"/>
      <c r="C31" s="9"/>
      <c r="D31" s="9"/>
      <c r="E31" s="9"/>
      <c r="F31" s="9"/>
      <c r="G31" s="9"/>
      <c r="H31" s="9"/>
      <c r="I31" s="9"/>
    </row>
    <row r="32" spans="1:10" ht="20.25" thickTop="1" thickBot="1" x14ac:dyDescent="0.35">
      <c r="A32" s="11" t="s">
        <v>23</v>
      </c>
      <c r="B32" s="8"/>
      <c r="C32" s="26">
        <f>[1]Hoja1!$B$1598*0.2</f>
        <v>79.600000000000009</v>
      </c>
      <c r="D32" s="26">
        <f>[1]Hoja1!$B$1598*0.2</f>
        <v>79.600000000000009</v>
      </c>
      <c r="E32" s="26">
        <f>[1]Hoja1!$B$1598*0.2</f>
        <v>79.600000000000009</v>
      </c>
      <c r="F32" s="26">
        <f>[1]Hoja1!$B$1598*0.2</f>
        <v>79.600000000000009</v>
      </c>
      <c r="G32" s="9"/>
      <c r="H32" s="9"/>
      <c r="I32" s="9"/>
    </row>
    <row r="33" spans="1:17" ht="20.25" thickTop="1" thickBot="1" x14ac:dyDescent="0.3">
      <c r="A33" s="11" t="s">
        <v>24</v>
      </c>
      <c r="B33" s="8"/>
      <c r="C33" s="9">
        <v>83</v>
      </c>
      <c r="D33" s="9">
        <v>83</v>
      </c>
      <c r="E33" s="9">
        <v>83</v>
      </c>
      <c r="F33" s="9">
        <v>83</v>
      </c>
      <c r="G33" s="9"/>
      <c r="H33" s="9"/>
      <c r="I33" s="9"/>
    </row>
    <row r="34" spans="1:17" ht="20.25" thickTop="1" thickBot="1" x14ac:dyDescent="0.3">
      <c r="A34" s="11" t="s">
        <v>4</v>
      </c>
      <c r="B34" s="8"/>
      <c r="C34" s="9">
        <v>75</v>
      </c>
      <c r="D34" s="9">
        <v>75</v>
      </c>
      <c r="E34" s="9">
        <v>75</v>
      </c>
      <c r="F34" s="9">
        <v>75</v>
      </c>
      <c r="G34" s="9"/>
      <c r="H34" s="9"/>
      <c r="I34" s="9"/>
    </row>
    <row r="35" spans="1:17" ht="20.25" thickTop="1" thickBot="1" x14ac:dyDescent="0.3">
      <c r="A35" s="7" t="s">
        <v>25</v>
      </c>
      <c r="B35" s="14">
        <f>SUM(B27:B34)</f>
        <v>0</v>
      </c>
      <c r="C35" s="14">
        <f>SUM(C27:C34)</f>
        <v>237.60000000000002</v>
      </c>
      <c r="D35" s="14">
        <f t="shared" ref="D35:I35" si="1">SUM(D27:D34)</f>
        <v>237.60000000000002</v>
      </c>
      <c r="E35" s="14">
        <f t="shared" si="1"/>
        <v>237.60000000000002</v>
      </c>
      <c r="F35" s="14">
        <f t="shared" si="1"/>
        <v>237.60000000000002</v>
      </c>
      <c r="G35" s="14">
        <f t="shared" si="1"/>
        <v>0</v>
      </c>
      <c r="H35" s="14">
        <f t="shared" si="1"/>
        <v>0</v>
      </c>
      <c r="I35" s="14">
        <f t="shared" si="1"/>
        <v>0</v>
      </c>
    </row>
    <row r="36" spans="1:17" ht="17.25" thickTop="1" thickBot="1" x14ac:dyDescent="0.3">
      <c r="A36" s="13" t="s">
        <v>26</v>
      </c>
      <c r="I36" s="16">
        <f>SUM(B35:I35)</f>
        <v>950.40000000000009</v>
      </c>
    </row>
    <row r="37" spans="1:17" ht="15.75" thickBot="1" x14ac:dyDescent="0.3"/>
    <row r="38" spans="1:17" ht="20.25" thickTop="1" thickBot="1" x14ac:dyDescent="0.3">
      <c r="A38" s="34" t="s">
        <v>12</v>
      </c>
      <c r="B38" s="34" t="s">
        <v>6</v>
      </c>
      <c r="C38" s="34"/>
      <c r="D38" s="34"/>
      <c r="E38" s="34"/>
      <c r="F38" s="34"/>
      <c r="G38" s="34"/>
      <c r="H38" s="34"/>
      <c r="I38" s="34"/>
    </row>
    <row r="39" spans="1:17" ht="20.25" thickTop="1" thickBot="1" x14ac:dyDescent="0.3">
      <c r="A39" s="34"/>
      <c r="B39" s="42" t="s">
        <v>84</v>
      </c>
      <c r="C39" s="43"/>
      <c r="D39" s="43"/>
      <c r="E39" s="43"/>
      <c r="F39" s="43"/>
      <c r="G39" s="43"/>
      <c r="H39" s="43"/>
      <c r="I39" s="44"/>
    </row>
    <row r="40" spans="1:17" ht="20.25" thickTop="1" thickBot="1" x14ac:dyDescent="0.3">
      <c r="A40" s="34"/>
      <c r="B40" s="6" t="s">
        <v>0</v>
      </c>
      <c r="C40" s="6" t="s">
        <v>15</v>
      </c>
      <c r="D40" s="6" t="s">
        <v>16</v>
      </c>
      <c r="E40" s="6" t="s">
        <v>7</v>
      </c>
      <c r="F40" s="6" t="s">
        <v>17</v>
      </c>
      <c r="G40" s="6" t="s">
        <v>18</v>
      </c>
      <c r="H40" s="6" t="s">
        <v>19</v>
      </c>
      <c r="I40" s="6" t="s">
        <v>20</v>
      </c>
    </row>
    <row r="41" spans="1:17" ht="20.25" thickTop="1" thickBot="1" x14ac:dyDescent="0.3">
      <c r="A41" s="7" t="s">
        <v>21</v>
      </c>
      <c r="B41" s="8"/>
      <c r="C41" s="9"/>
      <c r="D41" s="9"/>
      <c r="E41" s="9"/>
      <c r="F41" s="9"/>
      <c r="G41" s="9"/>
      <c r="H41" s="9"/>
      <c r="I41" s="9"/>
    </row>
    <row r="42" spans="1:17" ht="20.25" thickTop="1" thickBot="1" x14ac:dyDescent="0.3">
      <c r="A42" s="10" t="s">
        <v>1</v>
      </c>
      <c r="B42" s="8"/>
      <c r="C42" s="9"/>
      <c r="D42" s="9"/>
      <c r="E42" s="9"/>
      <c r="F42" s="9"/>
      <c r="G42" s="9"/>
      <c r="H42" s="9"/>
      <c r="I42" s="9"/>
    </row>
    <row r="43" spans="1:17" ht="20.25" thickTop="1" thickBot="1" x14ac:dyDescent="0.3">
      <c r="A43" s="11" t="s">
        <v>22</v>
      </c>
      <c r="B43" s="8"/>
      <c r="C43" s="9"/>
      <c r="D43" s="9"/>
      <c r="E43" s="9"/>
      <c r="F43" s="9"/>
      <c r="G43" s="9"/>
      <c r="H43" s="9"/>
      <c r="I43" s="9"/>
    </row>
    <row r="44" spans="1:17" ht="20.25" thickTop="1" thickBot="1" x14ac:dyDescent="0.3">
      <c r="A44" s="11" t="s">
        <v>2</v>
      </c>
      <c r="B44" s="8"/>
      <c r="C44" s="9"/>
      <c r="D44" s="9"/>
      <c r="E44" s="9"/>
      <c r="F44" s="9"/>
      <c r="G44" s="9"/>
      <c r="H44" s="9"/>
      <c r="I44" s="9"/>
    </row>
    <row r="45" spans="1:17" ht="20.25" thickTop="1" thickBot="1" x14ac:dyDescent="0.3">
      <c r="A45" s="11" t="s">
        <v>3</v>
      </c>
      <c r="B45" s="8"/>
      <c r="C45" s="9"/>
      <c r="D45" s="9"/>
      <c r="E45" s="9"/>
      <c r="F45" s="9"/>
      <c r="G45" s="9"/>
      <c r="H45" s="9"/>
      <c r="I45" s="9"/>
    </row>
    <row r="46" spans="1:17" ht="20.25" thickTop="1" thickBot="1" x14ac:dyDescent="0.35">
      <c r="A46" s="11" t="s">
        <v>23</v>
      </c>
      <c r="B46" s="8"/>
      <c r="C46" s="26">
        <f>[1]Hoja1!$B$1628*0.2</f>
        <v>507.40000000000003</v>
      </c>
      <c r="D46" s="26">
        <f>[1]Hoja1!$B$1628*0.2</f>
        <v>507.40000000000003</v>
      </c>
      <c r="E46" s="26">
        <f>[1]Hoja1!$B$1628*0.2</f>
        <v>507.40000000000003</v>
      </c>
      <c r="F46" s="26">
        <f>[1]Hoja1!$B$1628*0.2</f>
        <v>507.40000000000003</v>
      </c>
      <c r="G46" s="9"/>
      <c r="H46" s="9"/>
      <c r="I46" s="9"/>
      <c r="J46" s="3"/>
      <c r="K46" s="3"/>
      <c r="L46" s="3"/>
      <c r="M46" s="3"/>
      <c r="N46" s="3"/>
      <c r="O46" s="3"/>
      <c r="P46" s="3"/>
      <c r="Q46" s="3"/>
    </row>
    <row r="47" spans="1:17" ht="20.25" thickTop="1" thickBot="1" x14ac:dyDescent="0.3">
      <c r="A47" s="11" t="s">
        <v>24</v>
      </c>
      <c r="B47" s="8"/>
      <c r="C47" s="9">
        <v>515</v>
      </c>
      <c r="D47" s="9">
        <v>515</v>
      </c>
      <c r="E47" s="9">
        <v>515</v>
      </c>
      <c r="F47" s="9">
        <v>515</v>
      </c>
      <c r="G47" s="9"/>
      <c r="H47" s="9"/>
      <c r="I47" s="9"/>
    </row>
    <row r="48" spans="1:17" ht="20.25" thickTop="1" thickBot="1" x14ac:dyDescent="0.3">
      <c r="A48" s="11" t="s">
        <v>4</v>
      </c>
      <c r="B48" s="8"/>
      <c r="C48" s="9">
        <v>496</v>
      </c>
      <c r="D48" s="9">
        <v>496</v>
      </c>
      <c r="E48" s="9">
        <v>496</v>
      </c>
      <c r="F48" s="9">
        <v>496</v>
      </c>
      <c r="G48" s="9"/>
      <c r="H48" s="9"/>
      <c r="I48" s="9"/>
    </row>
    <row r="49" spans="1:9" ht="20.25" thickTop="1" thickBot="1" x14ac:dyDescent="0.3">
      <c r="A49" s="7" t="s">
        <v>25</v>
      </c>
      <c r="B49" s="14">
        <f>SUM(B41:B48)</f>
        <v>0</v>
      </c>
      <c r="C49" s="14">
        <f>SUM(C41:C48)</f>
        <v>1518.4</v>
      </c>
      <c r="D49" s="14">
        <f t="shared" ref="D49:I49" si="2">SUM(D41:D48)</f>
        <v>1518.4</v>
      </c>
      <c r="E49" s="14">
        <f t="shared" si="2"/>
        <v>1518.4</v>
      </c>
      <c r="F49" s="14">
        <f t="shared" si="2"/>
        <v>1518.4</v>
      </c>
      <c r="G49" s="14">
        <f t="shared" si="2"/>
        <v>0</v>
      </c>
      <c r="H49" s="14">
        <f t="shared" si="2"/>
        <v>0</v>
      </c>
      <c r="I49" s="14">
        <f t="shared" si="2"/>
        <v>0</v>
      </c>
    </row>
    <row r="50" spans="1:9" ht="17.25" thickTop="1" thickBot="1" x14ac:dyDescent="0.3">
      <c r="I50" s="16">
        <f>SUM(B49:I49)</f>
        <v>6073.6</v>
      </c>
    </row>
    <row r="51" spans="1:9" ht="20.25" thickTop="1" thickBot="1" x14ac:dyDescent="0.3">
      <c r="A51" s="34" t="s">
        <v>12</v>
      </c>
      <c r="B51" s="34" t="s">
        <v>6</v>
      </c>
      <c r="C51" s="34"/>
      <c r="D51" s="34"/>
      <c r="E51" s="34"/>
      <c r="F51" s="34"/>
      <c r="G51" s="34"/>
      <c r="H51" s="34"/>
      <c r="I51" s="34"/>
    </row>
    <row r="52" spans="1:9" ht="20.25" thickTop="1" thickBot="1" x14ac:dyDescent="0.3">
      <c r="A52" s="34"/>
      <c r="B52" s="42" t="s">
        <v>85</v>
      </c>
      <c r="C52" s="43"/>
      <c r="D52" s="43"/>
      <c r="E52" s="43"/>
      <c r="F52" s="43"/>
      <c r="G52" s="43"/>
      <c r="H52" s="43"/>
      <c r="I52" s="44"/>
    </row>
    <row r="53" spans="1:9" ht="20.25" thickTop="1" thickBot="1" x14ac:dyDescent="0.3">
      <c r="A53" s="34"/>
      <c r="B53" s="6" t="s">
        <v>0</v>
      </c>
      <c r="C53" s="6" t="s">
        <v>15</v>
      </c>
      <c r="D53" s="6" t="s">
        <v>16</v>
      </c>
      <c r="E53" s="6" t="s">
        <v>7</v>
      </c>
      <c r="F53" s="6" t="s">
        <v>17</v>
      </c>
      <c r="G53" s="6" t="s">
        <v>18</v>
      </c>
      <c r="H53" s="6" t="s">
        <v>19</v>
      </c>
      <c r="I53" s="6" t="s">
        <v>20</v>
      </c>
    </row>
    <row r="54" spans="1:9" ht="20.25" thickTop="1" thickBot="1" x14ac:dyDescent="0.3">
      <c r="A54" s="7" t="s">
        <v>21</v>
      </c>
      <c r="B54" s="8"/>
      <c r="C54" s="9"/>
      <c r="D54" s="9"/>
      <c r="E54" s="9"/>
      <c r="F54" s="9"/>
      <c r="G54" s="9"/>
      <c r="H54" s="9"/>
      <c r="I54" s="9"/>
    </row>
    <row r="55" spans="1:9" ht="20.25" thickTop="1" thickBot="1" x14ac:dyDescent="0.3">
      <c r="A55" s="10" t="s">
        <v>1</v>
      </c>
      <c r="B55" s="8"/>
      <c r="C55" s="9"/>
      <c r="D55" s="9"/>
      <c r="E55" s="9"/>
      <c r="F55" s="9"/>
      <c r="G55" s="9"/>
      <c r="H55" s="9"/>
      <c r="I55" s="9"/>
    </row>
    <row r="56" spans="1:9" ht="20.25" thickTop="1" thickBot="1" x14ac:dyDescent="0.3">
      <c r="A56" s="11" t="s">
        <v>22</v>
      </c>
      <c r="B56" s="8"/>
      <c r="C56" s="9"/>
      <c r="D56" s="9"/>
      <c r="E56" s="9"/>
      <c r="F56" s="9"/>
      <c r="G56" s="9"/>
      <c r="H56" s="9"/>
      <c r="I56" s="9"/>
    </row>
    <row r="57" spans="1:9" ht="20.25" thickTop="1" thickBot="1" x14ac:dyDescent="0.3">
      <c r="A57" s="11" t="s">
        <v>2</v>
      </c>
      <c r="B57" s="8"/>
      <c r="C57" s="9"/>
      <c r="D57" s="9"/>
      <c r="E57" s="9"/>
      <c r="F57" s="9"/>
      <c r="G57" s="9"/>
      <c r="H57" s="9"/>
      <c r="I57" s="9"/>
    </row>
    <row r="58" spans="1:9" ht="20.25" thickTop="1" thickBot="1" x14ac:dyDescent="0.3">
      <c r="A58" s="11" t="s">
        <v>3</v>
      </c>
      <c r="B58" s="8"/>
      <c r="C58" s="9"/>
      <c r="D58" s="9"/>
      <c r="E58" s="9"/>
      <c r="F58" s="9"/>
      <c r="G58" s="9"/>
      <c r="H58" s="9"/>
      <c r="I58" s="9"/>
    </row>
    <row r="59" spans="1:9" ht="20.25" thickTop="1" thickBot="1" x14ac:dyDescent="0.35">
      <c r="A59" s="11" t="s">
        <v>23</v>
      </c>
      <c r="B59" s="8"/>
      <c r="C59" s="26">
        <f>[1]Hoja1!$B$1660*0.2</f>
        <v>773.40000000000009</v>
      </c>
      <c r="D59" s="26">
        <f>[1]Hoja1!$B$1660*0.2</f>
        <v>773.40000000000009</v>
      </c>
      <c r="E59" s="26">
        <f>[1]Hoja1!$B$1660*0.2</f>
        <v>773.40000000000009</v>
      </c>
      <c r="F59" s="26">
        <f>[1]Hoja1!$B$1660*0.2</f>
        <v>773.40000000000009</v>
      </c>
      <c r="G59" s="9"/>
      <c r="H59" s="9"/>
      <c r="I59" s="9"/>
    </row>
    <row r="60" spans="1:9" ht="20.25" thickTop="1" thickBot="1" x14ac:dyDescent="0.3">
      <c r="A60" s="11" t="s">
        <v>24</v>
      </c>
      <c r="B60" s="8"/>
      <c r="C60" s="9">
        <v>751</v>
      </c>
      <c r="D60" s="9">
        <v>751</v>
      </c>
      <c r="E60" s="9">
        <v>751</v>
      </c>
      <c r="F60" s="9">
        <v>751</v>
      </c>
      <c r="G60" s="9"/>
      <c r="H60" s="9"/>
      <c r="I60" s="9"/>
    </row>
    <row r="61" spans="1:9" ht="20.25" thickTop="1" thickBot="1" x14ac:dyDescent="0.3">
      <c r="A61" s="11" t="s">
        <v>4</v>
      </c>
      <c r="B61" s="8"/>
      <c r="C61" s="9">
        <v>735</v>
      </c>
      <c r="D61" s="9">
        <v>735</v>
      </c>
      <c r="E61" s="9">
        <v>735</v>
      </c>
      <c r="F61" s="9">
        <v>735</v>
      </c>
      <c r="G61" s="9"/>
      <c r="H61" s="9"/>
      <c r="I61" s="9"/>
    </row>
    <row r="62" spans="1:9" ht="20.25" thickTop="1" thickBot="1" x14ac:dyDescent="0.3">
      <c r="A62" s="7" t="s">
        <v>25</v>
      </c>
      <c r="B62" s="14">
        <f>SUM(B54:B61)</f>
        <v>0</v>
      </c>
      <c r="C62" s="14">
        <f>SUM(C54:C61)</f>
        <v>2259.4</v>
      </c>
      <c r="D62" s="14">
        <f t="shared" ref="D62:I62" si="3">SUM(D54:D61)</f>
        <v>2259.4</v>
      </c>
      <c r="E62" s="14">
        <f t="shared" si="3"/>
        <v>2259.4</v>
      </c>
      <c r="F62" s="14">
        <f t="shared" si="3"/>
        <v>2259.4</v>
      </c>
      <c r="G62" s="14">
        <f t="shared" si="3"/>
        <v>0</v>
      </c>
      <c r="H62" s="14">
        <f t="shared" si="3"/>
        <v>0</v>
      </c>
      <c r="I62" s="15">
        <f t="shared" si="3"/>
        <v>0</v>
      </c>
    </row>
    <row r="63" spans="1:9" ht="17.25" thickTop="1" thickBot="1" x14ac:dyDescent="0.3">
      <c r="I63" s="16">
        <f>SUM(B62:I62)</f>
        <v>9037.6</v>
      </c>
    </row>
    <row r="64" spans="1:9" ht="15.75" thickBot="1" x14ac:dyDescent="0.3"/>
    <row r="65" spans="1:9" ht="20.25" thickTop="1" thickBot="1" x14ac:dyDescent="0.3">
      <c r="A65" s="34" t="s">
        <v>12</v>
      </c>
      <c r="B65" s="34" t="s">
        <v>81</v>
      </c>
      <c r="C65" s="34"/>
      <c r="D65" s="34"/>
      <c r="E65" s="34"/>
      <c r="F65" s="34"/>
      <c r="G65" s="34"/>
      <c r="H65" s="34"/>
      <c r="I65" s="34"/>
    </row>
    <row r="66" spans="1:9" ht="20.25" thickTop="1" thickBot="1" x14ac:dyDescent="0.3">
      <c r="A66" s="34"/>
      <c r="B66" s="42" t="s">
        <v>86</v>
      </c>
      <c r="C66" s="43"/>
      <c r="D66" s="43"/>
      <c r="E66" s="43"/>
      <c r="F66" s="43"/>
      <c r="G66" s="43"/>
      <c r="H66" s="43"/>
      <c r="I66" s="44"/>
    </row>
    <row r="67" spans="1:9" ht="20.25" thickTop="1" thickBot="1" x14ac:dyDescent="0.3">
      <c r="A67" s="34"/>
      <c r="B67" s="6" t="s">
        <v>0</v>
      </c>
      <c r="C67" s="6" t="s">
        <v>15</v>
      </c>
      <c r="D67" s="6" t="s">
        <v>16</v>
      </c>
      <c r="E67" s="6" t="s">
        <v>7</v>
      </c>
      <c r="F67" s="6" t="s">
        <v>17</v>
      </c>
      <c r="G67" s="6" t="s">
        <v>18</v>
      </c>
      <c r="H67" s="6" t="s">
        <v>19</v>
      </c>
      <c r="I67" s="6" t="s">
        <v>20</v>
      </c>
    </row>
    <row r="68" spans="1:9" ht="20.25" thickTop="1" thickBot="1" x14ac:dyDescent="0.3">
      <c r="A68" s="7" t="s">
        <v>21</v>
      </c>
      <c r="B68" s="8"/>
      <c r="C68" s="9"/>
      <c r="D68" s="9"/>
      <c r="E68" s="9"/>
      <c r="F68" s="9"/>
      <c r="G68" s="9"/>
      <c r="H68" s="9"/>
      <c r="I68" s="9"/>
    </row>
    <row r="69" spans="1:9" ht="20.25" thickTop="1" thickBot="1" x14ac:dyDescent="0.3">
      <c r="A69" s="10" t="s">
        <v>1</v>
      </c>
      <c r="B69" s="8"/>
      <c r="C69" s="9"/>
      <c r="D69" s="9"/>
      <c r="E69" s="9"/>
      <c r="F69" s="9"/>
      <c r="G69" s="9"/>
      <c r="H69" s="9"/>
      <c r="I69" s="9"/>
    </row>
    <row r="70" spans="1:9" ht="20.25" thickTop="1" thickBot="1" x14ac:dyDescent="0.3">
      <c r="A70" s="11" t="s">
        <v>22</v>
      </c>
      <c r="B70" s="8"/>
      <c r="C70" s="9"/>
      <c r="D70" s="9"/>
      <c r="E70" s="9"/>
      <c r="F70" s="9"/>
      <c r="G70" s="9"/>
      <c r="H70" s="9"/>
      <c r="I70" s="9"/>
    </row>
    <row r="71" spans="1:9" ht="20.25" thickTop="1" thickBot="1" x14ac:dyDescent="0.3">
      <c r="A71" s="11" t="s">
        <v>2</v>
      </c>
      <c r="B71" s="8"/>
      <c r="C71" s="9"/>
      <c r="D71" s="9"/>
      <c r="E71" s="9"/>
      <c r="F71" s="9"/>
      <c r="G71" s="9"/>
      <c r="H71" s="9"/>
      <c r="I71" s="9"/>
    </row>
    <row r="72" spans="1:9" ht="20.25" thickTop="1" thickBot="1" x14ac:dyDescent="0.3">
      <c r="A72" s="11" t="s">
        <v>3</v>
      </c>
      <c r="B72" s="8"/>
      <c r="C72" s="9"/>
      <c r="D72" s="9"/>
      <c r="E72" s="9"/>
      <c r="F72" s="9"/>
      <c r="G72" s="9"/>
      <c r="H72" s="9"/>
      <c r="I72" s="9"/>
    </row>
    <row r="73" spans="1:9" ht="20.25" thickTop="1" thickBot="1" x14ac:dyDescent="0.35">
      <c r="A73" s="11" t="s">
        <v>23</v>
      </c>
      <c r="B73" s="8"/>
      <c r="C73" s="26">
        <f>[1]Hoja1!$B$1692*0.2</f>
        <v>664.80000000000007</v>
      </c>
      <c r="D73" s="26">
        <f>[1]Hoja1!$B$1692*0.2</f>
        <v>664.80000000000007</v>
      </c>
      <c r="E73" s="26">
        <f>[1]Hoja1!$B$1692*0.2</f>
        <v>664.80000000000007</v>
      </c>
      <c r="F73" s="26">
        <f>[1]Hoja1!$B$1692*0.2</f>
        <v>664.80000000000007</v>
      </c>
      <c r="G73" s="9"/>
      <c r="H73" s="9"/>
      <c r="I73" s="9"/>
    </row>
    <row r="74" spans="1:9" ht="20.25" thickTop="1" thickBot="1" x14ac:dyDescent="0.3">
      <c r="A74" s="11" t="s">
        <v>24</v>
      </c>
      <c r="B74" s="8"/>
      <c r="C74" s="9">
        <v>634</v>
      </c>
      <c r="D74" s="9">
        <v>634</v>
      </c>
      <c r="E74" s="9">
        <v>634</v>
      </c>
      <c r="F74" s="9">
        <v>634</v>
      </c>
      <c r="G74" s="9"/>
      <c r="H74" s="9"/>
      <c r="I74" s="9"/>
    </row>
    <row r="75" spans="1:9" ht="20.25" thickTop="1" thickBot="1" x14ac:dyDescent="0.3">
      <c r="A75" s="11" t="s">
        <v>4</v>
      </c>
      <c r="B75" s="8"/>
      <c r="C75" s="9">
        <v>622</v>
      </c>
      <c r="D75" s="9">
        <v>622</v>
      </c>
      <c r="E75" s="9">
        <v>622</v>
      </c>
      <c r="F75" s="9">
        <v>622</v>
      </c>
      <c r="G75" s="9"/>
      <c r="H75" s="9"/>
      <c r="I75" s="9"/>
    </row>
    <row r="76" spans="1:9" ht="20.25" thickTop="1" thickBot="1" x14ac:dyDescent="0.3">
      <c r="A76" s="7" t="s">
        <v>25</v>
      </c>
      <c r="B76" s="14">
        <f>SUM(B68:B75)</f>
        <v>0</v>
      </c>
      <c r="C76" s="14">
        <f>SUM(C68:C75)</f>
        <v>1920.8000000000002</v>
      </c>
      <c r="D76" s="14">
        <f t="shared" ref="D76:I76" si="4">SUM(D68:D75)</f>
        <v>1920.8000000000002</v>
      </c>
      <c r="E76" s="14">
        <f t="shared" si="4"/>
        <v>1920.8000000000002</v>
      </c>
      <c r="F76" s="14">
        <f t="shared" si="4"/>
        <v>1920.8000000000002</v>
      </c>
      <c r="G76" s="14">
        <f t="shared" si="4"/>
        <v>0</v>
      </c>
      <c r="H76" s="14">
        <f t="shared" si="4"/>
        <v>0</v>
      </c>
      <c r="I76" s="14">
        <f t="shared" si="4"/>
        <v>0</v>
      </c>
    </row>
    <row r="77" spans="1:9" ht="17.25" thickTop="1" thickBot="1" x14ac:dyDescent="0.3">
      <c r="I77" s="16">
        <f>SUM(B76:I76)</f>
        <v>7683.2000000000007</v>
      </c>
    </row>
    <row r="78" spans="1:9" ht="20.25" thickTop="1" thickBot="1" x14ac:dyDescent="0.3">
      <c r="A78" s="34" t="s">
        <v>12</v>
      </c>
      <c r="B78" s="34" t="s">
        <v>81</v>
      </c>
      <c r="C78" s="34"/>
      <c r="D78" s="34"/>
      <c r="E78" s="34"/>
      <c r="F78" s="34"/>
      <c r="G78" s="34"/>
      <c r="H78" s="34"/>
      <c r="I78" s="34"/>
    </row>
    <row r="79" spans="1:9" ht="20.25" thickTop="1" thickBot="1" x14ac:dyDescent="0.3">
      <c r="A79" s="34"/>
      <c r="B79" s="42" t="s">
        <v>87</v>
      </c>
      <c r="C79" s="43"/>
      <c r="D79" s="43"/>
      <c r="E79" s="43"/>
      <c r="F79" s="43"/>
      <c r="G79" s="43"/>
      <c r="H79" s="43"/>
      <c r="I79" s="44"/>
    </row>
    <row r="80" spans="1:9" ht="20.25" thickTop="1" thickBot="1" x14ac:dyDescent="0.3">
      <c r="A80" s="34"/>
      <c r="B80" s="6" t="s">
        <v>0</v>
      </c>
      <c r="C80" s="6" t="s">
        <v>15</v>
      </c>
      <c r="D80" s="6" t="s">
        <v>16</v>
      </c>
      <c r="E80" s="6" t="s">
        <v>7</v>
      </c>
      <c r="F80" s="6" t="s">
        <v>17</v>
      </c>
      <c r="G80" s="6" t="s">
        <v>18</v>
      </c>
      <c r="H80" s="6" t="s">
        <v>19</v>
      </c>
      <c r="I80" s="6" t="s">
        <v>20</v>
      </c>
    </row>
    <row r="81" spans="1:9" ht="20.25" thickTop="1" thickBot="1" x14ac:dyDescent="0.3">
      <c r="A81" s="7" t="s">
        <v>21</v>
      </c>
      <c r="B81" s="8"/>
      <c r="C81" s="9"/>
      <c r="D81" s="9"/>
      <c r="E81" s="9"/>
      <c r="F81" s="9"/>
      <c r="G81" s="9"/>
      <c r="H81" s="9"/>
      <c r="I81" s="9"/>
    </row>
    <row r="82" spans="1:9" ht="20.25" thickTop="1" thickBot="1" x14ac:dyDescent="0.3">
      <c r="A82" s="10" t="s">
        <v>1</v>
      </c>
      <c r="B82" s="8"/>
      <c r="C82" s="9"/>
      <c r="D82" s="9"/>
      <c r="E82" s="9"/>
      <c r="F82" s="9"/>
      <c r="G82" s="9"/>
      <c r="H82" s="9"/>
      <c r="I82" s="9"/>
    </row>
    <row r="83" spans="1:9" ht="20.25" thickTop="1" thickBot="1" x14ac:dyDescent="0.3">
      <c r="A83" s="11" t="s">
        <v>22</v>
      </c>
      <c r="B83" s="8"/>
      <c r="C83" s="9"/>
      <c r="D83" s="9"/>
      <c r="E83" s="9"/>
      <c r="F83" s="9"/>
      <c r="G83" s="9"/>
      <c r="H83" s="9"/>
      <c r="I83" s="9"/>
    </row>
    <row r="84" spans="1:9" ht="20.25" thickTop="1" thickBot="1" x14ac:dyDescent="0.3">
      <c r="A84" s="11" t="s">
        <v>2</v>
      </c>
      <c r="B84" s="8"/>
      <c r="C84" s="9"/>
      <c r="D84" s="9"/>
      <c r="E84" s="9"/>
      <c r="F84" s="9"/>
      <c r="G84" s="9"/>
      <c r="H84" s="9"/>
      <c r="I84" s="9"/>
    </row>
    <row r="85" spans="1:9" ht="20.25" thickTop="1" thickBot="1" x14ac:dyDescent="0.3">
      <c r="A85" s="11" t="s">
        <v>3</v>
      </c>
      <c r="B85" s="8"/>
      <c r="C85" s="9"/>
      <c r="D85" s="9"/>
      <c r="E85" s="9"/>
      <c r="F85" s="9"/>
      <c r="G85" s="9"/>
      <c r="H85" s="9"/>
      <c r="I85" s="9"/>
    </row>
    <row r="86" spans="1:9" ht="20.25" thickTop="1" thickBot="1" x14ac:dyDescent="0.35">
      <c r="A86" s="11" t="s">
        <v>23</v>
      </c>
      <c r="B86" s="8"/>
      <c r="C86" s="26">
        <f>[1]Hoja1!$B$1720*0.2</f>
        <v>189.8</v>
      </c>
      <c r="D86" s="26">
        <f>[1]Hoja1!$B$1720*0.2</f>
        <v>189.8</v>
      </c>
      <c r="E86" s="26">
        <f>[1]Hoja1!$B$1720*0.2</f>
        <v>189.8</v>
      </c>
      <c r="F86" s="26">
        <f>[1]Hoja1!$B$1720*0.2</f>
        <v>189.8</v>
      </c>
      <c r="G86" s="9"/>
      <c r="H86" s="9"/>
      <c r="I86" s="9"/>
    </row>
    <row r="87" spans="1:9" ht="20.25" thickTop="1" thickBot="1" x14ac:dyDescent="0.3">
      <c r="A87" s="11" t="s">
        <v>24</v>
      </c>
      <c r="B87" s="8"/>
      <c r="C87" s="9">
        <v>185</v>
      </c>
      <c r="D87" s="9">
        <v>185</v>
      </c>
      <c r="E87" s="9">
        <v>185</v>
      </c>
      <c r="F87" s="9">
        <v>185</v>
      </c>
      <c r="G87" s="9"/>
      <c r="H87" s="9"/>
      <c r="I87" s="9"/>
    </row>
    <row r="88" spans="1:9" ht="20.25" thickTop="1" thickBot="1" x14ac:dyDescent="0.3">
      <c r="A88" s="11" t="s">
        <v>4</v>
      </c>
      <c r="B88" s="8"/>
      <c r="C88" s="9">
        <v>200</v>
      </c>
      <c r="D88" s="9">
        <v>200</v>
      </c>
      <c r="E88" s="9">
        <v>200</v>
      </c>
      <c r="F88" s="9">
        <v>200</v>
      </c>
      <c r="G88" s="9"/>
      <c r="H88" s="9"/>
      <c r="I88" s="9"/>
    </row>
    <row r="89" spans="1:9" ht="20.25" thickTop="1" thickBot="1" x14ac:dyDescent="0.3">
      <c r="A89" s="7" t="s">
        <v>25</v>
      </c>
      <c r="B89" s="14">
        <f>SUM(B81:B88)</f>
        <v>0</v>
      </c>
      <c r="C89" s="14">
        <f>SUM(C81:C88)</f>
        <v>574.79999999999995</v>
      </c>
      <c r="D89" s="14">
        <f t="shared" ref="D89:I89" si="5">SUM(D81:D88)</f>
        <v>574.79999999999995</v>
      </c>
      <c r="E89" s="14">
        <f t="shared" si="5"/>
        <v>574.79999999999995</v>
      </c>
      <c r="F89" s="14">
        <f t="shared" si="5"/>
        <v>574.79999999999995</v>
      </c>
      <c r="G89" s="14">
        <f t="shared" si="5"/>
        <v>0</v>
      </c>
      <c r="H89" s="14">
        <f t="shared" si="5"/>
        <v>0</v>
      </c>
      <c r="I89" s="14">
        <f t="shared" si="5"/>
        <v>0</v>
      </c>
    </row>
    <row r="90" spans="1:9" ht="17.25" thickTop="1" thickBot="1" x14ac:dyDescent="0.3">
      <c r="I90" s="16">
        <f>SUM(B89:I89)</f>
        <v>2299.1999999999998</v>
      </c>
    </row>
    <row r="91" spans="1:9" ht="16.5" thickBot="1" x14ac:dyDescent="0.3">
      <c r="I91" s="17"/>
    </row>
    <row r="92" spans="1:9" ht="20.25" thickTop="1" thickBot="1" x14ac:dyDescent="0.3">
      <c r="A92" s="34" t="s">
        <v>12</v>
      </c>
      <c r="B92" s="34" t="s">
        <v>81</v>
      </c>
      <c r="C92" s="34"/>
      <c r="D92" s="34"/>
      <c r="E92" s="34"/>
      <c r="F92" s="34"/>
      <c r="G92" s="34"/>
      <c r="H92" s="34"/>
      <c r="I92" s="34"/>
    </row>
    <row r="93" spans="1:9" ht="20.25" thickTop="1" thickBot="1" x14ac:dyDescent="0.3">
      <c r="A93" s="34"/>
      <c r="B93" s="42" t="s">
        <v>88</v>
      </c>
      <c r="C93" s="43"/>
      <c r="D93" s="43"/>
      <c r="E93" s="43"/>
      <c r="F93" s="43"/>
      <c r="G93" s="43"/>
      <c r="H93" s="43"/>
      <c r="I93" s="44"/>
    </row>
    <row r="94" spans="1:9" ht="20.25" thickTop="1" thickBot="1" x14ac:dyDescent="0.3">
      <c r="A94" s="34"/>
      <c r="B94" s="6" t="s">
        <v>0</v>
      </c>
      <c r="C94" s="6" t="s">
        <v>15</v>
      </c>
      <c r="D94" s="6" t="s">
        <v>16</v>
      </c>
      <c r="E94" s="6" t="s">
        <v>7</v>
      </c>
      <c r="F94" s="6" t="s">
        <v>17</v>
      </c>
      <c r="G94" s="6" t="s">
        <v>18</v>
      </c>
      <c r="H94" s="6" t="s">
        <v>19</v>
      </c>
      <c r="I94" s="6" t="s">
        <v>20</v>
      </c>
    </row>
    <row r="95" spans="1:9" ht="20.25" thickTop="1" thickBot="1" x14ac:dyDescent="0.3">
      <c r="A95" s="7" t="s">
        <v>21</v>
      </c>
      <c r="B95" s="8"/>
      <c r="C95" s="9"/>
      <c r="D95" s="9"/>
      <c r="E95" s="9"/>
      <c r="F95" s="9"/>
      <c r="G95" s="9"/>
      <c r="H95" s="9"/>
      <c r="I95" s="9"/>
    </row>
    <row r="96" spans="1:9" ht="20.25" thickTop="1" thickBot="1" x14ac:dyDescent="0.3">
      <c r="A96" s="10" t="s">
        <v>1</v>
      </c>
      <c r="B96" s="8"/>
      <c r="C96" s="9"/>
      <c r="D96" s="9"/>
      <c r="E96" s="9"/>
      <c r="F96" s="9"/>
      <c r="G96" s="9"/>
      <c r="H96" s="9"/>
      <c r="I96" s="9"/>
    </row>
    <row r="97" spans="1:9" ht="20.25" thickTop="1" thickBot="1" x14ac:dyDescent="0.3">
      <c r="A97" s="11" t="s">
        <v>22</v>
      </c>
      <c r="B97" s="8"/>
      <c r="C97" s="9"/>
      <c r="D97" s="9"/>
      <c r="E97" s="9"/>
      <c r="F97" s="9"/>
      <c r="G97" s="9"/>
      <c r="H97" s="9"/>
      <c r="I97" s="9"/>
    </row>
    <row r="98" spans="1:9" ht="20.25" thickTop="1" thickBot="1" x14ac:dyDescent="0.3">
      <c r="A98" s="11" t="s">
        <v>2</v>
      </c>
      <c r="B98" s="8"/>
      <c r="C98" s="9"/>
      <c r="D98" s="9"/>
      <c r="E98" s="9"/>
      <c r="F98" s="9"/>
      <c r="G98" s="9"/>
      <c r="H98" s="9"/>
      <c r="I98" s="9"/>
    </row>
    <row r="99" spans="1:9" ht="20.25" thickTop="1" thickBot="1" x14ac:dyDescent="0.3">
      <c r="A99" s="11" t="s">
        <v>3</v>
      </c>
      <c r="B99" s="8"/>
      <c r="C99" s="9"/>
      <c r="D99" s="9"/>
      <c r="E99" s="9"/>
      <c r="F99" s="9"/>
      <c r="G99" s="9"/>
      <c r="H99" s="9"/>
      <c r="I99" s="9"/>
    </row>
    <row r="100" spans="1:9" ht="20.25" thickTop="1" thickBot="1" x14ac:dyDescent="0.35">
      <c r="A100" s="11" t="s">
        <v>23</v>
      </c>
      <c r="B100" s="8"/>
      <c r="C100" s="26">
        <f>[1]Hoja1!$B$1752*0.2</f>
        <v>157.4</v>
      </c>
      <c r="D100" s="26">
        <f>[1]Hoja1!$B$1752*0.2</f>
        <v>157.4</v>
      </c>
      <c r="E100" s="26">
        <f>[1]Hoja1!$B$1752*0.2</f>
        <v>157.4</v>
      </c>
      <c r="F100" s="26">
        <f>[1]Hoja1!$B$1752*0.2</f>
        <v>157.4</v>
      </c>
      <c r="G100" s="9"/>
      <c r="H100" s="9"/>
      <c r="I100" s="9"/>
    </row>
    <row r="101" spans="1:9" ht="20.25" thickTop="1" thickBot="1" x14ac:dyDescent="0.3">
      <c r="A101" s="11" t="s">
        <v>24</v>
      </c>
      <c r="B101" s="8"/>
      <c r="C101" s="9">
        <v>159</v>
      </c>
      <c r="D101" s="9">
        <v>159</v>
      </c>
      <c r="E101" s="9">
        <v>159</v>
      </c>
      <c r="F101" s="9">
        <v>159</v>
      </c>
      <c r="G101" s="9"/>
      <c r="H101" s="9"/>
      <c r="I101" s="9"/>
    </row>
    <row r="102" spans="1:9" ht="20.25" thickTop="1" thickBot="1" x14ac:dyDescent="0.3">
      <c r="A102" s="11" t="s">
        <v>4</v>
      </c>
      <c r="B102" s="8"/>
      <c r="C102" s="9">
        <v>143</v>
      </c>
      <c r="D102" s="9">
        <v>143</v>
      </c>
      <c r="E102" s="9">
        <v>143</v>
      </c>
      <c r="F102" s="9">
        <v>143</v>
      </c>
      <c r="G102" s="9"/>
      <c r="H102" s="9"/>
      <c r="I102" s="9"/>
    </row>
    <row r="103" spans="1:9" ht="20.25" thickTop="1" thickBot="1" x14ac:dyDescent="0.3">
      <c r="A103" s="7" t="s">
        <v>25</v>
      </c>
      <c r="B103" s="14">
        <f>SUM(B95:B102)</f>
        <v>0</v>
      </c>
      <c r="C103" s="14">
        <f>SUM(C95:C102)</f>
        <v>459.4</v>
      </c>
      <c r="D103" s="14">
        <f t="shared" ref="D103:I103" si="6">SUM(D95:D102)</f>
        <v>459.4</v>
      </c>
      <c r="E103" s="14">
        <f t="shared" si="6"/>
        <v>459.4</v>
      </c>
      <c r="F103" s="14">
        <f t="shared" si="6"/>
        <v>459.4</v>
      </c>
      <c r="G103" s="14">
        <f t="shared" si="6"/>
        <v>0</v>
      </c>
      <c r="H103" s="14">
        <f t="shared" si="6"/>
        <v>0</v>
      </c>
      <c r="I103" s="14">
        <f t="shared" si="6"/>
        <v>0</v>
      </c>
    </row>
    <row r="104" spans="1:9" ht="17.25" thickTop="1" thickBot="1" x14ac:dyDescent="0.3">
      <c r="I104" s="16">
        <f>SUM(B103:I103)</f>
        <v>1837.6</v>
      </c>
    </row>
    <row r="105" spans="1:9" ht="20.25" thickTop="1" thickBot="1" x14ac:dyDescent="0.3">
      <c r="A105" s="34" t="s">
        <v>12</v>
      </c>
      <c r="B105" s="34" t="s">
        <v>81</v>
      </c>
      <c r="C105" s="34"/>
      <c r="D105" s="34"/>
      <c r="E105" s="34"/>
      <c r="F105" s="34"/>
      <c r="G105" s="34"/>
      <c r="H105" s="34"/>
      <c r="I105" s="34"/>
    </row>
    <row r="106" spans="1:9" ht="20.25" thickTop="1" thickBot="1" x14ac:dyDescent="0.3">
      <c r="A106" s="34"/>
      <c r="B106" s="42" t="s">
        <v>89</v>
      </c>
      <c r="C106" s="43"/>
      <c r="D106" s="43"/>
      <c r="E106" s="43"/>
      <c r="F106" s="43"/>
      <c r="G106" s="43"/>
      <c r="H106" s="43"/>
      <c r="I106" s="44"/>
    </row>
    <row r="107" spans="1:9" ht="20.25" thickTop="1" thickBot="1" x14ac:dyDescent="0.3">
      <c r="A107" s="34"/>
      <c r="B107" s="6" t="s">
        <v>0</v>
      </c>
      <c r="C107" s="6" t="s">
        <v>15</v>
      </c>
      <c r="D107" s="6" t="s">
        <v>16</v>
      </c>
      <c r="E107" s="6" t="s">
        <v>7</v>
      </c>
      <c r="F107" s="6" t="s">
        <v>17</v>
      </c>
      <c r="G107" s="6" t="s">
        <v>18</v>
      </c>
      <c r="H107" s="6" t="s">
        <v>19</v>
      </c>
      <c r="I107" s="6" t="s">
        <v>20</v>
      </c>
    </row>
    <row r="108" spans="1:9" ht="20.25" thickTop="1" thickBot="1" x14ac:dyDescent="0.3">
      <c r="A108" s="7" t="s">
        <v>21</v>
      </c>
      <c r="B108" s="8"/>
      <c r="C108" s="9"/>
      <c r="D108" s="9"/>
      <c r="E108" s="9"/>
      <c r="F108" s="9"/>
      <c r="G108" s="9"/>
      <c r="H108" s="9"/>
      <c r="I108" s="9"/>
    </row>
    <row r="109" spans="1:9" ht="20.25" thickTop="1" thickBot="1" x14ac:dyDescent="0.3">
      <c r="A109" s="10" t="s">
        <v>1</v>
      </c>
      <c r="B109" s="8"/>
      <c r="C109" s="9"/>
      <c r="D109" s="9"/>
      <c r="E109" s="9"/>
      <c r="F109" s="9"/>
      <c r="G109" s="9"/>
      <c r="H109" s="9"/>
      <c r="I109" s="9"/>
    </row>
    <row r="110" spans="1:9" ht="20.25" thickTop="1" thickBot="1" x14ac:dyDescent="0.3">
      <c r="A110" s="11" t="s">
        <v>22</v>
      </c>
      <c r="B110" s="8"/>
      <c r="C110" s="9"/>
      <c r="D110" s="9"/>
      <c r="E110" s="9"/>
      <c r="F110" s="9"/>
      <c r="G110" s="9"/>
      <c r="H110" s="9"/>
      <c r="I110" s="9"/>
    </row>
    <row r="111" spans="1:9" ht="20.25" thickTop="1" thickBot="1" x14ac:dyDescent="0.3">
      <c r="A111" s="11" t="s">
        <v>2</v>
      </c>
      <c r="B111" s="8"/>
      <c r="C111" s="9"/>
      <c r="D111" s="9"/>
      <c r="E111" s="9"/>
      <c r="F111" s="9"/>
      <c r="G111" s="9"/>
      <c r="H111" s="9"/>
      <c r="I111" s="9"/>
    </row>
    <row r="112" spans="1:9" ht="20.25" thickTop="1" thickBot="1" x14ac:dyDescent="0.3">
      <c r="A112" s="11" t="s">
        <v>3</v>
      </c>
      <c r="B112" s="8"/>
      <c r="C112" s="9"/>
      <c r="D112" s="9"/>
      <c r="E112" s="9"/>
      <c r="F112" s="9"/>
      <c r="G112" s="9"/>
      <c r="H112" s="9"/>
      <c r="I112" s="9"/>
    </row>
    <row r="113" spans="1:9" ht="20.25" thickTop="1" thickBot="1" x14ac:dyDescent="0.35">
      <c r="A113" s="11" t="s">
        <v>23</v>
      </c>
      <c r="B113" s="8"/>
      <c r="C113" s="26">
        <f>[1]Hoja1!$B$1784*0.2</f>
        <v>88.600000000000009</v>
      </c>
      <c r="D113" s="26">
        <f>[1]Hoja1!$B$1784*0.2</f>
        <v>88.600000000000009</v>
      </c>
      <c r="E113" s="26">
        <f>[1]Hoja1!$B$1784*0.2</f>
        <v>88.600000000000009</v>
      </c>
      <c r="F113" s="26">
        <f>[1]Hoja1!$B$1784*0.2</f>
        <v>88.600000000000009</v>
      </c>
      <c r="G113" s="9"/>
      <c r="H113" s="9"/>
      <c r="I113" s="9"/>
    </row>
    <row r="114" spans="1:9" ht="20.25" thickTop="1" thickBot="1" x14ac:dyDescent="0.3">
      <c r="A114" s="11" t="s">
        <v>24</v>
      </c>
      <c r="B114" s="8"/>
      <c r="C114" s="9">
        <v>94</v>
      </c>
      <c r="D114" s="9">
        <v>94</v>
      </c>
      <c r="E114" s="9">
        <v>94</v>
      </c>
      <c r="F114" s="9">
        <v>94</v>
      </c>
      <c r="G114" s="9"/>
      <c r="H114" s="9"/>
      <c r="I114" s="9"/>
    </row>
    <row r="115" spans="1:9" ht="20.25" thickTop="1" thickBot="1" x14ac:dyDescent="0.3">
      <c r="A115" s="11" t="s">
        <v>4</v>
      </c>
      <c r="B115" s="8"/>
      <c r="C115" s="9">
        <v>97</v>
      </c>
      <c r="D115" s="9">
        <v>97</v>
      </c>
      <c r="E115" s="9">
        <v>97</v>
      </c>
      <c r="F115" s="9">
        <v>97</v>
      </c>
      <c r="G115" s="9"/>
      <c r="H115" s="9"/>
      <c r="I115" s="9"/>
    </row>
    <row r="116" spans="1:9" ht="20.25" thickTop="1" thickBot="1" x14ac:dyDescent="0.3">
      <c r="A116" s="7" t="s">
        <v>25</v>
      </c>
      <c r="B116" s="14">
        <f>SUM(B108:B115)</f>
        <v>0</v>
      </c>
      <c r="C116" s="14">
        <f>SUM(C108:C115)</f>
        <v>279.60000000000002</v>
      </c>
      <c r="D116" s="14">
        <f t="shared" ref="D116" si="7">SUM(D108:D115)</f>
        <v>279.60000000000002</v>
      </c>
      <c r="E116" s="14">
        <f t="shared" ref="E116" si="8">SUM(E108:E115)</f>
        <v>279.60000000000002</v>
      </c>
      <c r="F116" s="14">
        <f t="shared" ref="F116" si="9">SUM(F108:F115)</f>
        <v>279.60000000000002</v>
      </c>
      <c r="G116" s="14">
        <f t="shared" ref="G116" si="10">SUM(G108:G115)</f>
        <v>0</v>
      </c>
      <c r="H116" s="14">
        <f t="shared" ref="H116" si="11">SUM(H108:H115)</f>
        <v>0</v>
      </c>
      <c r="I116" s="14">
        <f t="shared" ref="I116" si="12">SUM(I108:I115)</f>
        <v>0</v>
      </c>
    </row>
    <row r="117" spans="1:9" ht="17.25" thickTop="1" thickBot="1" x14ac:dyDescent="0.3">
      <c r="I117" s="16">
        <f>SUM(B116:I116)</f>
        <v>1118.4000000000001</v>
      </c>
    </row>
    <row r="118" spans="1:9" ht="20.25" thickTop="1" thickBot="1" x14ac:dyDescent="0.3">
      <c r="A118" s="34" t="s">
        <v>12</v>
      </c>
      <c r="B118" s="34" t="s">
        <v>81</v>
      </c>
      <c r="C118" s="34"/>
      <c r="D118" s="34"/>
      <c r="E118" s="34"/>
      <c r="F118" s="34"/>
      <c r="G118" s="34"/>
      <c r="H118" s="34"/>
      <c r="I118" s="34"/>
    </row>
    <row r="119" spans="1:9" ht="20.25" thickTop="1" thickBot="1" x14ac:dyDescent="0.3">
      <c r="A119" s="34"/>
      <c r="B119" s="42" t="s">
        <v>90</v>
      </c>
      <c r="C119" s="43"/>
      <c r="D119" s="43"/>
      <c r="E119" s="43"/>
      <c r="F119" s="43"/>
      <c r="G119" s="43"/>
      <c r="H119" s="43"/>
      <c r="I119" s="44"/>
    </row>
    <row r="120" spans="1:9" ht="20.25" thickTop="1" thickBot="1" x14ac:dyDescent="0.3">
      <c r="A120" s="34"/>
      <c r="B120" s="6" t="s">
        <v>0</v>
      </c>
      <c r="C120" s="6" t="s">
        <v>15</v>
      </c>
      <c r="D120" s="6" t="s">
        <v>16</v>
      </c>
      <c r="E120" s="6" t="s">
        <v>7</v>
      </c>
      <c r="F120" s="6" t="s">
        <v>17</v>
      </c>
      <c r="G120" s="6" t="s">
        <v>18</v>
      </c>
      <c r="H120" s="6" t="s">
        <v>19</v>
      </c>
      <c r="I120" s="6" t="s">
        <v>20</v>
      </c>
    </row>
    <row r="121" spans="1:9" ht="20.25" thickTop="1" thickBot="1" x14ac:dyDescent="0.3">
      <c r="A121" s="7" t="s">
        <v>21</v>
      </c>
      <c r="B121" s="8"/>
      <c r="C121" s="9"/>
      <c r="D121" s="9"/>
      <c r="E121" s="9"/>
      <c r="F121" s="9"/>
      <c r="G121" s="9"/>
      <c r="H121" s="9"/>
      <c r="I121" s="9"/>
    </row>
    <row r="122" spans="1:9" ht="20.25" thickTop="1" thickBot="1" x14ac:dyDescent="0.3">
      <c r="A122" s="10" t="s">
        <v>1</v>
      </c>
      <c r="B122" s="8"/>
      <c r="C122" s="9"/>
      <c r="D122" s="9"/>
      <c r="E122" s="9"/>
      <c r="F122" s="9"/>
      <c r="G122" s="9"/>
      <c r="H122" s="9"/>
      <c r="I122" s="9"/>
    </row>
    <row r="123" spans="1:9" ht="20.25" thickTop="1" thickBot="1" x14ac:dyDescent="0.3">
      <c r="A123" s="11" t="s">
        <v>22</v>
      </c>
      <c r="B123" s="8"/>
      <c r="C123" s="9"/>
      <c r="D123" s="9"/>
      <c r="E123" s="9"/>
      <c r="F123" s="9"/>
      <c r="G123" s="9"/>
      <c r="H123" s="9"/>
      <c r="I123" s="9"/>
    </row>
    <row r="124" spans="1:9" ht="20.25" thickTop="1" thickBot="1" x14ac:dyDescent="0.3">
      <c r="A124" s="11" t="s">
        <v>2</v>
      </c>
      <c r="B124" s="8"/>
      <c r="C124" s="9"/>
      <c r="D124" s="9"/>
      <c r="E124" s="9"/>
      <c r="F124" s="9"/>
      <c r="G124" s="9"/>
      <c r="H124" s="9"/>
      <c r="I124" s="9"/>
    </row>
    <row r="125" spans="1:9" ht="20.25" thickTop="1" thickBot="1" x14ac:dyDescent="0.3">
      <c r="A125" s="11" t="s">
        <v>3</v>
      </c>
      <c r="B125" s="8"/>
      <c r="C125" s="9"/>
      <c r="D125" s="9"/>
      <c r="E125" s="9"/>
      <c r="F125" s="9"/>
      <c r="G125" s="9"/>
      <c r="H125" s="9"/>
      <c r="I125" s="9"/>
    </row>
    <row r="126" spans="1:9" ht="20.25" thickTop="1" thickBot="1" x14ac:dyDescent="0.35">
      <c r="A126" s="11" t="s">
        <v>23</v>
      </c>
      <c r="B126" s="8"/>
      <c r="C126" s="26">
        <f>[1]Hoja1!$B$1816*0.2</f>
        <v>181.20000000000002</v>
      </c>
      <c r="D126" s="26">
        <f>[1]Hoja1!$B$1816*0.2</f>
        <v>181.20000000000002</v>
      </c>
      <c r="E126" s="26">
        <f>[1]Hoja1!$B$1816*0.2</f>
        <v>181.20000000000002</v>
      </c>
      <c r="F126" s="26">
        <f>[1]Hoja1!$B$1816*0.2</f>
        <v>181.20000000000002</v>
      </c>
      <c r="G126" s="9"/>
      <c r="H126" s="9"/>
      <c r="I126" s="9"/>
    </row>
    <row r="127" spans="1:9" ht="20.25" thickTop="1" thickBot="1" x14ac:dyDescent="0.3">
      <c r="A127" s="11" t="s">
        <v>24</v>
      </c>
      <c r="B127" s="8"/>
      <c r="C127" s="9">
        <v>185</v>
      </c>
      <c r="D127" s="9">
        <v>185</v>
      </c>
      <c r="E127" s="9">
        <v>185</v>
      </c>
      <c r="F127" s="9">
        <v>185</v>
      </c>
      <c r="G127" s="9"/>
      <c r="H127" s="9"/>
      <c r="I127" s="9"/>
    </row>
    <row r="128" spans="1:9" ht="20.25" thickTop="1" thickBot="1" x14ac:dyDescent="0.3">
      <c r="A128" s="11" t="s">
        <v>4</v>
      </c>
      <c r="B128" s="8"/>
      <c r="C128" s="9">
        <v>196</v>
      </c>
      <c r="D128" s="9">
        <v>196</v>
      </c>
      <c r="E128" s="9">
        <v>196</v>
      </c>
      <c r="F128" s="9">
        <v>196</v>
      </c>
      <c r="G128" s="9"/>
      <c r="H128" s="9"/>
      <c r="I128" s="9"/>
    </row>
    <row r="129" spans="1:9" ht="20.25" thickTop="1" thickBot="1" x14ac:dyDescent="0.3">
      <c r="A129" s="7" t="s">
        <v>25</v>
      </c>
      <c r="B129" s="14">
        <f>SUM(B121:B128)</f>
        <v>0</v>
      </c>
      <c r="C129" s="14">
        <f>SUM(C121:C128)</f>
        <v>562.20000000000005</v>
      </c>
      <c r="D129" s="14">
        <f t="shared" ref="D129" si="13">SUM(D121:D128)</f>
        <v>562.20000000000005</v>
      </c>
      <c r="E129" s="14">
        <f t="shared" ref="E129" si="14">SUM(E121:E128)</f>
        <v>562.20000000000005</v>
      </c>
      <c r="F129" s="14">
        <f t="shared" ref="F129" si="15">SUM(F121:F128)</f>
        <v>562.20000000000005</v>
      </c>
      <c r="G129" s="14">
        <f t="shared" ref="G129" si="16">SUM(G121:G128)</f>
        <v>0</v>
      </c>
      <c r="H129" s="14">
        <f t="shared" ref="H129" si="17">SUM(H121:H128)</f>
        <v>0</v>
      </c>
      <c r="I129" s="14">
        <f t="shared" ref="I129" si="18">SUM(I121:I128)</f>
        <v>0</v>
      </c>
    </row>
    <row r="130" spans="1:9" ht="17.25" thickTop="1" thickBot="1" x14ac:dyDescent="0.3">
      <c r="I130" s="16">
        <f>SUM(B129:I129)</f>
        <v>2248.8000000000002</v>
      </c>
    </row>
    <row r="131" spans="1:9" ht="20.25" thickTop="1" thickBot="1" x14ac:dyDescent="0.3">
      <c r="A131" s="34" t="s">
        <v>12</v>
      </c>
      <c r="B131" s="34" t="s">
        <v>81</v>
      </c>
      <c r="C131" s="34"/>
      <c r="D131" s="34"/>
      <c r="E131" s="34"/>
      <c r="F131" s="34"/>
      <c r="G131" s="34"/>
      <c r="H131" s="34"/>
      <c r="I131" s="34"/>
    </row>
    <row r="132" spans="1:9" ht="20.25" thickTop="1" thickBot="1" x14ac:dyDescent="0.3">
      <c r="A132" s="34"/>
      <c r="B132" s="42" t="s">
        <v>91</v>
      </c>
      <c r="C132" s="43"/>
      <c r="D132" s="43"/>
      <c r="E132" s="43"/>
      <c r="F132" s="43"/>
      <c r="G132" s="43"/>
      <c r="H132" s="43"/>
      <c r="I132" s="44"/>
    </row>
    <row r="133" spans="1:9" ht="20.25" thickTop="1" thickBot="1" x14ac:dyDescent="0.3">
      <c r="A133" s="34"/>
      <c r="B133" s="6" t="s">
        <v>0</v>
      </c>
      <c r="C133" s="6" t="s">
        <v>15</v>
      </c>
      <c r="D133" s="6" t="s">
        <v>16</v>
      </c>
      <c r="E133" s="6" t="s">
        <v>7</v>
      </c>
      <c r="F133" s="6" t="s">
        <v>17</v>
      </c>
      <c r="G133" s="6" t="s">
        <v>18</v>
      </c>
      <c r="H133" s="6" t="s">
        <v>19</v>
      </c>
      <c r="I133" s="6" t="s">
        <v>20</v>
      </c>
    </row>
    <row r="134" spans="1:9" ht="20.25" thickTop="1" thickBot="1" x14ac:dyDescent="0.3">
      <c r="A134" s="7" t="s">
        <v>21</v>
      </c>
      <c r="B134" s="8"/>
      <c r="C134" s="9"/>
      <c r="D134" s="9"/>
      <c r="E134" s="9"/>
      <c r="F134" s="9"/>
      <c r="G134" s="9"/>
      <c r="H134" s="9"/>
      <c r="I134" s="9"/>
    </row>
    <row r="135" spans="1:9" ht="20.25" thickTop="1" thickBot="1" x14ac:dyDescent="0.3">
      <c r="A135" s="10" t="s">
        <v>1</v>
      </c>
      <c r="B135" s="8"/>
      <c r="C135" s="9"/>
      <c r="D135" s="9"/>
      <c r="E135" s="9"/>
      <c r="F135" s="9"/>
      <c r="G135" s="9"/>
      <c r="H135" s="9"/>
      <c r="I135" s="9"/>
    </row>
    <row r="136" spans="1:9" ht="20.25" thickTop="1" thickBot="1" x14ac:dyDescent="0.3">
      <c r="A136" s="11" t="s">
        <v>22</v>
      </c>
      <c r="B136" s="8"/>
      <c r="C136" s="9"/>
      <c r="D136" s="9"/>
      <c r="E136" s="9"/>
      <c r="F136" s="9"/>
      <c r="G136" s="9"/>
      <c r="H136" s="9"/>
      <c r="I136" s="9"/>
    </row>
    <row r="137" spans="1:9" ht="20.25" thickTop="1" thickBot="1" x14ac:dyDescent="0.3">
      <c r="A137" s="11" t="s">
        <v>2</v>
      </c>
      <c r="B137" s="8"/>
      <c r="C137" s="9"/>
      <c r="D137" s="9"/>
      <c r="E137" s="9"/>
      <c r="F137" s="9"/>
      <c r="G137" s="9"/>
      <c r="H137" s="9"/>
      <c r="I137" s="9"/>
    </row>
    <row r="138" spans="1:9" ht="20.25" thickTop="1" thickBot="1" x14ac:dyDescent="0.3">
      <c r="A138" s="11" t="s">
        <v>3</v>
      </c>
      <c r="B138" s="8"/>
      <c r="C138" s="9"/>
      <c r="D138" s="9"/>
      <c r="E138" s="9"/>
      <c r="F138" s="9"/>
      <c r="G138" s="9"/>
      <c r="H138" s="9"/>
      <c r="I138" s="9"/>
    </row>
    <row r="139" spans="1:9" ht="20.25" thickTop="1" thickBot="1" x14ac:dyDescent="0.35">
      <c r="A139" s="11" t="s">
        <v>23</v>
      </c>
      <c r="B139" s="8"/>
      <c r="C139" s="26">
        <f>[1]Hoja1!$B$1851*0.2</f>
        <v>108</v>
      </c>
      <c r="D139" s="26">
        <f>[1]Hoja1!$B$1851*0.2</f>
        <v>108</v>
      </c>
      <c r="E139" s="26">
        <f>[1]Hoja1!$B$1851*0.2</f>
        <v>108</v>
      </c>
      <c r="F139" s="26">
        <f>[1]Hoja1!$B$1851*0.2</f>
        <v>108</v>
      </c>
      <c r="G139" s="9"/>
      <c r="H139" s="9"/>
      <c r="I139" s="9"/>
    </row>
    <row r="140" spans="1:9" ht="20.25" thickTop="1" thickBot="1" x14ac:dyDescent="0.3">
      <c r="A140" s="11" t="s">
        <v>24</v>
      </c>
      <c r="B140" s="8"/>
      <c r="C140" s="9">
        <v>101</v>
      </c>
      <c r="D140" s="9">
        <v>101</v>
      </c>
      <c r="E140" s="9">
        <v>101</v>
      </c>
      <c r="F140" s="9">
        <v>101</v>
      </c>
      <c r="G140" s="9"/>
      <c r="H140" s="9"/>
      <c r="I140" s="9"/>
    </row>
    <row r="141" spans="1:9" ht="20.25" thickTop="1" thickBot="1" x14ac:dyDescent="0.3">
      <c r="A141" s="11" t="s">
        <v>4</v>
      </c>
      <c r="B141" s="8"/>
      <c r="C141" s="9">
        <v>82</v>
      </c>
      <c r="D141" s="9">
        <v>82</v>
      </c>
      <c r="E141" s="9">
        <v>82</v>
      </c>
      <c r="F141" s="9">
        <v>82</v>
      </c>
      <c r="G141" s="9"/>
      <c r="H141" s="9"/>
      <c r="I141" s="9"/>
    </row>
    <row r="142" spans="1:9" ht="20.25" thickTop="1" thickBot="1" x14ac:dyDescent="0.3">
      <c r="A142" s="7" t="s">
        <v>25</v>
      </c>
      <c r="B142" s="14">
        <f>SUM(B134:B141)</f>
        <v>0</v>
      </c>
      <c r="C142" s="14">
        <f>SUM(C134:C141)</f>
        <v>291</v>
      </c>
      <c r="D142" s="14">
        <f t="shared" ref="D142" si="19">SUM(D134:D141)</f>
        <v>291</v>
      </c>
      <c r="E142" s="14">
        <f t="shared" ref="E142" si="20">SUM(E134:E141)</f>
        <v>291</v>
      </c>
      <c r="F142" s="14">
        <f t="shared" ref="F142" si="21">SUM(F134:F141)</f>
        <v>291</v>
      </c>
      <c r="G142" s="14">
        <f t="shared" ref="G142" si="22">SUM(G134:G141)</f>
        <v>0</v>
      </c>
      <c r="H142" s="14">
        <f t="shared" ref="H142" si="23">SUM(H134:H141)</f>
        <v>0</v>
      </c>
      <c r="I142" s="14">
        <f t="shared" ref="I142" si="24">SUM(I134:I141)</f>
        <v>0</v>
      </c>
    </row>
    <row r="143" spans="1:9" ht="17.25" thickTop="1" thickBot="1" x14ac:dyDescent="0.3">
      <c r="C143" s="40" t="s">
        <v>31</v>
      </c>
      <c r="D143" s="36">
        <f>I77+I63+I50+I36+I23+I90+I104+I143+I130+I117</f>
        <v>33756.800000000003</v>
      </c>
      <c r="E143" s="37"/>
      <c r="I143" s="16">
        <f>SUM(B142:I142)</f>
        <v>1164</v>
      </c>
    </row>
    <row r="144" spans="1:9" ht="15.75" thickBot="1" x14ac:dyDescent="0.3">
      <c r="C144" s="41"/>
      <c r="D144" s="38"/>
      <c r="E144" s="39"/>
    </row>
  </sheetData>
  <mergeCells count="36">
    <mergeCell ref="A7:I7"/>
    <mergeCell ref="A8:I8"/>
    <mergeCell ref="A9:I9"/>
    <mergeCell ref="A10:I10"/>
    <mergeCell ref="A11:A13"/>
    <mergeCell ref="B11:I11"/>
    <mergeCell ref="B12:I12"/>
    <mergeCell ref="A24:A26"/>
    <mergeCell ref="B24:I24"/>
    <mergeCell ref="B25:I25"/>
    <mergeCell ref="A38:A40"/>
    <mergeCell ref="B38:I38"/>
    <mergeCell ref="B39:I39"/>
    <mergeCell ref="A51:A53"/>
    <mergeCell ref="B51:I51"/>
    <mergeCell ref="B52:I52"/>
    <mergeCell ref="A65:A67"/>
    <mergeCell ref="B65:I65"/>
    <mergeCell ref="B66:I66"/>
    <mergeCell ref="A78:A80"/>
    <mergeCell ref="B78:I78"/>
    <mergeCell ref="B79:I79"/>
    <mergeCell ref="A92:A94"/>
    <mergeCell ref="B92:I92"/>
    <mergeCell ref="B93:I93"/>
    <mergeCell ref="A105:A107"/>
    <mergeCell ref="B105:I105"/>
    <mergeCell ref="B106:I106"/>
    <mergeCell ref="A118:A120"/>
    <mergeCell ref="B118:I118"/>
    <mergeCell ref="B119:I119"/>
    <mergeCell ref="A131:A133"/>
    <mergeCell ref="B131:I131"/>
    <mergeCell ref="B132:I132"/>
    <mergeCell ref="C143:C144"/>
    <mergeCell ref="D143:E144"/>
  </mergeCells>
  <pageMargins left="0.27559055118110237" right="0.27559055118110237" top="0.15748031496062992" bottom="0.15748031496062992" header="0.15748031496062992" footer="0.15748031496062992"/>
  <pageSetup paperSize="5" scale="8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20</vt:i4>
      </vt:variant>
    </vt:vector>
  </HeadingPairs>
  <TitlesOfParts>
    <vt:vector size="39" baseType="lpstr">
      <vt:lpstr>TOTAL NACIONAL</vt:lpstr>
      <vt:lpstr>BARAHONA </vt:lpstr>
      <vt:lpstr> SAN JUAN</vt:lpstr>
      <vt:lpstr>AZUA</vt:lpstr>
      <vt:lpstr>SAN CRISTOBAL</vt:lpstr>
      <vt:lpstr>SAN PEDRO</vt:lpstr>
      <vt:lpstr>LA VEGA</vt:lpstr>
      <vt:lpstr>SAN FRANCISCO</vt:lpstr>
      <vt:lpstr>SANTIAGO</vt:lpstr>
      <vt:lpstr>MAO VALVERDE</vt:lpstr>
      <vt:lpstr>10 SANTO DOMINGO II</vt:lpstr>
      <vt:lpstr>PUERTO PLATA</vt:lpstr>
      <vt:lpstr>HIGÜEY</vt:lpstr>
      <vt:lpstr>MONTECRISTI</vt:lpstr>
      <vt:lpstr>NAGUA</vt:lpstr>
      <vt:lpstr>15 SANTO DOMINGO III</vt:lpstr>
      <vt:lpstr>COTUÍ</vt:lpstr>
      <vt:lpstr>MONTE PLATA</vt:lpstr>
      <vt:lpstr>NEYBA</vt:lpstr>
      <vt:lpstr>'BARAHONA '!Área_de_impresión</vt:lpstr>
      <vt:lpstr>' SAN JUAN'!Títulos_a_imprimir</vt:lpstr>
      <vt:lpstr>'10 SANTO DOMINGO II'!Títulos_a_imprimir</vt:lpstr>
      <vt:lpstr>'15 SANTO DOMINGO III'!Títulos_a_imprimir</vt:lpstr>
      <vt:lpstr>AZUA!Títulos_a_imprimir</vt:lpstr>
      <vt:lpstr>'BARAHONA '!Títulos_a_imprimir</vt:lpstr>
      <vt:lpstr>COTUÍ!Títulos_a_imprimir</vt:lpstr>
      <vt:lpstr>HIGÜEY!Títulos_a_imprimir</vt:lpstr>
      <vt:lpstr>'LA VEGA'!Títulos_a_imprimir</vt:lpstr>
      <vt:lpstr>'MAO VALVERDE'!Títulos_a_imprimir</vt:lpstr>
      <vt:lpstr>'MONTE PLATA'!Títulos_a_imprimir</vt:lpstr>
      <vt:lpstr>MONTECRISTI!Títulos_a_imprimir</vt:lpstr>
      <vt:lpstr>NAGUA!Títulos_a_imprimir</vt:lpstr>
      <vt:lpstr>NEYBA!Títulos_a_imprimir</vt:lpstr>
      <vt:lpstr>'PUERTO PLATA'!Títulos_a_imprimir</vt:lpstr>
      <vt:lpstr>'SAN CRISTOBAL'!Títulos_a_imprimir</vt:lpstr>
      <vt:lpstr>'SAN FRANCISCO'!Títulos_a_imprimir</vt:lpstr>
      <vt:lpstr>'SAN PEDRO'!Títulos_a_imprimir</vt:lpstr>
      <vt:lpstr>SANTIAGO!Títulos_a_imprimir</vt:lpstr>
      <vt:lpstr>'TOTAL NACIONAL'!Títulos_a_imprimir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 Miguel Ledesma Lara</dc:creator>
  <cp:lastModifiedBy>Ronal Miguel Ledesma Lara</cp:lastModifiedBy>
  <cp:lastPrinted>2022-04-01T19:29:51Z</cp:lastPrinted>
  <dcterms:created xsi:type="dcterms:W3CDTF">2022-02-22T17:51:40Z</dcterms:created>
  <dcterms:modified xsi:type="dcterms:W3CDTF">2023-02-03T14:10:03Z</dcterms:modified>
</cp:coreProperties>
</file>