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onal.ledesma\Desktop\MEMORIA DISTRIBUCION 2022-2023\"/>
    </mc:Choice>
  </mc:AlternateContent>
  <xr:revisionPtr revIDLastSave="0" documentId="8_{A96DD82A-7FE6-4FA9-8D36-6406DEA6B7A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OTAL NACIONAL" sheetId="1" r:id="rId1"/>
    <sheet name="BARAHONA " sheetId="2" r:id="rId2"/>
    <sheet name="BARAHONA 1" sheetId="47" r:id="rId3"/>
    <sheet name="BARAHORA2" sheetId="52" r:id="rId4"/>
    <sheet name=" SAN JUAN" sheetId="3" r:id="rId5"/>
    <sheet name=" SAN JUAN1" sheetId="48" r:id="rId6"/>
    <sheet name="SAN JUAN2" sheetId="53" r:id="rId7"/>
    <sheet name="AZUA" sheetId="4" r:id="rId8"/>
    <sheet name="AZUA1" sheetId="49" r:id="rId9"/>
    <sheet name="AZUA2 " sheetId="54" r:id="rId10"/>
    <sheet name="SAN CRISTOBAL" sheetId="5" r:id="rId11"/>
    <sheet name="SAN CRISTOBAL1" sheetId="50" r:id="rId12"/>
    <sheet name="SAN CRISTOBAL2" sheetId="55" r:id="rId13"/>
    <sheet name="SAN PEDRO" sheetId="6" r:id="rId14"/>
    <sheet name="SAN PEDRO1" sheetId="51" r:id="rId15"/>
    <sheet name="SAN PEDRO2" sheetId="56" r:id="rId16"/>
    <sheet name="LA VEGA T" sheetId="7" r:id="rId17"/>
    <sheet name="LA VEGA1" sheetId="45" r:id="rId18"/>
    <sheet name="LA  VEGA2" sheetId="20" r:id="rId19"/>
    <sheet name="SAN FRANCISCO" sheetId="8" r:id="rId20"/>
    <sheet name="SAN FRANCISCO1" sheetId="44" r:id="rId21"/>
    <sheet name="SAN FRANCISCO2" sheetId="21" r:id="rId22"/>
    <sheet name="SANTIAGO" sheetId="9" r:id="rId23"/>
    <sheet name="SANTIAGO1" sheetId="43" r:id="rId24"/>
    <sheet name="SANTIAGO2" sheetId="22" r:id="rId25"/>
    <sheet name="MAO VALVERDE" sheetId="10" r:id="rId26"/>
    <sheet name="MAO VALVERDE1" sheetId="42" r:id="rId27"/>
    <sheet name="MAO2" sheetId="23" r:id="rId28"/>
    <sheet name="10 SANTO DOMINGO II" sheetId="11" r:id="rId29"/>
    <sheet name="10 SANTO DOMINGO II1" sheetId="41" r:id="rId30"/>
    <sheet name="SANTO DOMINGO II2" sheetId="24" r:id="rId31"/>
    <sheet name="PUERTO PLATA" sheetId="12" r:id="rId32"/>
    <sheet name="PUERTO PLATA1" sheetId="40" r:id="rId33"/>
    <sheet name="PUERTO PLATA2" sheetId="25" r:id="rId34"/>
    <sheet name="HIGÜEY" sheetId="13" r:id="rId35"/>
    <sheet name="HIGÜEY1" sheetId="39" r:id="rId36"/>
    <sheet name="HIGUEY2" sheetId="26" r:id="rId37"/>
    <sheet name="MONTECRISTI" sheetId="14" r:id="rId38"/>
    <sheet name="MONTECRISTI1" sheetId="38" r:id="rId39"/>
    <sheet name="MONTECRISTI2" sheetId="27" r:id="rId40"/>
    <sheet name="NAGUA" sheetId="15" r:id="rId41"/>
    <sheet name="NAGUA1" sheetId="37" r:id="rId42"/>
    <sheet name="NAGUA2" sheetId="28" r:id="rId43"/>
    <sheet name="15 SANTO DOMINGO III" sheetId="16" r:id="rId44"/>
    <sheet name="15 SANTO DOMINGO III-1" sheetId="36" r:id="rId45"/>
    <sheet name="SANTO DOMINDO III2" sheetId="29" r:id="rId46"/>
    <sheet name="COTUÍ" sheetId="17" r:id="rId47"/>
    <sheet name="COTUÍ1" sheetId="35" r:id="rId48"/>
    <sheet name="COTUI 2" sheetId="30" r:id="rId49"/>
    <sheet name="MONTE PLATA" sheetId="18" r:id="rId50"/>
    <sheet name="MONTE PLATA1" sheetId="34" r:id="rId51"/>
    <sheet name="MONTE PLATA2 " sheetId="31" r:id="rId52"/>
    <sheet name="NEYBA " sheetId="33" r:id="rId53"/>
    <sheet name="NEYBA 1" sheetId="32" r:id="rId54"/>
    <sheet name="NEYBA 2" sheetId="19" r:id="rId55"/>
  </sheets>
  <calcPr calcId="191029"/>
</workbook>
</file>

<file path=xl/calcChain.xml><?xml version="1.0" encoding="utf-8"?>
<calcChain xmlns="http://schemas.openxmlformats.org/spreadsheetml/2006/main">
  <c r="D95" i="5" l="1"/>
  <c r="E95" i="5"/>
  <c r="F95" i="5"/>
  <c r="G95" i="5"/>
  <c r="H95" i="5"/>
  <c r="I95" i="5"/>
  <c r="D96" i="5"/>
  <c r="E96" i="5"/>
  <c r="F96" i="5"/>
  <c r="G96" i="5"/>
  <c r="H96" i="5"/>
  <c r="I96" i="5"/>
  <c r="D97" i="5"/>
  <c r="E97" i="5"/>
  <c r="F97" i="5"/>
  <c r="G97" i="5"/>
  <c r="H97" i="5"/>
  <c r="I97" i="5"/>
  <c r="D98" i="5"/>
  <c r="E98" i="5"/>
  <c r="F98" i="5"/>
  <c r="G98" i="5"/>
  <c r="H98" i="5"/>
  <c r="I98" i="5"/>
  <c r="D99" i="5"/>
  <c r="E99" i="5"/>
  <c r="F99" i="5"/>
  <c r="G99" i="5"/>
  <c r="H99" i="5"/>
  <c r="I99" i="5"/>
  <c r="D100" i="5"/>
  <c r="E100" i="5"/>
  <c r="F100" i="5"/>
  <c r="G100" i="5"/>
  <c r="H100" i="5"/>
  <c r="I100" i="5"/>
  <c r="D101" i="5"/>
  <c r="E101" i="5"/>
  <c r="F101" i="5"/>
  <c r="G101" i="5"/>
  <c r="H101" i="5"/>
  <c r="I101" i="5"/>
  <c r="D102" i="5"/>
  <c r="E102" i="5"/>
  <c r="F102" i="5"/>
  <c r="G102" i="5"/>
  <c r="H102" i="5"/>
  <c r="I102" i="5"/>
  <c r="C96" i="5"/>
  <c r="C97" i="5"/>
  <c r="C98" i="5"/>
  <c r="C99" i="5"/>
  <c r="C100" i="5"/>
  <c r="C101" i="5"/>
  <c r="C102" i="5"/>
  <c r="C95" i="5"/>
  <c r="B95" i="5"/>
  <c r="D27" i="5"/>
  <c r="E27" i="5"/>
  <c r="F27" i="5"/>
  <c r="G27" i="5"/>
  <c r="H27" i="5"/>
  <c r="I27" i="5"/>
  <c r="D28" i="5"/>
  <c r="E28" i="5"/>
  <c r="F28" i="5"/>
  <c r="G28" i="5"/>
  <c r="H28" i="5"/>
  <c r="I28" i="5"/>
  <c r="D29" i="5"/>
  <c r="E29" i="5"/>
  <c r="F29" i="5"/>
  <c r="G29" i="5"/>
  <c r="H29" i="5"/>
  <c r="I29" i="5"/>
  <c r="D30" i="5"/>
  <c r="E30" i="5"/>
  <c r="F30" i="5"/>
  <c r="G30" i="5"/>
  <c r="H30" i="5"/>
  <c r="I30" i="5"/>
  <c r="D31" i="5"/>
  <c r="E31" i="5"/>
  <c r="F31" i="5"/>
  <c r="G31" i="5"/>
  <c r="H31" i="5"/>
  <c r="I31" i="5"/>
  <c r="D32" i="5"/>
  <c r="E32" i="5"/>
  <c r="F32" i="5"/>
  <c r="G32" i="5"/>
  <c r="H32" i="5"/>
  <c r="I32" i="5"/>
  <c r="D33" i="5"/>
  <c r="E33" i="5"/>
  <c r="F33" i="5"/>
  <c r="G33" i="5"/>
  <c r="H33" i="5"/>
  <c r="I33" i="5"/>
  <c r="D34" i="5"/>
  <c r="E34" i="5"/>
  <c r="F34" i="5"/>
  <c r="G34" i="5"/>
  <c r="H34" i="5"/>
  <c r="I34" i="5"/>
  <c r="C28" i="5"/>
  <c r="C29" i="5"/>
  <c r="C30" i="5"/>
  <c r="C31" i="5"/>
  <c r="C32" i="5"/>
  <c r="C33" i="5"/>
  <c r="C34" i="5"/>
  <c r="C27" i="5"/>
  <c r="B27" i="5"/>
  <c r="D71" i="3" l="1"/>
  <c r="D148" i="6"/>
  <c r="E148" i="6"/>
  <c r="F148" i="6"/>
  <c r="G148" i="6"/>
  <c r="H148" i="6"/>
  <c r="I148" i="6"/>
  <c r="D149" i="6"/>
  <c r="E149" i="6"/>
  <c r="F149" i="6"/>
  <c r="G149" i="6"/>
  <c r="H149" i="6"/>
  <c r="I149" i="6"/>
  <c r="D150" i="6"/>
  <c r="E150" i="6"/>
  <c r="F150" i="6"/>
  <c r="G150" i="6"/>
  <c r="H150" i="6"/>
  <c r="I150" i="6"/>
  <c r="D151" i="6"/>
  <c r="E151" i="6"/>
  <c r="F151" i="6"/>
  <c r="G151" i="6"/>
  <c r="H151" i="6"/>
  <c r="I151" i="6"/>
  <c r="D152" i="6"/>
  <c r="E152" i="6"/>
  <c r="F152" i="6"/>
  <c r="G152" i="6"/>
  <c r="H152" i="6"/>
  <c r="I152" i="6"/>
  <c r="D153" i="6"/>
  <c r="E153" i="6"/>
  <c r="F153" i="6"/>
  <c r="G153" i="6"/>
  <c r="H153" i="6"/>
  <c r="I153" i="6"/>
  <c r="D154" i="6"/>
  <c r="E154" i="6"/>
  <c r="F154" i="6"/>
  <c r="G154" i="6"/>
  <c r="H154" i="6"/>
  <c r="I154" i="6"/>
  <c r="D155" i="6"/>
  <c r="E155" i="6"/>
  <c r="F155" i="6"/>
  <c r="G155" i="6"/>
  <c r="H155" i="6"/>
  <c r="I155" i="6"/>
  <c r="C149" i="6"/>
  <c r="C150" i="6"/>
  <c r="C151" i="6"/>
  <c r="C152" i="6"/>
  <c r="C153" i="6"/>
  <c r="C154" i="6"/>
  <c r="C155" i="6"/>
  <c r="C148" i="6"/>
  <c r="B148" i="6"/>
  <c r="D134" i="6"/>
  <c r="E134" i="6"/>
  <c r="F134" i="6"/>
  <c r="G134" i="6"/>
  <c r="H134" i="6"/>
  <c r="I134" i="6"/>
  <c r="D135" i="6"/>
  <c r="E135" i="6"/>
  <c r="F135" i="6"/>
  <c r="G135" i="6"/>
  <c r="H135" i="6"/>
  <c r="I135" i="6"/>
  <c r="D136" i="6"/>
  <c r="E136" i="6"/>
  <c r="F136" i="6"/>
  <c r="G136" i="6"/>
  <c r="H136" i="6"/>
  <c r="I136" i="6"/>
  <c r="D137" i="6"/>
  <c r="E137" i="6"/>
  <c r="F137" i="6"/>
  <c r="G137" i="6"/>
  <c r="H137" i="6"/>
  <c r="I137" i="6"/>
  <c r="D138" i="6"/>
  <c r="E138" i="6"/>
  <c r="F138" i="6"/>
  <c r="G138" i="6"/>
  <c r="H138" i="6"/>
  <c r="I138" i="6"/>
  <c r="D139" i="6"/>
  <c r="E139" i="6"/>
  <c r="F139" i="6"/>
  <c r="G139" i="6"/>
  <c r="H139" i="6"/>
  <c r="I139" i="6"/>
  <c r="D140" i="6"/>
  <c r="E140" i="6"/>
  <c r="F140" i="6"/>
  <c r="G140" i="6"/>
  <c r="H140" i="6"/>
  <c r="I140" i="6"/>
  <c r="D141" i="6"/>
  <c r="E141" i="6"/>
  <c r="F141" i="6"/>
  <c r="G141" i="6"/>
  <c r="H141" i="6"/>
  <c r="I141" i="6"/>
  <c r="C135" i="6"/>
  <c r="C136" i="6"/>
  <c r="C137" i="6"/>
  <c r="C138" i="6"/>
  <c r="C139" i="6"/>
  <c r="C140" i="6"/>
  <c r="C141" i="6"/>
  <c r="C134" i="6"/>
  <c r="B134" i="6"/>
  <c r="D121" i="6"/>
  <c r="E121" i="6"/>
  <c r="F121" i="6"/>
  <c r="G121" i="6"/>
  <c r="H121" i="6"/>
  <c r="I121" i="6"/>
  <c r="D122" i="6"/>
  <c r="E122" i="6"/>
  <c r="F122" i="6"/>
  <c r="G122" i="6"/>
  <c r="H122" i="6"/>
  <c r="I122" i="6"/>
  <c r="D123" i="6"/>
  <c r="E123" i="6"/>
  <c r="F123" i="6"/>
  <c r="G123" i="6"/>
  <c r="H123" i="6"/>
  <c r="I123" i="6"/>
  <c r="D124" i="6"/>
  <c r="E124" i="6"/>
  <c r="F124" i="6"/>
  <c r="G124" i="6"/>
  <c r="H124" i="6"/>
  <c r="I124" i="6"/>
  <c r="D125" i="6"/>
  <c r="E125" i="6"/>
  <c r="F125" i="6"/>
  <c r="G125" i="6"/>
  <c r="H125" i="6"/>
  <c r="I125" i="6"/>
  <c r="D126" i="6"/>
  <c r="E126" i="6"/>
  <c r="F126" i="6"/>
  <c r="G126" i="6"/>
  <c r="H126" i="6"/>
  <c r="I126" i="6"/>
  <c r="D127" i="6"/>
  <c r="E127" i="6"/>
  <c r="F127" i="6"/>
  <c r="G127" i="6"/>
  <c r="H127" i="6"/>
  <c r="I127" i="6"/>
  <c r="D128" i="6"/>
  <c r="E128" i="6"/>
  <c r="F128" i="6"/>
  <c r="G128" i="6"/>
  <c r="H128" i="6"/>
  <c r="I128" i="6"/>
  <c r="C122" i="6"/>
  <c r="C123" i="6"/>
  <c r="C124" i="6"/>
  <c r="C125" i="6"/>
  <c r="C126" i="6"/>
  <c r="C127" i="6"/>
  <c r="C128" i="6"/>
  <c r="C121" i="6"/>
  <c r="B121" i="6"/>
  <c r="D108" i="6"/>
  <c r="E108" i="6"/>
  <c r="F108" i="6"/>
  <c r="G108" i="6"/>
  <c r="H108" i="6"/>
  <c r="I108" i="6"/>
  <c r="D109" i="6"/>
  <c r="E109" i="6"/>
  <c r="F109" i="6"/>
  <c r="G109" i="6"/>
  <c r="H109" i="6"/>
  <c r="I109" i="6"/>
  <c r="D110" i="6"/>
  <c r="E110" i="6"/>
  <c r="F110" i="6"/>
  <c r="G110" i="6"/>
  <c r="H110" i="6"/>
  <c r="I110" i="6"/>
  <c r="D111" i="6"/>
  <c r="E111" i="6"/>
  <c r="F111" i="6"/>
  <c r="G111" i="6"/>
  <c r="H111" i="6"/>
  <c r="I111" i="6"/>
  <c r="D112" i="6"/>
  <c r="E112" i="6"/>
  <c r="F112" i="6"/>
  <c r="G112" i="6"/>
  <c r="H112" i="6"/>
  <c r="I112" i="6"/>
  <c r="D113" i="6"/>
  <c r="E113" i="6"/>
  <c r="F113" i="6"/>
  <c r="G113" i="6"/>
  <c r="H113" i="6"/>
  <c r="I113" i="6"/>
  <c r="D114" i="6"/>
  <c r="E114" i="6"/>
  <c r="F114" i="6"/>
  <c r="G114" i="6"/>
  <c r="H114" i="6"/>
  <c r="I114" i="6"/>
  <c r="D115" i="6"/>
  <c r="E115" i="6"/>
  <c r="F115" i="6"/>
  <c r="G115" i="6"/>
  <c r="H115" i="6"/>
  <c r="I115" i="6"/>
  <c r="C109" i="6"/>
  <c r="C110" i="6"/>
  <c r="C111" i="6"/>
  <c r="C112" i="6"/>
  <c r="C113" i="6"/>
  <c r="C114" i="6"/>
  <c r="C115" i="6"/>
  <c r="C108" i="6"/>
  <c r="B108" i="6"/>
  <c r="D95" i="6"/>
  <c r="E95" i="6"/>
  <c r="F95" i="6"/>
  <c r="G95" i="6"/>
  <c r="H95" i="6"/>
  <c r="I95" i="6"/>
  <c r="D96" i="6"/>
  <c r="E96" i="6"/>
  <c r="F96" i="6"/>
  <c r="G96" i="6"/>
  <c r="H96" i="6"/>
  <c r="I96" i="6"/>
  <c r="D97" i="6"/>
  <c r="E97" i="6"/>
  <c r="F97" i="6"/>
  <c r="G97" i="6"/>
  <c r="H97" i="6"/>
  <c r="I97" i="6"/>
  <c r="D98" i="6"/>
  <c r="E98" i="6"/>
  <c r="F98" i="6"/>
  <c r="G98" i="6"/>
  <c r="H98" i="6"/>
  <c r="I98" i="6"/>
  <c r="D99" i="6"/>
  <c r="E99" i="6"/>
  <c r="F99" i="6"/>
  <c r="G99" i="6"/>
  <c r="H99" i="6"/>
  <c r="I99" i="6"/>
  <c r="D100" i="6"/>
  <c r="E100" i="6"/>
  <c r="F100" i="6"/>
  <c r="G100" i="6"/>
  <c r="H100" i="6"/>
  <c r="I100" i="6"/>
  <c r="D101" i="6"/>
  <c r="E101" i="6"/>
  <c r="F101" i="6"/>
  <c r="G101" i="6"/>
  <c r="H101" i="6"/>
  <c r="I101" i="6"/>
  <c r="D102" i="6"/>
  <c r="E102" i="6"/>
  <c r="F102" i="6"/>
  <c r="G102" i="6"/>
  <c r="H102" i="6"/>
  <c r="I102" i="6"/>
  <c r="C96" i="6"/>
  <c r="C97" i="6"/>
  <c r="C98" i="6"/>
  <c r="C99" i="6"/>
  <c r="C100" i="6"/>
  <c r="C101" i="6"/>
  <c r="C102" i="6"/>
  <c r="C95" i="6"/>
  <c r="B95" i="6"/>
  <c r="D81" i="6"/>
  <c r="E81" i="6"/>
  <c r="F81" i="6"/>
  <c r="G81" i="6"/>
  <c r="H81" i="6"/>
  <c r="I81" i="6"/>
  <c r="D82" i="6"/>
  <c r="E82" i="6"/>
  <c r="F82" i="6"/>
  <c r="G82" i="6"/>
  <c r="H82" i="6"/>
  <c r="I82" i="6"/>
  <c r="D83" i="6"/>
  <c r="E83" i="6"/>
  <c r="F83" i="6"/>
  <c r="G83" i="6"/>
  <c r="H83" i="6"/>
  <c r="I83" i="6"/>
  <c r="D84" i="6"/>
  <c r="E84" i="6"/>
  <c r="F84" i="6"/>
  <c r="G84" i="6"/>
  <c r="H84" i="6"/>
  <c r="I84" i="6"/>
  <c r="D85" i="6"/>
  <c r="E85" i="6"/>
  <c r="F85" i="6"/>
  <c r="G85" i="6"/>
  <c r="H85" i="6"/>
  <c r="I85" i="6"/>
  <c r="D86" i="6"/>
  <c r="E86" i="6"/>
  <c r="F86" i="6"/>
  <c r="G86" i="6"/>
  <c r="H86" i="6"/>
  <c r="I86" i="6"/>
  <c r="D87" i="6"/>
  <c r="E87" i="6"/>
  <c r="F87" i="6"/>
  <c r="G87" i="6"/>
  <c r="H87" i="6"/>
  <c r="I87" i="6"/>
  <c r="D88" i="6"/>
  <c r="E88" i="6"/>
  <c r="F88" i="6"/>
  <c r="G88" i="6"/>
  <c r="H88" i="6"/>
  <c r="I88" i="6"/>
  <c r="C82" i="6"/>
  <c r="C83" i="6"/>
  <c r="C84" i="6"/>
  <c r="C85" i="6"/>
  <c r="C86" i="6"/>
  <c r="C87" i="6"/>
  <c r="C88" i="6"/>
  <c r="C81" i="6"/>
  <c r="B81" i="6"/>
  <c r="D68" i="6"/>
  <c r="E68" i="6"/>
  <c r="F68" i="6"/>
  <c r="G68" i="6"/>
  <c r="H68" i="6"/>
  <c r="I68" i="6"/>
  <c r="D69" i="6"/>
  <c r="E69" i="6"/>
  <c r="F69" i="6"/>
  <c r="G69" i="6"/>
  <c r="H69" i="6"/>
  <c r="I69" i="6"/>
  <c r="D70" i="6"/>
  <c r="E70" i="6"/>
  <c r="F70" i="6"/>
  <c r="G70" i="6"/>
  <c r="H70" i="6"/>
  <c r="I70" i="6"/>
  <c r="D71" i="6"/>
  <c r="E71" i="6"/>
  <c r="F71" i="6"/>
  <c r="G71" i="6"/>
  <c r="H71" i="6"/>
  <c r="I71" i="6"/>
  <c r="D72" i="6"/>
  <c r="E72" i="6"/>
  <c r="F72" i="6"/>
  <c r="G72" i="6"/>
  <c r="H72" i="6"/>
  <c r="I72" i="6"/>
  <c r="D73" i="6"/>
  <c r="E73" i="6"/>
  <c r="F73" i="6"/>
  <c r="G73" i="6"/>
  <c r="H73" i="6"/>
  <c r="I73" i="6"/>
  <c r="D74" i="6"/>
  <c r="E74" i="6"/>
  <c r="F74" i="6"/>
  <c r="G74" i="6"/>
  <c r="H74" i="6"/>
  <c r="I74" i="6"/>
  <c r="D75" i="6"/>
  <c r="E75" i="6"/>
  <c r="F75" i="6"/>
  <c r="G75" i="6"/>
  <c r="H75" i="6"/>
  <c r="I75" i="6"/>
  <c r="C69" i="6"/>
  <c r="C70" i="6"/>
  <c r="C71" i="6"/>
  <c r="C72" i="6"/>
  <c r="C73" i="6"/>
  <c r="C74" i="6"/>
  <c r="C75" i="6"/>
  <c r="C68" i="6"/>
  <c r="B68" i="6"/>
  <c r="D54" i="6"/>
  <c r="E54" i="6"/>
  <c r="F54" i="6"/>
  <c r="G54" i="6"/>
  <c r="H54" i="6"/>
  <c r="I54" i="6"/>
  <c r="D55" i="6"/>
  <c r="E55" i="6"/>
  <c r="F55" i="6"/>
  <c r="G55" i="6"/>
  <c r="H55" i="6"/>
  <c r="I55" i="6"/>
  <c r="D56" i="6"/>
  <c r="E56" i="6"/>
  <c r="F56" i="6"/>
  <c r="G56" i="6"/>
  <c r="H56" i="6"/>
  <c r="I56" i="6"/>
  <c r="D57" i="6"/>
  <c r="E57" i="6"/>
  <c r="F57" i="6"/>
  <c r="G57" i="6"/>
  <c r="H57" i="6"/>
  <c r="I57" i="6"/>
  <c r="D58" i="6"/>
  <c r="E58" i="6"/>
  <c r="F58" i="6"/>
  <c r="G58" i="6"/>
  <c r="H58" i="6"/>
  <c r="I58" i="6"/>
  <c r="D59" i="6"/>
  <c r="E59" i="6"/>
  <c r="F59" i="6"/>
  <c r="G59" i="6"/>
  <c r="H59" i="6"/>
  <c r="I59" i="6"/>
  <c r="D60" i="6"/>
  <c r="E60" i="6"/>
  <c r="F60" i="6"/>
  <c r="G60" i="6"/>
  <c r="H60" i="6"/>
  <c r="I60" i="6"/>
  <c r="D61" i="6"/>
  <c r="E61" i="6"/>
  <c r="F61" i="6"/>
  <c r="G61" i="6"/>
  <c r="H61" i="6"/>
  <c r="I61" i="6"/>
  <c r="C55" i="6"/>
  <c r="C56" i="6"/>
  <c r="C57" i="6"/>
  <c r="C58" i="6"/>
  <c r="C59" i="6"/>
  <c r="C60" i="6"/>
  <c r="C61" i="6"/>
  <c r="C54" i="6"/>
  <c r="B54" i="6"/>
  <c r="D41" i="6"/>
  <c r="E41" i="6"/>
  <c r="F41" i="6"/>
  <c r="G41" i="6"/>
  <c r="H41" i="6"/>
  <c r="I41" i="6"/>
  <c r="D42" i="6"/>
  <c r="E42" i="6"/>
  <c r="F42" i="6"/>
  <c r="G42" i="6"/>
  <c r="H42" i="6"/>
  <c r="I42" i="6"/>
  <c r="D43" i="6"/>
  <c r="E43" i="6"/>
  <c r="F43" i="6"/>
  <c r="G43" i="6"/>
  <c r="H43" i="6"/>
  <c r="I43" i="6"/>
  <c r="D44" i="6"/>
  <c r="E44" i="6"/>
  <c r="F44" i="6"/>
  <c r="G44" i="6"/>
  <c r="H44" i="6"/>
  <c r="I44" i="6"/>
  <c r="D45" i="6"/>
  <c r="E45" i="6"/>
  <c r="F45" i="6"/>
  <c r="G45" i="6"/>
  <c r="H45" i="6"/>
  <c r="I45" i="6"/>
  <c r="D46" i="6"/>
  <c r="E46" i="6"/>
  <c r="F46" i="6"/>
  <c r="G46" i="6"/>
  <c r="H46" i="6"/>
  <c r="I46" i="6"/>
  <c r="D47" i="6"/>
  <c r="E47" i="6"/>
  <c r="F47" i="6"/>
  <c r="G47" i="6"/>
  <c r="H47" i="6"/>
  <c r="I47" i="6"/>
  <c r="D48" i="6"/>
  <c r="E48" i="6"/>
  <c r="F48" i="6"/>
  <c r="G48" i="6"/>
  <c r="H48" i="6"/>
  <c r="I48" i="6"/>
  <c r="C42" i="6"/>
  <c r="C43" i="6"/>
  <c r="C44" i="6"/>
  <c r="C45" i="6"/>
  <c r="C46" i="6"/>
  <c r="C47" i="6"/>
  <c r="C48" i="6"/>
  <c r="C41" i="6"/>
  <c r="B41" i="6"/>
  <c r="D27" i="6"/>
  <c r="E27" i="6"/>
  <c r="F27" i="6"/>
  <c r="G27" i="6"/>
  <c r="H27" i="6"/>
  <c r="I27" i="6"/>
  <c r="D28" i="6"/>
  <c r="E28" i="6"/>
  <c r="F28" i="6"/>
  <c r="G28" i="6"/>
  <c r="H28" i="6"/>
  <c r="I28" i="6"/>
  <c r="D29" i="6"/>
  <c r="E29" i="6"/>
  <c r="F29" i="6"/>
  <c r="G29" i="6"/>
  <c r="H29" i="6"/>
  <c r="I29" i="6"/>
  <c r="D30" i="6"/>
  <c r="E30" i="6"/>
  <c r="F30" i="6"/>
  <c r="G30" i="6"/>
  <c r="H30" i="6"/>
  <c r="I30" i="6"/>
  <c r="D31" i="6"/>
  <c r="E31" i="6"/>
  <c r="F31" i="6"/>
  <c r="G31" i="6"/>
  <c r="H31" i="6"/>
  <c r="I31" i="6"/>
  <c r="D32" i="6"/>
  <c r="E32" i="6"/>
  <c r="F32" i="6"/>
  <c r="G32" i="6"/>
  <c r="H32" i="6"/>
  <c r="I32" i="6"/>
  <c r="D33" i="6"/>
  <c r="E33" i="6"/>
  <c r="F33" i="6"/>
  <c r="G33" i="6"/>
  <c r="H33" i="6"/>
  <c r="I33" i="6"/>
  <c r="D34" i="6"/>
  <c r="E34" i="6"/>
  <c r="F34" i="6"/>
  <c r="G34" i="6"/>
  <c r="H34" i="6"/>
  <c r="I34" i="6"/>
  <c r="C28" i="6"/>
  <c r="C29" i="6"/>
  <c r="C30" i="6"/>
  <c r="C31" i="6"/>
  <c r="C32" i="6"/>
  <c r="C33" i="6"/>
  <c r="C34" i="6"/>
  <c r="C27" i="6"/>
  <c r="B27" i="6"/>
  <c r="D14" i="6"/>
  <c r="E14" i="6"/>
  <c r="F14" i="6"/>
  <c r="G14" i="6"/>
  <c r="H14" i="6"/>
  <c r="I14" i="6"/>
  <c r="D15" i="6"/>
  <c r="E15" i="6"/>
  <c r="F15" i="6"/>
  <c r="G15" i="6"/>
  <c r="H15" i="6"/>
  <c r="I15" i="6"/>
  <c r="D16" i="6"/>
  <c r="E16" i="6"/>
  <c r="F16" i="6"/>
  <c r="G16" i="6"/>
  <c r="H16" i="6"/>
  <c r="I16" i="6"/>
  <c r="D17" i="6"/>
  <c r="E17" i="6"/>
  <c r="F17" i="6"/>
  <c r="G17" i="6"/>
  <c r="H17" i="6"/>
  <c r="I17" i="6"/>
  <c r="D18" i="6"/>
  <c r="E18" i="6"/>
  <c r="F18" i="6"/>
  <c r="G18" i="6"/>
  <c r="H18" i="6"/>
  <c r="I18" i="6"/>
  <c r="D19" i="6"/>
  <c r="E19" i="6"/>
  <c r="F19" i="6"/>
  <c r="G19" i="6"/>
  <c r="H19" i="6"/>
  <c r="I19" i="6"/>
  <c r="D20" i="6"/>
  <c r="E20" i="6"/>
  <c r="F20" i="6"/>
  <c r="G20" i="6"/>
  <c r="H20" i="6"/>
  <c r="I20" i="6"/>
  <c r="D21" i="6"/>
  <c r="E21" i="6"/>
  <c r="F21" i="6"/>
  <c r="G21" i="6"/>
  <c r="H21" i="6"/>
  <c r="I21" i="6"/>
  <c r="C15" i="6"/>
  <c r="C16" i="6"/>
  <c r="C17" i="6"/>
  <c r="C18" i="6"/>
  <c r="C19" i="6"/>
  <c r="C20" i="6"/>
  <c r="C21" i="6"/>
  <c r="C14" i="6"/>
  <c r="B14" i="6"/>
  <c r="D81" i="5"/>
  <c r="E81" i="5"/>
  <c r="F81" i="5"/>
  <c r="G81" i="5"/>
  <c r="H81" i="5"/>
  <c r="I81" i="5"/>
  <c r="D82" i="5"/>
  <c r="E82" i="5"/>
  <c r="F82" i="5"/>
  <c r="G82" i="5"/>
  <c r="H82" i="5"/>
  <c r="I82" i="5"/>
  <c r="D83" i="5"/>
  <c r="E83" i="5"/>
  <c r="F83" i="5"/>
  <c r="G83" i="5"/>
  <c r="H83" i="5"/>
  <c r="I83" i="5"/>
  <c r="D84" i="5"/>
  <c r="E84" i="5"/>
  <c r="F84" i="5"/>
  <c r="G84" i="5"/>
  <c r="H84" i="5"/>
  <c r="I84" i="5"/>
  <c r="D85" i="5"/>
  <c r="E85" i="5"/>
  <c r="F85" i="5"/>
  <c r="G85" i="5"/>
  <c r="H85" i="5"/>
  <c r="I85" i="5"/>
  <c r="D86" i="5"/>
  <c r="E86" i="5"/>
  <c r="F86" i="5"/>
  <c r="G86" i="5"/>
  <c r="H86" i="5"/>
  <c r="I86" i="5"/>
  <c r="D87" i="5"/>
  <c r="E87" i="5"/>
  <c r="F87" i="5"/>
  <c r="G87" i="5"/>
  <c r="H87" i="5"/>
  <c r="I87" i="5"/>
  <c r="D88" i="5"/>
  <c r="E88" i="5"/>
  <c r="F88" i="5"/>
  <c r="G88" i="5"/>
  <c r="H88" i="5"/>
  <c r="I88" i="5"/>
  <c r="C82" i="5"/>
  <c r="C83" i="5"/>
  <c r="C84" i="5"/>
  <c r="C85" i="5"/>
  <c r="C86" i="5"/>
  <c r="C87" i="5"/>
  <c r="C88" i="5"/>
  <c r="C81" i="5"/>
  <c r="B81" i="5"/>
  <c r="D68" i="5"/>
  <c r="E68" i="5"/>
  <c r="F68" i="5"/>
  <c r="G68" i="5"/>
  <c r="H68" i="5"/>
  <c r="I68" i="5"/>
  <c r="D69" i="5"/>
  <c r="E69" i="5"/>
  <c r="F69" i="5"/>
  <c r="G69" i="5"/>
  <c r="H69" i="5"/>
  <c r="I69" i="5"/>
  <c r="D70" i="5"/>
  <c r="E70" i="5"/>
  <c r="F70" i="5"/>
  <c r="G70" i="5"/>
  <c r="H70" i="5"/>
  <c r="I70" i="5"/>
  <c r="D71" i="5"/>
  <c r="E71" i="5"/>
  <c r="F71" i="5"/>
  <c r="G71" i="5"/>
  <c r="H71" i="5"/>
  <c r="I71" i="5"/>
  <c r="D72" i="5"/>
  <c r="E72" i="5"/>
  <c r="F72" i="5"/>
  <c r="G72" i="5"/>
  <c r="H72" i="5"/>
  <c r="I72" i="5"/>
  <c r="D73" i="5"/>
  <c r="E73" i="5"/>
  <c r="F73" i="5"/>
  <c r="G73" i="5"/>
  <c r="H73" i="5"/>
  <c r="I73" i="5"/>
  <c r="D74" i="5"/>
  <c r="E74" i="5"/>
  <c r="F74" i="5"/>
  <c r="G74" i="5"/>
  <c r="H74" i="5"/>
  <c r="I74" i="5"/>
  <c r="D75" i="5"/>
  <c r="E75" i="5"/>
  <c r="F75" i="5"/>
  <c r="G75" i="5"/>
  <c r="H75" i="5"/>
  <c r="I75" i="5"/>
  <c r="C69" i="5"/>
  <c r="C70" i="5"/>
  <c r="C71" i="5"/>
  <c r="C72" i="5"/>
  <c r="C73" i="5"/>
  <c r="C74" i="5"/>
  <c r="C75" i="5"/>
  <c r="C68" i="5"/>
  <c r="B68" i="5"/>
  <c r="D54" i="5"/>
  <c r="E54" i="5"/>
  <c r="F54" i="5"/>
  <c r="G54" i="5"/>
  <c r="H54" i="5"/>
  <c r="I54" i="5"/>
  <c r="D55" i="5"/>
  <c r="E55" i="5"/>
  <c r="F55" i="5"/>
  <c r="G55" i="5"/>
  <c r="H55" i="5"/>
  <c r="I55" i="5"/>
  <c r="D56" i="5"/>
  <c r="E56" i="5"/>
  <c r="F56" i="5"/>
  <c r="G56" i="5"/>
  <c r="H56" i="5"/>
  <c r="I56" i="5"/>
  <c r="D57" i="5"/>
  <c r="E57" i="5"/>
  <c r="F57" i="5"/>
  <c r="G57" i="5"/>
  <c r="H57" i="5"/>
  <c r="I57" i="5"/>
  <c r="D58" i="5"/>
  <c r="E58" i="5"/>
  <c r="F58" i="5"/>
  <c r="G58" i="5"/>
  <c r="H58" i="5"/>
  <c r="I58" i="5"/>
  <c r="D59" i="5"/>
  <c r="E59" i="5"/>
  <c r="F59" i="5"/>
  <c r="G59" i="5"/>
  <c r="H59" i="5"/>
  <c r="I59" i="5"/>
  <c r="D60" i="5"/>
  <c r="E60" i="5"/>
  <c r="F60" i="5"/>
  <c r="G60" i="5"/>
  <c r="H60" i="5"/>
  <c r="I60" i="5"/>
  <c r="D61" i="5"/>
  <c r="E61" i="5"/>
  <c r="F61" i="5"/>
  <c r="G61" i="5"/>
  <c r="H61" i="5"/>
  <c r="I61" i="5"/>
  <c r="C55" i="5"/>
  <c r="C56" i="5"/>
  <c r="C57" i="5"/>
  <c r="C58" i="5"/>
  <c r="C59" i="5"/>
  <c r="C60" i="5"/>
  <c r="C61" i="5"/>
  <c r="C54" i="5"/>
  <c r="B54" i="5"/>
  <c r="D41" i="5"/>
  <c r="E41" i="5"/>
  <c r="F41" i="5"/>
  <c r="G41" i="5"/>
  <c r="H41" i="5"/>
  <c r="I41" i="5"/>
  <c r="D42" i="5"/>
  <c r="E42" i="5"/>
  <c r="F42" i="5"/>
  <c r="G42" i="5"/>
  <c r="H42" i="5"/>
  <c r="I42" i="5"/>
  <c r="D43" i="5"/>
  <c r="E43" i="5"/>
  <c r="F43" i="5"/>
  <c r="G43" i="5"/>
  <c r="H43" i="5"/>
  <c r="I43" i="5"/>
  <c r="D44" i="5"/>
  <c r="E44" i="5"/>
  <c r="F44" i="5"/>
  <c r="G44" i="5"/>
  <c r="H44" i="5"/>
  <c r="I44" i="5"/>
  <c r="D45" i="5"/>
  <c r="E45" i="5"/>
  <c r="F45" i="5"/>
  <c r="G45" i="5"/>
  <c r="H45" i="5"/>
  <c r="I45" i="5"/>
  <c r="D46" i="5"/>
  <c r="E46" i="5"/>
  <c r="F46" i="5"/>
  <c r="G46" i="5"/>
  <c r="H46" i="5"/>
  <c r="I46" i="5"/>
  <c r="D47" i="5"/>
  <c r="E47" i="5"/>
  <c r="F47" i="5"/>
  <c r="G47" i="5"/>
  <c r="H47" i="5"/>
  <c r="I47" i="5"/>
  <c r="D48" i="5"/>
  <c r="E48" i="5"/>
  <c r="F48" i="5"/>
  <c r="G48" i="5"/>
  <c r="H48" i="5"/>
  <c r="I48" i="5"/>
  <c r="C42" i="5"/>
  <c r="C43" i="5"/>
  <c r="C44" i="5"/>
  <c r="C45" i="5"/>
  <c r="C46" i="5"/>
  <c r="C47" i="5"/>
  <c r="C48" i="5"/>
  <c r="C41" i="5"/>
  <c r="B41" i="5"/>
  <c r="D14" i="5"/>
  <c r="E14" i="5"/>
  <c r="F14" i="5"/>
  <c r="G14" i="5"/>
  <c r="H14" i="5"/>
  <c r="I14" i="5"/>
  <c r="D15" i="5"/>
  <c r="E15" i="5"/>
  <c r="F15" i="5"/>
  <c r="G15" i="5"/>
  <c r="H15" i="5"/>
  <c r="I15" i="5"/>
  <c r="D16" i="5"/>
  <c r="E16" i="5"/>
  <c r="F16" i="5"/>
  <c r="G16" i="5"/>
  <c r="H16" i="5"/>
  <c r="I16" i="5"/>
  <c r="I55" i="1" s="1"/>
  <c r="D17" i="5"/>
  <c r="E17" i="5"/>
  <c r="F17" i="5"/>
  <c r="G17" i="5"/>
  <c r="H17" i="5"/>
  <c r="I17" i="5"/>
  <c r="D18" i="5"/>
  <c r="E18" i="5"/>
  <c r="F18" i="5"/>
  <c r="G18" i="5"/>
  <c r="H18" i="5"/>
  <c r="I18" i="5"/>
  <c r="D19" i="5"/>
  <c r="E19" i="5"/>
  <c r="F19" i="5"/>
  <c r="G19" i="5"/>
  <c r="H19" i="5"/>
  <c r="I19" i="5"/>
  <c r="D20" i="5"/>
  <c r="E20" i="5"/>
  <c r="F20" i="5"/>
  <c r="G20" i="5"/>
  <c r="H20" i="5"/>
  <c r="I20" i="5"/>
  <c r="D21" i="5"/>
  <c r="E21" i="5"/>
  <c r="F21" i="5"/>
  <c r="G21" i="5"/>
  <c r="H21" i="5"/>
  <c r="I21" i="5"/>
  <c r="C15" i="5"/>
  <c r="C16" i="5"/>
  <c r="C17" i="5"/>
  <c r="C18" i="5"/>
  <c r="C19" i="5"/>
  <c r="C20" i="5"/>
  <c r="C21" i="5"/>
  <c r="C14" i="5"/>
  <c r="B14" i="5"/>
  <c r="D68" i="4"/>
  <c r="E68" i="4"/>
  <c r="F68" i="4"/>
  <c r="G68" i="4"/>
  <c r="H68" i="4"/>
  <c r="I68" i="4"/>
  <c r="D69" i="4"/>
  <c r="E69" i="4"/>
  <c r="F69" i="4"/>
  <c r="G69" i="4"/>
  <c r="H69" i="4"/>
  <c r="I69" i="4"/>
  <c r="D70" i="4"/>
  <c r="E70" i="4"/>
  <c r="F70" i="4"/>
  <c r="G70" i="4"/>
  <c r="H70" i="4"/>
  <c r="I70" i="4"/>
  <c r="D71" i="4"/>
  <c r="E71" i="4"/>
  <c r="F71" i="4"/>
  <c r="G71" i="4"/>
  <c r="H71" i="4"/>
  <c r="I71" i="4"/>
  <c r="D72" i="4"/>
  <c r="E72" i="4"/>
  <c r="F72" i="4"/>
  <c r="G72" i="4"/>
  <c r="H72" i="4"/>
  <c r="I72" i="4"/>
  <c r="D73" i="4"/>
  <c r="E73" i="4"/>
  <c r="F73" i="4"/>
  <c r="G73" i="4"/>
  <c r="H73" i="4"/>
  <c r="I73" i="4"/>
  <c r="D74" i="4"/>
  <c r="E74" i="4"/>
  <c r="F74" i="4"/>
  <c r="G74" i="4"/>
  <c r="H74" i="4"/>
  <c r="I74" i="4"/>
  <c r="D75" i="4"/>
  <c r="E75" i="4"/>
  <c r="F75" i="4"/>
  <c r="G75" i="4"/>
  <c r="H75" i="4"/>
  <c r="I75" i="4"/>
  <c r="C69" i="4"/>
  <c r="C70" i="4"/>
  <c r="C71" i="4"/>
  <c r="C72" i="4"/>
  <c r="C73" i="4"/>
  <c r="C74" i="4"/>
  <c r="C75" i="4"/>
  <c r="C68" i="4"/>
  <c r="B68" i="4"/>
  <c r="D54" i="4"/>
  <c r="E54" i="4"/>
  <c r="F54" i="4"/>
  <c r="G54" i="4"/>
  <c r="H54" i="4"/>
  <c r="I54" i="4"/>
  <c r="D55" i="4"/>
  <c r="E55" i="4"/>
  <c r="F55" i="4"/>
  <c r="G55" i="4"/>
  <c r="H55" i="4"/>
  <c r="I55" i="4"/>
  <c r="D56" i="4"/>
  <c r="E56" i="4"/>
  <c r="F56" i="4"/>
  <c r="G56" i="4"/>
  <c r="H56" i="4"/>
  <c r="I56" i="4"/>
  <c r="D57" i="4"/>
  <c r="E57" i="4"/>
  <c r="F57" i="4"/>
  <c r="G57" i="4"/>
  <c r="H57" i="4"/>
  <c r="I57" i="4"/>
  <c r="D58" i="4"/>
  <c r="E58" i="4"/>
  <c r="F58" i="4"/>
  <c r="G58" i="4"/>
  <c r="H58" i="4"/>
  <c r="I58" i="4"/>
  <c r="D59" i="4"/>
  <c r="E59" i="4"/>
  <c r="F59" i="4"/>
  <c r="G59" i="4"/>
  <c r="H59" i="4"/>
  <c r="I59" i="4"/>
  <c r="D60" i="4"/>
  <c r="E60" i="4"/>
  <c r="F60" i="4"/>
  <c r="G60" i="4"/>
  <c r="H60" i="4"/>
  <c r="I60" i="4"/>
  <c r="D61" i="4"/>
  <c r="E61" i="4"/>
  <c r="F61" i="4"/>
  <c r="G61" i="4"/>
  <c r="H61" i="4"/>
  <c r="I61" i="4"/>
  <c r="C55" i="4"/>
  <c r="C56" i="4"/>
  <c r="C57" i="4"/>
  <c r="C58" i="4"/>
  <c r="C59" i="4"/>
  <c r="C60" i="4"/>
  <c r="C61" i="4"/>
  <c r="C54" i="4"/>
  <c r="B54" i="4"/>
  <c r="D41" i="4"/>
  <c r="E41" i="4"/>
  <c r="F41" i="4"/>
  <c r="G41" i="4"/>
  <c r="H41" i="4"/>
  <c r="I41" i="4"/>
  <c r="D42" i="4"/>
  <c r="E42" i="4"/>
  <c r="F42" i="4"/>
  <c r="G42" i="4"/>
  <c r="H42" i="4"/>
  <c r="I42" i="4"/>
  <c r="D43" i="4"/>
  <c r="E43" i="4"/>
  <c r="F43" i="4"/>
  <c r="G43" i="4"/>
  <c r="H43" i="4"/>
  <c r="I43" i="4"/>
  <c r="D44" i="4"/>
  <c r="E44" i="4"/>
  <c r="F44" i="4"/>
  <c r="G44" i="4"/>
  <c r="H44" i="4"/>
  <c r="I44" i="4"/>
  <c r="D45" i="4"/>
  <c r="E45" i="4"/>
  <c r="F45" i="4"/>
  <c r="G45" i="4"/>
  <c r="H45" i="4"/>
  <c r="I45" i="4"/>
  <c r="D46" i="4"/>
  <c r="E46" i="4"/>
  <c r="F46" i="4"/>
  <c r="G46" i="4"/>
  <c r="H46" i="4"/>
  <c r="I46" i="4"/>
  <c r="D47" i="4"/>
  <c r="E47" i="4"/>
  <c r="F47" i="4"/>
  <c r="G47" i="4"/>
  <c r="H47" i="4"/>
  <c r="I47" i="4"/>
  <c r="D48" i="4"/>
  <c r="E48" i="4"/>
  <c r="F48" i="4"/>
  <c r="G48" i="4"/>
  <c r="H48" i="4"/>
  <c r="I48" i="4"/>
  <c r="C42" i="4"/>
  <c r="C43" i="4"/>
  <c r="C44" i="4"/>
  <c r="C45" i="4"/>
  <c r="C46" i="4"/>
  <c r="C47" i="4"/>
  <c r="C48" i="4"/>
  <c r="C41" i="4"/>
  <c r="B41" i="4"/>
  <c r="D27" i="4"/>
  <c r="E27" i="4"/>
  <c r="F27" i="4"/>
  <c r="G27" i="4"/>
  <c r="H27" i="4"/>
  <c r="I27" i="4"/>
  <c r="D28" i="4"/>
  <c r="E28" i="4"/>
  <c r="F28" i="4"/>
  <c r="G28" i="4"/>
  <c r="H28" i="4"/>
  <c r="I28" i="4"/>
  <c r="D29" i="4"/>
  <c r="E29" i="4"/>
  <c r="F29" i="4"/>
  <c r="G29" i="4"/>
  <c r="H29" i="4"/>
  <c r="I29" i="4"/>
  <c r="D30" i="4"/>
  <c r="E30" i="4"/>
  <c r="F30" i="4"/>
  <c r="G30" i="4"/>
  <c r="H30" i="4"/>
  <c r="I30" i="4"/>
  <c r="D31" i="4"/>
  <c r="E31" i="4"/>
  <c r="F31" i="4"/>
  <c r="G31" i="4"/>
  <c r="H31" i="4"/>
  <c r="I31" i="4"/>
  <c r="D32" i="4"/>
  <c r="E32" i="4"/>
  <c r="F32" i="4"/>
  <c r="G32" i="4"/>
  <c r="H32" i="4"/>
  <c r="I32" i="4"/>
  <c r="D33" i="4"/>
  <c r="E33" i="4"/>
  <c r="F33" i="4"/>
  <c r="G33" i="4"/>
  <c r="H33" i="4"/>
  <c r="I33" i="4"/>
  <c r="D34" i="4"/>
  <c r="E34" i="4"/>
  <c r="F34" i="4"/>
  <c r="G34" i="4"/>
  <c r="H34" i="4"/>
  <c r="I34" i="4"/>
  <c r="C28" i="4"/>
  <c r="C29" i="4"/>
  <c r="C30" i="4"/>
  <c r="C31" i="4"/>
  <c r="C32" i="4"/>
  <c r="C33" i="4"/>
  <c r="C34" i="4"/>
  <c r="C27" i="4"/>
  <c r="B27" i="4"/>
  <c r="D14" i="4"/>
  <c r="E14" i="4"/>
  <c r="F14" i="4"/>
  <c r="G14" i="4"/>
  <c r="H14" i="4"/>
  <c r="I14" i="4"/>
  <c r="D15" i="4"/>
  <c r="E15" i="4"/>
  <c r="F15" i="4"/>
  <c r="G15" i="4"/>
  <c r="H15" i="4"/>
  <c r="I15" i="4"/>
  <c r="D16" i="4"/>
  <c r="E16" i="4"/>
  <c r="F16" i="4"/>
  <c r="G16" i="4"/>
  <c r="H16" i="4"/>
  <c r="I16" i="4"/>
  <c r="D17" i="4"/>
  <c r="E17" i="4"/>
  <c r="F17" i="4"/>
  <c r="G17" i="4"/>
  <c r="H17" i="4"/>
  <c r="I17" i="4"/>
  <c r="D18" i="4"/>
  <c r="E18" i="4"/>
  <c r="F18" i="4"/>
  <c r="G18" i="4"/>
  <c r="H18" i="4"/>
  <c r="I18" i="4"/>
  <c r="D19" i="4"/>
  <c r="E19" i="4"/>
  <c r="F19" i="4"/>
  <c r="G19" i="4"/>
  <c r="H19" i="4"/>
  <c r="I19" i="4"/>
  <c r="D20" i="4"/>
  <c r="E20" i="4"/>
  <c r="F20" i="4"/>
  <c r="G20" i="4"/>
  <c r="H20" i="4"/>
  <c r="I20" i="4"/>
  <c r="D21" i="4"/>
  <c r="E21" i="4"/>
  <c r="F21" i="4"/>
  <c r="G21" i="4"/>
  <c r="H21" i="4"/>
  <c r="I21" i="4"/>
  <c r="C15" i="4"/>
  <c r="C16" i="4"/>
  <c r="C17" i="4"/>
  <c r="C18" i="4"/>
  <c r="C19" i="4"/>
  <c r="C20" i="4"/>
  <c r="C21" i="4"/>
  <c r="C14" i="4"/>
  <c r="B14" i="4"/>
  <c r="D95" i="3"/>
  <c r="E95" i="3"/>
  <c r="F95" i="3"/>
  <c r="G95" i="3"/>
  <c r="H95" i="3"/>
  <c r="I95" i="3"/>
  <c r="D96" i="3"/>
  <c r="E96" i="3"/>
  <c r="F96" i="3"/>
  <c r="G96" i="3"/>
  <c r="H96" i="3"/>
  <c r="I96" i="3"/>
  <c r="D97" i="3"/>
  <c r="E97" i="3"/>
  <c r="F97" i="3"/>
  <c r="G97" i="3"/>
  <c r="H97" i="3"/>
  <c r="I97" i="3"/>
  <c r="D98" i="3"/>
  <c r="E98" i="3"/>
  <c r="F98" i="3"/>
  <c r="G98" i="3"/>
  <c r="H98" i="3"/>
  <c r="I98" i="3"/>
  <c r="D99" i="3"/>
  <c r="E99" i="3"/>
  <c r="F99" i="3"/>
  <c r="G99" i="3"/>
  <c r="H99" i="3"/>
  <c r="I99" i="3"/>
  <c r="D100" i="3"/>
  <c r="E100" i="3"/>
  <c r="F100" i="3"/>
  <c r="G100" i="3"/>
  <c r="H100" i="3"/>
  <c r="I100" i="3"/>
  <c r="D101" i="3"/>
  <c r="E101" i="3"/>
  <c r="F101" i="3"/>
  <c r="G101" i="3"/>
  <c r="H101" i="3"/>
  <c r="I101" i="3"/>
  <c r="D102" i="3"/>
  <c r="E102" i="3"/>
  <c r="F102" i="3"/>
  <c r="G102" i="3"/>
  <c r="H102" i="3"/>
  <c r="I102" i="3"/>
  <c r="C96" i="3"/>
  <c r="C97" i="3"/>
  <c r="C98" i="3"/>
  <c r="C99" i="3"/>
  <c r="C100" i="3"/>
  <c r="C101" i="3"/>
  <c r="C102" i="3"/>
  <c r="C95" i="3"/>
  <c r="B95" i="3"/>
  <c r="D81" i="3"/>
  <c r="E81" i="3"/>
  <c r="F81" i="3"/>
  <c r="G81" i="3"/>
  <c r="H81" i="3"/>
  <c r="I81" i="3"/>
  <c r="D82" i="3"/>
  <c r="E82" i="3"/>
  <c r="F82" i="3"/>
  <c r="G82" i="3"/>
  <c r="H82" i="3"/>
  <c r="I82" i="3"/>
  <c r="D83" i="3"/>
  <c r="E83" i="3"/>
  <c r="F83" i="3"/>
  <c r="G83" i="3"/>
  <c r="H83" i="3"/>
  <c r="I83" i="3"/>
  <c r="D84" i="3"/>
  <c r="E84" i="3"/>
  <c r="F84" i="3"/>
  <c r="G84" i="3"/>
  <c r="H84" i="3"/>
  <c r="I84" i="3"/>
  <c r="D85" i="3"/>
  <c r="E85" i="3"/>
  <c r="F85" i="3"/>
  <c r="G85" i="3"/>
  <c r="H85" i="3"/>
  <c r="I85" i="3"/>
  <c r="D86" i="3"/>
  <c r="E86" i="3"/>
  <c r="F86" i="3"/>
  <c r="G86" i="3"/>
  <c r="H86" i="3"/>
  <c r="I86" i="3"/>
  <c r="D87" i="3"/>
  <c r="E87" i="3"/>
  <c r="F87" i="3"/>
  <c r="G87" i="3"/>
  <c r="H87" i="3"/>
  <c r="I87" i="3"/>
  <c r="D88" i="3"/>
  <c r="E88" i="3"/>
  <c r="F88" i="3"/>
  <c r="G88" i="3"/>
  <c r="H88" i="3"/>
  <c r="I88" i="3"/>
  <c r="C82" i="3"/>
  <c r="C83" i="3"/>
  <c r="C84" i="3"/>
  <c r="C85" i="3"/>
  <c r="C86" i="3"/>
  <c r="C87" i="3"/>
  <c r="C88" i="3"/>
  <c r="C81" i="3"/>
  <c r="B81" i="3"/>
  <c r="D68" i="3"/>
  <c r="E68" i="3"/>
  <c r="F68" i="3"/>
  <c r="G68" i="3"/>
  <c r="H68" i="3"/>
  <c r="I68" i="3"/>
  <c r="D69" i="3"/>
  <c r="E69" i="3"/>
  <c r="F69" i="3"/>
  <c r="G69" i="3"/>
  <c r="H69" i="3"/>
  <c r="I69" i="3"/>
  <c r="D70" i="3"/>
  <c r="E70" i="3"/>
  <c r="F70" i="3"/>
  <c r="G70" i="3"/>
  <c r="H70" i="3"/>
  <c r="I70" i="3"/>
  <c r="E71" i="3"/>
  <c r="F71" i="3"/>
  <c r="G71" i="3"/>
  <c r="H71" i="3"/>
  <c r="I71" i="3"/>
  <c r="D72" i="3"/>
  <c r="E72" i="3"/>
  <c r="F72" i="3"/>
  <c r="G72" i="3"/>
  <c r="H72" i="3"/>
  <c r="I72" i="3"/>
  <c r="D73" i="3"/>
  <c r="E73" i="3"/>
  <c r="F73" i="3"/>
  <c r="G73" i="3"/>
  <c r="H73" i="3"/>
  <c r="I73" i="3"/>
  <c r="D74" i="3"/>
  <c r="E74" i="3"/>
  <c r="F74" i="3"/>
  <c r="G74" i="3"/>
  <c r="H74" i="3"/>
  <c r="I74" i="3"/>
  <c r="D75" i="3"/>
  <c r="E75" i="3"/>
  <c r="F75" i="3"/>
  <c r="G75" i="3"/>
  <c r="H75" i="3"/>
  <c r="I75" i="3"/>
  <c r="C69" i="3"/>
  <c r="C70" i="3"/>
  <c r="C71" i="3"/>
  <c r="C72" i="3"/>
  <c r="C73" i="3"/>
  <c r="C74" i="3"/>
  <c r="C75" i="3"/>
  <c r="C68" i="3"/>
  <c r="B68" i="3"/>
  <c r="D54" i="3"/>
  <c r="E54" i="3"/>
  <c r="F54" i="3"/>
  <c r="G54" i="3"/>
  <c r="H54" i="3"/>
  <c r="I54" i="3"/>
  <c r="D55" i="3"/>
  <c r="E55" i="3"/>
  <c r="F55" i="3"/>
  <c r="G55" i="3"/>
  <c r="H55" i="3"/>
  <c r="I55" i="3"/>
  <c r="D56" i="3"/>
  <c r="E56" i="3"/>
  <c r="F56" i="3"/>
  <c r="G56" i="3"/>
  <c r="H56" i="3"/>
  <c r="I56" i="3"/>
  <c r="D57" i="3"/>
  <c r="E57" i="3"/>
  <c r="F57" i="3"/>
  <c r="G57" i="3"/>
  <c r="H57" i="3"/>
  <c r="I57" i="3"/>
  <c r="D58" i="3"/>
  <c r="E58" i="3"/>
  <c r="F58" i="3"/>
  <c r="G58" i="3"/>
  <c r="H58" i="3"/>
  <c r="I58" i="3"/>
  <c r="D59" i="3"/>
  <c r="E59" i="3"/>
  <c r="F59" i="3"/>
  <c r="G59" i="3"/>
  <c r="H59" i="3"/>
  <c r="I59" i="3"/>
  <c r="D60" i="3"/>
  <c r="E60" i="3"/>
  <c r="F60" i="3"/>
  <c r="G60" i="3"/>
  <c r="H60" i="3"/>
  <c r="I60" i="3"/>
  <c r="D61" i="3"/>
  <c r="E61" i="3"/>
  <c r="F61" i="3"/>
  <c r="G61" i="3"/>
  <c r="H61" i="3"/>
  <c r="I61" i="3"/>
  <c r="C55" i="3"/>
  <c r="C56" i="3"/>
  <c r="C57" i="3"/>
  <c r="C58" i="3"/>
  <c r="C59" i="3"/>
  <c r="C60" i="3"/>
  <c r="C61" i="3"/>
  <c r="C54" i="3"/>
  <c r="B54" i="3"/>
  <c r="D41" i="3"/>
  <c r="D26" i="1" s="1"/>
  <c r="E41" i="3"/>
  <c r="F41" i="3"/>
  <c r="G41" i="3"/>
  <c r="H41" i="3"/>
  <c r="H26" i="1" s="1"/>
  <c r="I41" i="3"/>
  <c r="D42" i="3"/>
  <c r="E42" i="3"/>
  <c r="F42" i="3"/>
  <c r="F27" i="1" s="1"/>
  <c r="G42" i="3"/>
  <c r="H42" i="3"/>
  <c r="I42" i="3"/>
  <c r="D43" i="3"/>
  <c r="D28" i="1" s="1"/>
  <c r="E43" i="3"/>
  <c r="F43" i="3"/>
  <c r="G43" i="3"/>
  <c r="H43" i="3"/>
  <c r="H28" i="1" s="1"/>
  <c r="I43" i="3"/>
  <c r="D44" i="3"/>
  <c r="E44" i="3"/>
  <c r="F44" i="3"/>
  <c r="F29" i="1" s="1"/>
  <c r="G44" i="3"/>
  <c r="H44" i="3"/>
  <c r="I44" i="3"/>
  <c r="D45" i="3"/>
  <c r="D30" i="1" s="1"/>
  <c r="E45" i="3"/>
  <c r="F45" i="3"/>
  <c r="G45" i="3"/>
  <c r="H45" i="3"/>
  <c r="H30" i="1" s="1"/>
  <c r="I45" i="3"/>
  <c r="D46" i="3"/>
  <c r="E46" i="3"/>
  <c r="F46" i="3"/>
  <c r="F31" i="1" s="1"/>
  <c r="G46" i="3"/>
  <c r="H46" i="3"/>
  <c r="I46" i="3"/>
  <c r="D47" i="3"/>
  <c r="D32" i="1" s="1"/>
  <c r="E47" i="3"/>
  <c r="F47" i="3"/>
  <c r="G47" i="3"/>
  <c r="H47" i="3"/>
  <c r="H32" i="1" s="1"/>
  <c r="I47" i="3"/>
  <c r="D48" i="3"/>
  <c r="E48" i="3"/>
  <c r="F48" i="3"/>
  <c r="F33" i="1" s="1"/>
  <c r="G48" i="3"/>
  <c r="H48" i="3"/>
  <c r="I48" i="3"/>
  <c r="C42" i="3"/>
  <c r="C27" i="1" s="1"/>
  <c r="C43" i="3"/>
  <c r="C44" i="3"/>
  <c r="C45" i="3"/>
  <c r="C46" i="3"/>
  <c r="C31" i="1" s="1"/>
  <c r="C47" i="3"/>
  <c r="C48" i="3"/>
  <c r="C41" i="3"/>
  <c r="B41" i="3"/>
  <c r="B26" i="1" s="1"/>
  <c r="D27" i="3"/>
  <c r="E27" i="3"/>
  <c r="F27" i="3"/>
  <c r="G27" i="3"/>
  <c r="H27" i="3"/>
  <c r="I27" i="3"/>
  <c r="D28" i="3"/>
  <c r="E28" i="3"/>
  <c r="F28" i="3"/>
  <c r="G28" i="3"/>
  <c r="H28" i="3"/>
  <c r="I28" i="3"/>
  <c r="D29" i="3"/>
  <c r="E29" i="3"/>
  <c r="F29" i="3"/>
  <c r="G29" i="3"/>
  <c r="H29" i="3"/>
  <c r="I29" i="3"/>
  <c r="D30" i="3"/>
  <c r="E30" i="3"/>
  <c r="F30" i="3"/>
  <c r="G30" i="3"/>
  <c r="H30" i="3"/>
  <c r="I30" i="3"/>
  <c r="D31" i="3"/>
  <c r="E31" i="3"/>
  <c r="F31" i="3"/>
  <c r="G31" i="3"/>
  <c r="H31" i="3"/>
  <c r="I31" i="3"/>
  <c r="D32" i="3"/>
  <c r="E32" i="3"/>
  <c r="F32" i="3"/>
  <c r="G32" i="3"/>
  <c r="H32" i="3"/>
  <c r="I32" i="3"/>
  <c r="D33" i="3"/>
  <c r="E33" i="3"/>
  <c r="F33" i="3"/>
  <c r="G33" i="3"/>
  <c r="H33" i="3"/>
  <c r="I33" i="3"/>
  <c r="D34" i="3"/>
  <c r="E34" i="3"/>
  <c r="F34" i="3"/>
  <c r="G34" i="3"/>
  <c r="H34" i="3"/>
  <c r="I34" i="3"/>
  <c r="C28" i="3"/>
  <c r="C29" i="3"/>
  <c r="C30" i="3"/>
  <c r="C31" i="3"/>
  <c r="C32" i="3"/>
  <c r="C33" i="3"/>
  <c r="C34" i="3"/>
  <c r="C27" i="3"/>
  <c r="B27" i="3"/>
  <c r="D14" i="3"/>
  <c r="E14" i="3"/>
  <c r="F14" i="3"/>
  <c r="F26" i="1" s="1"/>
  <c r="G14" i="3"/>
  <c r="H14" i="3"/>
  <c r="I14" i="3"/>
  <c r="D15" i="3"/>
  <c r="D27" i="1" s="1"/>
  <c r="E15" i="3"/>
  <c r="F15" i="3"/>
  <c r="G15" i="3"/>
  <c r="H15" i="3"/>
  <c r="H27" i="1" s="1"/>
  <c r="I15" i="3"/>
  <c r="D16" i="3"/>
  <c r="E16" i="3"/>
  <c r="F16" i="3"/>
  <c r="F28" i="1" s="1"/>
  <c r="G16" i="3"/>
  <c r="H16" i="3"/>
  <c r="I16" i="3"/>
  <c r="D17" i="3"/>
  <c r="D29" i="1" s="1"/>
  <c r="E17" i="3"/>
  <c r="F17" i="3"/>
  <c r="G17" i="3"/>
  <c r="H17" i="3"/>
  <c r="H29" i="1" s="1"/>
  <c r="I17" i="3"/>
  <c r="D18" i="3"/>
  <c r="E18" i="3"/>
  <c r="F18" i="3"/>
  <c r="F30" i="1" s="1"/>
  <c r="G18" i="3"/>
  <c r="H18" i="3"/>
  <c r="I18" i="3"/>
  <c r="D19" i="3"/>
  <c r="D31" i="1" s="1"/>
  <c r="E19" i="3"/>
  <c r="F19" i="3"/>
  <c r="G19" i="3"/>
  <c r="H19" i="3"/>
  <c r="H31" i="1" s="1"/>
  <c r="I19" i="3"/>
  <c r="D20" i="3"/>
  <c r="E20" i="3"/>
  <c r="F20" i="3"/>
  <c r="F32" i="1" s="1"/>
  <c r="G20" i="3"/>
  <c r="H20" i="3"/>
  <c r="I20" i="3"/>
  <c r="D21" i="3"/>
  <c r="D33" i="1" s="1"/>
  <c r="E21" i="3"/>
  <c r="F21" i="3"/>
  <c r="G21" i="3"/>
  <c r="H21" i="3"/>
  <c r="H33" i="1" s="1"/>
  <c r="I21" i="3"/>
  <c r="C15" i="3"/>
  <c r="C16" i="3"/>
  <c r="C17" i="3"/>
  <c r="C29" i="1" s="1"/>
  <c r="C18" i="3"/>
  <c r="C19" i="3"/>
  <c r="C20" i="3"/>
  <c r="C21" i="3"/>
  <c r="C33" i="1" s="1"/>
  <c r="C14" i="3"/>
  <c r="B14" i="3"/>
  <c r="D68" i="2"/>
  <c r="E68" i="2"/>
  <c r="F68" i="2"/>
  <c r="G68" i="2"/>
  <c r="H68" i="2"/>
  <c r="I68" i="2"/>
  <c r="D69" i="2"/>
  <c r="E69" i="2"/>
  <c r="F69" i="2"/>
  <c r="G69" i="2"/>
  <c r="H69" i="2"/>
  <c r="I69" i="2"/>
  <c r="D70" i="2"/>
  <c r="E70" i="2"/>
  <c r="F70" i="2"/>
  <c r="G70" i="2"/>
  <c r="H70" i="2"/>
  <c r="I70" i="2"/>
  <c r="D71" i="2"/>
  <c r="E71" i="2"/>
  <c r="F71" i="2"/>
  <c r="G71" i="2"/>
  <c r="H71" i="2"/>
  <c r="I71" i="2"/>
  <c r="D72" i="2"/>
  <c r="E72" i="2"/>
  <c r="F72" i="2"/>
  <c r="G72" i="2"/>
  <c r="H72" i="2"/>
  <c r="I72" i="2"/>
  <c r="D73" i="2"/>
  <c r="E73" i="2"/>
  <c r="F73" i="2"/>
  <c r="G73" i="2"/>
  <c r="H73" i="2"/>
  <c r="I73" i="2"/>
  <c r="D74" i="2"/>
  <c r="E74" i="2"/>
  <c r="F74" i="2"/>
  <c r="G74" i="2"/>
  <c r="H74" i="2"/>
  <c r="I74" i="2"/>
  <c r="D75" i="2"/>
  <c r="E75" i="2"/>
  <c r="F75" i="2"/>
  <c r="G75" i="2"/>
  <c r="H75" i="2"/>
  <c r="I75" i="2"/>
  <c r="C69" i="2"/>
  <c r="C70" i="2"/>
  <c r="C71" i="2"/>
  <c r="C72" i="2"/>
  <c r="C73" i="2"/>
  <c r="C74" i="2"/>
  <c r="C75" i="2"/>
  <c r="C68" i="2"/>
  <c r="B68" i="2"/>
  <c r="D54" i="2"/>
  <c r="E54" i="2"/>
  <c r="F54" i="2"/>
  <c r="G54" i="2"/>
  <c r="H54" i="2"/>
  <c r="I54" i="2"/>
  <c r="D55" i="2"/>
  <c r="E55" i="2"/>
  <c r="F55" i="2"/>
  <c r="G55" i="2"/>
  <c r="H55" i="2"/>
  <c r="I55" i="2"/>
  <c r="D56" i="2"/>
  <c r="E56" i="2"/>
  <c r="F56" i="2"/>
  <c r="G56" i="2"/>
  <c r="H56" i="2"/>
  <c r="I56" i="2"/>
  <c r="D57" i="2"/>
  <c r="E57" i="2"/>
  <c r="F57" i="2"/>
  <c r="G57" i="2"/>
  <c r="H57" i="2"/>
  <c r="I57" i="2"/>
  <c r="D58" i="2"/>
  <c r="E58" i="2"/>
  <c r="F58" i="2"/>
  <c r="G58" i="2"/>
  <c r="H58" i="2"/>
  <c r="I58" i="2"/>
  <c r="D59" i="2"/>
  <c r="E59" i="2"/>
  <c r="F59" i="2"/>
  <c r="G59" i="2"/>
  <c r="H59" i="2"/>
  <c r="I59" i="2"/>
  <c r="D60" i="2"/>
  <c r="E60" i="2"/>
  <c r="F60" i="2"/>
  <c r="G60" i="2"/>
  <c r="H60" i="2"/>
  <c r="I60" i="2"/>
  <c r="D61" i="2"/>
  <c r="E61" i="2"/>
  <c r="F61" i="2"/>
  <c r="G61" i="2"/>
  <c r="H61" i="2"/>
  <c r="I61" i="2"/>
  <c r="C55" i="2"/>
  <c r="C56" i="2"/>
  <c r="C57" i="2"/>
  <c r="C58" i="2"/>
  <c r="C59" i="2"/>
  <c r="C60" i="2"/>
  <c r="C61" i="2"/>
  <c r="C54" i="2"/>
  <c r="B54" i="2"/>
  <c r="D41" i="2"/>
  <c r="E41" i="2"/>
  <c r="F41" i="2"/>
  <c r="G41" i="2"/>
  <c r="H41" i="2"/>
  <c r="I41" i="2"/>
  <c r="D42" i="2"/>
  <c r="E42" i="2"/>
  <c r="F42" i="2"/>
  <c r="G42" i="2"/>
  <c r="H42" i="2"/>
  <c r="I42" i="2"/>
  <c r="D43" i="2"/>
  <c r="E43" i="2"/>
  <c r="F43" i="2"/>
  <c r="G43" i="2"/>
  <c r="H43" i="2"/>
  <c r="I43" i="2"/>
  <c r="D44" i="2"/>
  <c r="E44" i="2"/>
  <c r="F44" i="2"/>
  <c r="G44" i="2"/>
  <c r="H44" i="2"/>
  <c r="I44" i="2"/>
  <c r="D45" i="2"/>
  <c r="E45" i="2"/>
  <c r="F45" i="2"/>
  <c r="G45" i="2"/>
  <c r="H45" i="2"/>
  <c r="I45" i="2"/>
  <c r="D46" i="2"/>
  <c r="E46" i="2"/>
  <c r="F46" i="2"/>
  <c r="G46" i="2"/>
  <c r="H46" i="2"/>
  <c r="I46" i="2"/>
  <c r="D47" i="2"/>
  <c r="E47" i="2"/>
  <c r="F47" i="2"/>
  <c r="G47" i="2"/>
  <c r="H47" i="2"/>
  <c r="I47" i="2"/>
  <c r="D48" i="2"/>
  <c r="E48" i="2"/>
  <c r="F48" i="2"/>
  <c r="G48" i="2"/>
  <c r="H48" i="2"/>
  <c r="I48" i="2"/>
  <c r="C42" i="2"/>
  <c r="C43" i="2"/>
  <c r="C44" i="2"/>
  <c r="C45" i="2"/>
  <c r="C46" i="2"/>
  <c r="C47" i="2"/>
  <c r="C48" i="2"/>
  <c r="C41" i="2"/>
  <c r="B41" i="2"/>
  <c r="D27" i="2"/>
  <c r="E27" i="2"/>
  <c r="F27" i="2"/>
  <c r="G27" i="2"/>
  <c r="H27" i="2"/>
  <c r="I27" i="2"/>
  <c r="D28" i="2"/>
  <c r="E28" i="2"/>
  <c r="F28" i="2"/>
  <c r="G28" i="2"/>
  <c r="H28" i="2"/>
  <c r="I28" i="2"/>
  <c r="D29" i="2"/>
  <c r="E29" i="2"/>
  <c r="F29" i="2"/>
  <c r="G29" i="2"/>
  <c r="H29" i="2"/>
  <c r="I29" i="2"/>
  <c r="D30" i="2"/>
  <c r="E30" i="2"/>
  <c r="F30" i="2"/>
  <c r="G30" i="2"/>
  <c r="H30" i="2"/>
  <c r="I30" i="2"/>
  <c r="D31" i="2"/>
  <c r="E31" i="2"/>
  <c r="F31" i="2"/>
  <c r="G31" i="2"/>
  <c r="H31" i="2"/>
  <c r="I31" i="2"/>
  <c r="D32" i="2"/>
  <c r="E32" i="2"/>
  <c r="F32" i="2"/>
  <c r="G32" i="2"/>
  <c r="H32" i="2"/>
  <c r="I32" i="2"/>
  <c r="D33" i="2"/>
  <c r="E33" i="2"/>
  <c r="F33" i="2"/>
  <c r="G33" i="2"/>
  <c r="H33" i="2"/>
  <c r="I33" i="2"/>
  <c r="D34" i="2"/>
  <c r="E34" i="2"/>
  <c r="F34" i="2"/>
  <c r="G34" i="2"/>
  <c r="H34" i="2"/>
  <c r="I34" i="2"/>
  <c r="C28" i="2"/>
  <c r="C29" i="2"/>
  <c r="C30" i="2"/>
  <c r="C31" i="2"/>
  <c r="C32" i="2"/>
  <c r="C33" i="2"/>
  <c r="C34" i="2"/>
  <c r="C27" i="2"/>
  <c r="B27" i="2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D17" i="2"/>
  <c r="E17" i="2"/>
  <c r="F17" i="2"/>
  <c r="G17" i="2"/>
  <c r="H17" i="2"/>
  <c r="I17" i="2"/>
  <c r="D18" i="2"/>
  <c r="E18" i="2"/>
  <c r="F18" i="2"/>
  <c r="G18" i="2"/>
  <c r="H18" i="2"/>
  <c r="I18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C15" i="2"/>
  <c r="C16" i="2"/>
  <c r="C17" i="2"/>
  <c r="C18" i="2"/>
  <c r="C19" i="2"/>
  <c r="C20" i="2"/>
  <c r="C21" i="2"/>
  <c r="C14" i="2"/>
  <c r="B14" i="2"/>
  <c r="I157" i="56"/>
  <c r="H157" i="56"/>
  <c r="G157" i="56"/>
  <c r="F157" i="56"/>
  <c r="E157" i="56"/>
  <c r="D157" i="56"/>
  <c r="C157" i="56"/>
  <c r="B157" i="56"/>
  <c r="I143" i="56"/>
  <c r="H143" i="56"/>
  <c r="G143" i="56"/>
  <c r="F143" i="56"/>
  <c r="E143" i="56"/>
  <c r="D143" i="56"/>
  <c r="C143" i="56"/>
  <c r="B143" i="56"/>
  <c r="I130" i="56"/>
  <c r="H130" i="56"/>
  <c r="G130" i="56"/>
  <c r="F130" i="56"/>
  <c r="E130" i="56"/>
  <c r="D130" i="56"/>
  <c r="C130" i="56"/>
  <c r="B130" i="56"/>
  <c r="I117" i="56"/>
  <c r="H117" i="56"/>
  <c r="G117" i="56"/>
  <c r="F117" i="56"/>
  <c r="E117" i="56"/>
  <c r="D117" i="56"/>
  <c r="C117" i="56"/>
  <c r="B117" i="56"/>
  <c r="I104" i="56"/>
  <c r="H104" i="56"/>
  <c r="G104" i="56"/>
  <c r="F104" i="56"/>
  <c r="E104" i="56"/>
  <c r="D104" i="56"/>
  <c r="C104" i="56"/>
  <c r="B104" i="56"/>
  <c r="I90" i="56"/>
  <c r="H90" i="56"/>
  <c r="G90" i="56"/>
  <c r="F90" i="56"/>
  <c r="E90" i="56"/>
  <c r="D90" i="56"/>
  <c r="C90" i="56"/>
  <c r="B90" i="56"/>
  <c r="I77" i="56"/>
  <c r="H77" i="56"/>
  <c r="G77" i="56"/>
  <c r="F77" i="56"/>
  <c r="E77" i="56"/>
  <c r="D77" i="56"/>
  <c r="C77" i="56"/>
  <c r="B77" i="56"/>
  <c r="I63" i="56"/>
  <c r="H63" i="56"/>
  <c r="G63" i="56"/>
  <c r="F63" i="56"/>
  <c r="E63" i="56"/>
  <c r="D63" i="56"/>
  <c r="C63" i="56"/>
  <c r="B63" i="56"/>
  <c r="I50" i="56"/>
  <c r="H50" i="56"/>
  <c r="G50" i="56"/>
  <c r="F50" i="56"/>
  <c r="E50" i="56"/>
  <c r="D50" i="56"/>
  <c r="C50" i="56"/>
  <c r="B50" i="56"/>
  <c r="I36" i="56"/>
  <c r="H36" i="56"/>
  <c r="G36" i="56"/>
  <c r="F36" i="56"/>
  <c r="E36" i="56"/>
  <c r="D36" i="56"/>
  <c r="C36" i="56"/>
  <c r="B36" i="56"/>
  <c r="I23" i="56"/>
  <c r="H23" i="56"/>
  <c r="G23" i="56"/>
  <c r="F23" i="56"/>
  <c r="E23" i="56"/>
  <c r="D23" i="56"/>
  <c r="C23" i="56"/>
  <c r="B23" i="56"/>
  <c r="I104" i="55"/>
  <c r="H104" i="55"/>
  <c r="G104" i="55"/>
  <c r="F104" i="55"/>
  <c r="E104" i="55"/>
  <c r="D104" i="55"/>
  <c r="C104" i="55"/>
  <c r="B104" i="55"/>
  <c r="I90" i="55"/>
  <c r="H90" i="55"/>
  <c r="G90" i="55"/>
  <c r="F90" i="55"/>
  <c r="E90" i="55"/>
  <c r="D90" i="55"/>
  <c r="C90" i="55"/>
  <c r="B90" i="55"/>
  <c r="I77" i="55"/>
  <c r="H77" i="55"/>
  <c r="G77" i="55"/>
  <c r="F77" i="55"/>
  <c r="E77" i="55"/>
  <c r="D77" i="55"/>
  <c r="C77" i="55"/>
  <c r="B77" i="55"/>
  <c r="I63" i="55"/>
  <c r="H63" i="55"/>
  <c r="G63" i="55"/>
  <c r="F63" i="55"/>
  <c r="E63" i="55"/>
  <c r="D63" i="55"/>
  <c r="C63" i="55"/>
  <c r="B63" i="55"/>
  <c r="I50" i="55"/>
  <c r="H50" i="55"/>
  <c r="G50" i="55"/>
  <c r="F50" i="55"/>
  <c r="E50" i="55"/>
  <c r="D50" i="55"/>
  <c r="C50" i="55"/>
  <c r="B50" i="55"/>
  <c r="I36" i="55"/>
  <c r="H36" i="55"/>
  <c r="G36" i="55"/>
  <c r="F36" i="55"/>
  <c r="E36" i="55"/>
  <c r="D36" i="55"/>
  <c r="C36" i="55"/>
  <c r="B36" i="55"/>
  <c r="I23" i="55"/>
  <c r="H23" i="55"/>
  <c r="G23" i="55"/>
  <c r="F23" i="55"/>
  <c r="E23" i="55"/>
  <c r="D23" i="55"/>
  <c r="C23" i="55"/>
  <c r="B23" i="55"/>
  <c r="I77" i="54"/>
  <c r="H77" i="54"/>
  <c r="G77" i="54"/>
  <c r="F77" i="54"/>
  <c r="E77" i="54"/>
  <c r="D77" i="54"/>
  <c r="C77" i="54"/>
  <c r="B77" i="54"/>
  <c r="I63" i="54"/>
  <c r="H63" i="54"/>
  <c r="G63" i="54"/>
  <c r="F63" i="54"/>
  <c r="E63" i="54"/>
  <c r="D63" i="54"/>
  <c r="C63" i="54"/>
  <c r="B63" i="54"/>
  <c r="I50" i="54"/>
  <c r="H50" i="54"/>
  <c r="G50" i="54"/>
  <c r="F50" i="54"/>
  <c r="E50" i="54"/>
  <c r="D50" i="54"/>
  <c r="C50" i="54"/>
  <c r="B50" i="54"/>
  <c r="I36" i="54"/>
  <c r="H36" i="54"/>
  <c r="G36" i="54"/>
  <c r="F36" i="54"/>
  <c r="E36" i="54"/>
  <c r="D36" i="54"/>
  <c r="C36" i="54"/>
  <c r="B36" i="54"/>
  <c r="I23" i="54"/>
  <c r="H23" i="54"/>
  <c r="G23" i="54"/>
  <c r="F23" i="54"/>
  <c r="E23" i="54"/>
  <c r="D23" i="54"/>
  <c r="C23" i="54"/>
  <c r="B23" i="54"/>
  <c r="I104" i="53"/>
  <c r="H104" i="53"/>
  <c r="G104" i="53"/>
  <c r="F104" i="53"/>
  <c r="E104" i="53"/>
  <c r="D104" i="53"/>
  <c r="C104" i="53"/>
  <c r="B104" i="53"/>
  <c r="I90" i="53"/>
  <c r="H90" i="53"/>
  <c r="G90" i="53"/>
  <c r="F90" i="53"/>
  <c r="E90" i="53"/>
  <c r="D90" i="53"/>
  <c r="C90" i="53"/>
  <c r="B90" i="53"/>
  <c r="I77" i="53"/>
  <c r="H77" i="53"/>
  <c r="G77" i="53"/>
  <c r="F77" i="53"/>
  <c r="E77" i="53"/>
  <c r="D77" i="53"/>
  <c r="C77" i="53"/>
  <c r="B77" i="53"/>
  <c r="I63" i="53"/>
  <c r="H63" i="53"/>
  <c r="G63" i="53"/>
  <c r="F63" i="53"/>
  <c r="E63" i="53"/>
  <c r="D63" i="53"/>
  <c r="C63" i="53"/>
  <c r="B63" i="53"/>
  <c r="I50" i="53"/>
  <c r="H50" i="53"/>
  <c r="G50" i="53"/>
  <c r="F50" i="53"/>
  <c r="E50" i="53"/>
  <c r="D50" i="53"/>
  <c r="C50" i="53"/>
  <c r="B50" i="53"/>
  <c r="I36" i="53"/>
  <c r="H36" i="53"/>
  <c r="G36" i="53"/>
  <c r="F36" i="53"/>
  <c r="E36" i="53"/>
  <c r="D36" i="53"/>
  <c r="C36" i="53"/>
  <c r="B36" i="53"/>
  <c r="I23" i="53"/>
  <c r="H23" i="53"/>
  <c r="G23" i="53"/>
  <c r="F23" i="53"/>
  <c r="E23" i="53"/>
  <c r="D23" i="53"/>
  <c r="C23" i="53"/>
  <c r="B23" i="53"/>
  <c r="I77" i="52"/>
  <c r="H77" i="52"/>
  <c r="G77" i="52"/>
  <c r="F77" i="52"/>
  <c r="E77" i="52"/>
  <c r="D77" i="52"/>
  <c r="C77" i="52"/>
  <c r="B77" i="52"/>
  <c r="I63" i="52"/>
  <c r="H63" i="52"/>
  <c r="G63" i="52"/>
  <c r="F63" i="52"/>
  <c r="E63" i="52"/>
  <c r="D63" i="52"/>
  <c r="C63" i="52"/>
  <c r="B63" i="52"/>
  <c r="I50" i="52"/>
  <c r="H50" i="52"/>
  <c r="G50" i="52"/>
  <c r="F50" i="52"/>
  <c r="E50" i="52"/>
  <c r="D50" i="52"/>
  <c r="C50" i="52"/>
  <c r="B50" i="52"/>
  <c r="I36" i="52"/>
  <c r="H36" i="52"/>
  <c r="G36" i="52"/>
  <c r="F36" i="52"/>
  <c r="E36" i="52"/>
  <c r="D36" i="52"/>
  <c r="C36" i="52"/>
  <c r="B36" i="52"/>
  <c r="I23" i="52"/>
  <c r="H23" i="52"/>
  <c r="G23" i="52"/>
  <c r="F23" i="52"/>
  <c r="E23" i="52"/>
  <c r="D23" i="52"/>
  <c r="C23" i="52"/>
  <c r="B23" i="52"/>
  <c r="I156" i="51"/>
  <c r="H156" i="51"/>
  <c r="G156" i="51"/>
  <c r="F156" i="51"/>
  <c r="E156" i="51"/>
  <c r="D156" i="51"/>
  <c r="C156" i="51"/>
  <c r="B156" i="51"/>
  <c r="I142" i="51"/>
  <c r="H142" i="51"/>
  <c r="G142" i="51"/>
  <c r="F142" i="51"/>
  <c r="E142" i="51"/>
  <c r="D142" i="51"/>
  <c r="C142" i="51"/>
  <c r="B142" i="51"/>
  <c r="I129" i="51"/>
  <c r="H129" i="51"/>
  <c r="G129" i="51"/>
  <c r="F129" i="51"/>
  <c r="E129" i="51"/>
  <c r="D129" i="51"/>
  <c r="C129" i="51"/>
  <c r="B129" i="51"/>
  <c r="I116" i="51"/>
  <c r="H116" i="51"/>
  <c r="G116" i="51"/>
  <c r="F116" i="51"/>
  <c r="E116" i="51"/>
  <c r="D116" i="51"/>
  <c r="C116" i="51"/>
  <c r="B116" i="51"/>
  <c r="I103" i="51"/>
  <c r="H103" i="51"/>
  <c r="G103" i="51"/>
  <c r="F103" i="51"/>
  <c r="E103" i="51"/>
  <c r="D103" i="51"/>
  <c r="C103" i="51"/>
  <c r="B103" i="51"/>
  <c r="I89" i="51"/>
  <c r="H89" i="51"/>
  <c r="G89" i="51"/>
  <c r="F89" i="51"/>
  <c r="E89" i="51"/>
  <c r="D89" i="51"/>
  <c r="C89" i="51"/>
  <c r="B89" i="51"/>
  <c r="I76" i="51"/>
  <c r="H76" i="51"/>
  <c r="G76" i="51"/>
  <c r="F76" i="51"/>
  <c r="E76" i="51"/>
  <c r="D76" i="51"/>
  <c r="C76" i="51"/>
  <c r="B76" i="51"/>
  <c r="I62" i="51"/>
  <c r="H62" i="51"/>
  <c r="G62" i="51"/>
  <c r="F62" i="51"/>
  <c r="E62" i="51"/>
  <c r="D62" i="51"/>
  <c r="C62" i="51"/>
  <c r="B62" i="51"/>
  <c r="I49" i="51"/>
  <c r="H49" i="51"/>
  <c r="G49" i="51"/>
  <c r="F49" i="51"/>
  <c r="E49" i="51"/>
  <c r="D49" i="51"/>
  <c r="C49" i="51"/>
  <c r="B49" i="51"/>
  <c r="I35" i="51"/>
  <c r="H35" i="51"/>
  <c r="G35" i="51"/>
  <c r="F35" i="51"/>
  <c r="E35" i="51"/>
  <c r="D35" i="51"/>
  <c r="C35" i="51"/>
  <c r="B35" i="51"/>
  <c r="I22" i="51"/>
  <c r="H22" i="51"/>
  <c r="G22" i="51"/>
  <c r="F22" i="51"/>
  <c r="E22" i="51"/>
  <c r="D22" i="51"/>
  <c r="C22" i="51"/>
  <c r="B22" i="51"/>
  <c r="I103" i="50"/>
  <c r="H103" i="50"/>
  <c r="G103" i="50"/>
  <c r="F103" i="50"/>
  <c r="E103" i="50"/>
  <c r="D103" i="50"/>
  <c r="C103" i="50"/>
  <c r="B103" i="50"/>
  <c r="I89" i="50"/>
  <c r="H89" i="50"/>
  <c r="G89" i="50"/>
  <c r="F89" i="50"/>
  <c r="E89" i="50"/>
  <c r="D89" i="50"/>
  <c r="C89" i="50"/>
  <c r="B89" i="50"/>
  <c r="I76" i="50"/>
  <c r="H76" i="50"/>
  <c r="G76" i="50"/>
  <c r="F76" i="50"/>
  <c r="E76" i="50"/>
  <c r="D76" i="50"/>
  <c r="C76" i="50"/>
  <c r="B76" i="50"/>
  <c r="I62" i="50"/>
  <c r="H62" i="50"/>
  <c r="G62" i="50"/>
  <c r="F62" i="50"/>
  <c r="E62" i="50"/>
  <c r="D62" i="50"/>
  <c r="C62" i="50"/>
  <c r="B62" i="50"/>
  <c r="I49" i="50"/>
  <c r="H49" i="50"/>
  <c r="G49" i="50"/>
  <c r="F49" i="50"/>
  <c r="E49" i="50"/>
  <c r="D49" i="50"/>
  <c r="C49" i="50"/>
  <c r="B49" i="50"/>
  <c r="I35" i="50"/>
  <c r="H35" i="50"/>
  <c r="G35" i="50"/>
  <c r="F35" i="50"/>
  <c r="E35" i="50"/>
  <c r="D35" i="50"/>
  <c r="C35" i="50"/>
  <c r="B35" i="50"/>
  <c r="I22" i="50"/>
  <c r="H22" i="50"/>
  <c r="G22" i="50"/>
  <c r="F22" i="50"/>
  <c r="E22" i="50"/>
  <c r="D22" i="50"/>
  <c r="C22" i="50"/>
  <c r="B22" i="50"/>
  <c r="I76" i="49"/>
  <c r="H76" i="49"/>
  <c r="G76" i="49"/>
  <c r="F76" i="49"/>
  <c r="E76" i="49"/>
  <c r="D76" i="49"/>
  <c r="C76" i="49"/>
  <c r="B76" i="49"/>
  <c r="I62" i="49"/>
  <c r="H62" i="49"/>
  <c r="G62" i="49"/>
  <c r="F62" i="49"/>
  <c r="E62" i="49"/>
  <c r="D62" i="49"/>
  <c r="C62" i="49"/>
  <c r="B62" i="49"/>
  <c r="I49" i="49"/>
  <c r="H49" i="49"/>
  <c r="G49" i="49"/>
  <c r="F49" i="49"/>
  <c r="E49" i="49"/>
  <c r="D49" i="49"/>
  <c r="C49" i="49"/>
  <c r="B49" i="49"/>
  <c r="I35" i="49"/>
  <c r="H35" i="49"/>
  <c r="G35" i="49"/>
  <c r="F35" i="49"/>
  <c r="E35" i="49"/>
  <c r="D35" i="49"/>
  <c r="C35" i="49"/>
  <c r="B35" i="49"/>
  <c r="I22" i="49"/>
  <c r="H22" i="49"/>
  <c r="G22" i="49"/>
  <c r="F22" i="49"/>
  <c r="E22" i="49"/>
  <c r="D22" i="49"/>
  <c r="C22" i="49"/>
  <c r="B22" i="49"/>
  <c r="I103" i="48"/>
  <c r="H103" i="48"/>
  <c r="G103" i="48"/>
  <c r="F103" i="48"/>
  <c r="E103" i="48"/>
  <c r="D103" i="48"/>
  <c r="C103" i="48"/>
  <c r="B103" i="48"/>
  <c r="I89" i="48"/>
  <c r="H89" i="48"/>
  <c r="G89" i="48"/>
  <c r="F89" i="48"/>
  <c r="E89" i="48"/>
  <c r="D89" i="48"/>
  <c r="C89" i="48"/>
  <c r="B89" i="48"/>
  <c r="I76" i="48"/>
  <c r="H76" i="48"/>
  <c r="G76" i="48"/>
  <c r="F76" i="48"/>
  <c r="E76" i="48"/>
  <c r="D76" i="48"/>
  <c r="C76" i="48"/>
  <c r="B76" i="48"/>
  <c r="I62" i="48"/>
  <c r="H62" i="48"/>
  <c r="G62" i="48"/>
  <c r="F62" i="48"/>
  <c r="E62" i="48"/>
  <c r="D62" i="48"/>
  <c r="C62" i="48"/>
  <c r="B62" i="48"/>
  <c r="I49" i="48"/>
  <c r="H49" i="48"/>
  <c r="G49" i="48"/>
  <c r="F49" i="48"/>
  <c r="E49" i="48"/>
  <c r="D49" i="48"/>
  <c r="C49" i="48"/>
  <c r="B49" i="48"/>
  <c r="I35" i="48"/>
  <c r="H35" i="48"/>
  <c r="G35" i="48"/>
  <c r="F35" i="48"/>
  <c r="E35" i="48"/>
  <c r="D35" i="48"/>
  <c r="C35" i="48"/>
  <c r="B35" i="48"/>
  <c r="I22" i="48"/>
  <c r="H22" i="48"/>
  <c r="G22" i="48"/>
  <c r="F22" i="48"/>
  <c r="E22" i="48"/>
  <c r="D22" i="48"/>
  <c r="C22" i="48"/>
  <c r="B22" i="48"/>
  <c r="I76" i="47"/>
  <c r="H76" i="47"/>
  <c r="G76" i="47"/>
  <c r="F76" i="47"/>
  <c r="E76" i="47"/>
  <c r="D76" i="47"/>
  <c r="C76" i="47"/>
  <c r="B76" i="47"/>
  <c r="I62" i="47"/>
  <c r="H62" i="47"/>
  <c r="G62" i="47"/>
  <c r="F62" i="47"/>
  <c r="E62" i="47"/>
  <c r="D62" i="47"/>
  <c r="C62" i="47"/>
  <c r="B62" i="47"/>
  <c r="I49" i="47"/>
  <c r="H49" i="47"/>
  <c r="G49" i="47"/>
  <c r="F49" i="47"/>
  <c r="E49" i="47"/>
  <c r="D49" i="47"/>
  <c r="C49" i="47"/>
  <c r="B49" i="47"/>
  <c r="I35" i="47"/>
  <c r="H35" i="47"/>
  <c r="G35" i="47"/>
  <c r="F35" i="47"/>
  <c r="E35" i="47"/>
  <c r="D35" i="47"/>
  <c r="C35" i="47"/>
  <c r="B35" i="47"/>
  <c r="I22" i="47"/>
  <c r="H22" i="47"/>
  <c r="G22" i="47"/>
  <c r="F22" i="47"/>
  <c r="E22" i="47"/>
  <c r="D22" i="47"/>
  <c r="C22" i="47"/>
  <c r="B22" i="47"/>
  <c r="C32" i="1" l="1"/>
  <c r="C28" i="1"/>
  <c r="G33" i="1"/>
  <c r="I32" i="1"/>
  <c r="E32" i="1"/>
  <c r="G31" i="1"/>
  <c r="I30" i="1"/>
  <c r="E30" i="1"/>
  <c r="G29" i="1"/>
  <c r="I28" i="1"/>
  <c r="E28" i="1"/>
  <c r="G27" i="1"/>
  <c r="I26" i="1"/>
  <c r="E26" i="1"/>
  <c r="C26" i="1"/>
  <c r="C30" i="1"/>
  <c r="I33" i="1"/>
  <c r="E33" i="1"/>
  <c r="G32" i="1"/>
  <c r="I31" i="1"/>
  <c r="E31" i="1"/>
  <c r="G30" i="1"/>
  <c r="I29" i="1"/>
  <c r="E29" i="1"/>
  <c r="G28" i="1"/>
  <c r="I27" i="1"/>
  <c r="E27" i="1"/>
  <c r="G26" i="1"/>
  <c r="I23" i="47"/>
  <c r="I63" i="47"/>
  <c r="I63" i="48"/>
  <c r="I104" i="48"/>
  <c r="I50" i="47"/>
  <c r="I77" i="47"/>
  <c r="I36" i="48"/>
  <c r="I50" i="48"/>
  <c r="I77" i="48"/>
  <c r="I90" i="48"/>
  <c r="I23" i="49"/>
  <c r="I36" i="49"/>
  <c r="I50" i="49"/>
  <c r="I63" i="49"/>
  <c r="I77" i="49"/>
  <c r="I23" i="50"/>
  <c r="I36" i="50"/>
  <c r="I50" i="50"/>
  <c r="I63" i="50"/>
  <c r="I77" i="50"/>
  <c r="I90" i="50"/>
  <c r="I104" i="50"/>
  <c r="I23" i="51"/>
  <c r="I36" i="51"/>
  <c r="I50" i="51"/>
  <c r="I63" i="51"/>
  <c r="I77" i="51"/>
  <c r="I90" i="51"/>
  <c r="I104" i="51"/>
  <c r="I117" i="51"/>
  <c r="I130" i="51"/>
  <c r="I143" i="51"/>
  <c r="I157" i="51"/>
  <c r="I24" i="52"/>
  <c r="I37" i="52"/>
  <c r="I51" i="52"/>
  <c r="I64" i="52"/>
  <c r="I78" i="52"/>
  <c r="I24" i="53"/>
  <c r="I37" i="53"/>
  <c r="I51" i="53"/>
  <c r="I64" i="53"/>
  <c r="I78" i="53"/>
  <c r="I91" i="53"/>
  <c r="I105" i="53"/>
  <c r="I24" i="54"/>
  <c r="I37" i="54"/>
  <c r="I51" i="54"/>
  <c r="I64" i="54"/>
  <c r="I78" i="54"/>
  <c r="I24" i="55"/>
  <c r="I37" i="55"/>
  <c r="I51" i="55"/>
  <c r="I64" i="55"/>
  <c r="I78" i="55"/>
  <c r="I91" i="55"/>
  <c r="I105" i="55"/>
  <c r="I24" i="56"/>
  <c r="I37" i="56"/>
  <c r="I51" i="56"/>
  <c r="I64" i="56"/>
  <c r="I78" i="56"/>
  <c r="I91" i="56"/>
  <c r="I105" i="56"/>
  <c r="I118" i="56"/>
  <c r="I131" i="56"/>
  <c r="I144" i="56"/>
  <c r="I158" i="56"/>
  <c r="H160" i="56" s="1"/>
  <c r="I36" i="47"/>
  <c r="I23" i="48"/>
  <c r="H81" i="54"/>
  <c r="H108" i="53"/>
  <c r="H81" i="52"/>
  <c r="H159" i="51"/>
  <c r="H107" i="50"/>
  <c r="H80" i="49"/>
  <c r="H107" i="48"/>
  <c r="H80" i="47"/>
  <c r="H108" i="55" l="1"/>
  <c r="D68" i="33"/>
  <c r="E68" i="33"/>
  <c r="F68" i="33"/>
  <c r="G68" i="33"/>
  <c r="H68" i="33"/>
  <c r="I68" i="33"/>
  <c r="D69" i="33"/>
  <c r="E69" i="33"/>
  <c r="F69" i="33"/>
  <c r="G69" i="33"/>
  <c r="H69" i="33"/>
  <c r="I69" i="33"/>
  <c r="D70" i="33"/>
  <c r="E70" i="33"/>
  <c r="F70" i="33"/>
  <c r="G70" i="33"/>
  <c r="H70" i="33"/>
  <c r="I70" i="33"/>
  <c r="D71" i="33"/>
  <c r="E71" i="33"/>
  <c r="F71" i="33"/>
  <c r="G71" i="33"/>
  <c r="H71" i="33"/>
  <c r="I71" i="33"/>
  <c r="D72" i="33"/>
  <c r="E72" i="33"/>
  <c r="F72" i="33"/>
  <c r="G72" i="33"/>
  <c r="H72" i="33"/>
  <c r="I72" i="33"/>
  <c r="D73" i="33"/>
  <c r="E73" i="33"/>
  <c r="F73" i="33"/>
  <c r="G73" i="33"/>
  <c r="H73" i="33"/>
  <c r="I73" i="33"/>
  <c r="D74" i="33"/>
  <c r="E74" i="33"/>
  <c r="F74" i="33"/>
  <c r="G74" i="33"/>
  <c r="H74" i="33"/>
  <c r="I74" i="33"/>
  <c r="D75" i="33"/>
  <c r="E75" i="33"/>
  <c r="F75" i="33"/>
  <c r="G75" i="33"/>
  <c r="H75" i="33"/>
  <c r="I75" i="33"/>
  <c r="C69" i="33"/>
  <c r="C70" i="33"/>
  <c r="C71" i="33"/>
  <c r="C72" i="33"/>
  <c r="C73" i="33"/>
  <c r="C74" i="33"/>
  <c r="C75" i="33"/>
  <c r="C68" i="33"/>
  <c r="B68" i="33"/>
  <c r="D54" i="33"/>
  <c r="E54" i="33"/>
  <c r="F54" i="33"/>
  <c r="G54" i="33"/>
  <c r="H54" i="33"/>
  <c r="I54" i="33"/>
  <c r="D55" i="33"/>
  <c r="E55" i="33"/>
  <c r="F55" i="33"/>
  <c r="G55" i="33"/>
  <c r="H55" i="33"/>
  <c r="I55" i="33"/>
  <c r="D56" i="33"/>
  <c r="E56" i="33"/>
  <c r="F56" i="33"/>
  <c r="G56" i="33"/>
  <c r="H56" i="33"/>
  <c r="I56" i="33"/>
  <c r="D57" i="33"/>
  <c r="E57" i="33"/>
  <c r="F57" i="33"/>
  <c r="G57" i="33"/>
  <c r="H57" i="33"/>
  <c r="I57" i="33"/>
  <c r="D58" i="33"/>
  <c r="E58" i="33"/>
  <c r="F58" i="33"/>
  <c r="G58" i="33"/>
  <c r="H58" i="33"/>
  <c r="I58" i="33"/>
  <c r="D59" i="33"/>
  <c r="E59" i="33"/>
  <c r="F59" i="33"/>
  <c r="G59" i="33"/>
  <c r="H59" i="33"/>
  <c r="I59" i="33"/>
  <c r="D60" i="33"/>
  <c r="E60" i="33"/>
  <c r="F60" i="33"/>
  <c r="G60" i="33"/>
  <c r="H60" i="33"/>
  <c r="I60" i="33"/>
  <c r="D61" i="33"/>
  <c r="E61" i="33"/>
  <c r="F61" i="33"/>
  <c r="G61" i="33"/>
  <c r="H61" i="33"/>
  <c r="I61" i="33"/>
  <c r="C55" i="33"/>
  <c r="C56" i="33"/>
  <c r="C57" i="33"/>
  <c r="C58" i="33"/>
  <c r="C59" i="33"/>
  <c r="C60" i="33"/>
  <c r="C61" i="33"/>
  <c r="C54" i="33"/>
  <c r="B54" i="33"/>
  <c r="D41" i="33"/>
  <c r="E41" i="33"/>
  <c r="F41" i="33"/>
  <c r="G41" i="33"/>
  <c r="H41" i="33"/>
  <c r="I41" i="33"/>
  <c r="D42" i="33"/>
  <c r="E42" i="33"/>
  <c r="F42" i="33"/>
  <c r="G42" i="33"/>
  <c r="H42" i="33"/>
  <c r="I42" i="33"/>
  <c r="D43" i="33"/>
  <c r="E43" i="33"/>
  <c r="F43" i="33"/>
  <c r="G43" i="33"/>
  <c r="H43" i="33"/>
  <c r="I43" i="33"/>
  <c r="D44" i="33"/>
  <c r="E44" i="33"/>
  <c r="F44" i="33"/>
  <c r="G44" i="33"/>
  <c r="H44" i="33"/>
  <c r="I44" i="33"/>
  <c r="D45" i="33"/>
  <c r="E45" i="33"/>
  <c r="F45" i="33"/>
  <c r="G45" i="33"/>
  <c r="H45" i="33"/>
  <c r="I45" i="33"/>
  <c r="D46" i="33"/>
  <c r="E46" i="33"/>
  <c r="F46" i="33"/>
  <c r="G46" i="33"/>
  <c r="H46" i="33"/>
  <c r="I46" i="33"/>
  <c r="D47" i="33"/>
  <c r="E47" i="33"/>
  <c r="F47" i="33"/>
  <c r="G47" i="33"/>
  <c r="H47" i="33"/>
  <c r="I47" i="33"/>
  <c r="D48" i="33"/>
  <c r="E48" i="33"/>
  <c r="F48" i="33"/>
  <c r="G48" i="33"/>
  <c r="H48" i="33"/>
  <c r="I48" i="33"/>
  <c r="C42" i="33"/>
  <c r="C43" i="33"/>
  <c r="C44" i="33"/>
  <c r="C45" i="33"/>
  <c r="C46" i="33"/>
  <c r="C47" i="33"/>
  <c r="C48" i="33"/>
  <c r="C41" i="33"/>
  <c r="B41" i="33"/>
  <c r="D27" i="33"/>
  <c r="E27" i="33"/>
  <c r="F27" i="33"/>
  <c r="G27" i="33"/>
  <c r="H27" i="33"/>
  <c r="I27" i="33"/>
  <c r="D28" i="33"/>
  <c r="E28" i="33"/>
  <c r="F28" i="33"/>
  <c r="G28" i="33"/>
  <c r="H28" i="33"/>
  <c r="I28" i="33"/>
  <c r="D29" i="33"/>
  <c r="E29" i="33"/>
  <c r="F29" i="33"/>
  <c r="G29" i="33"/>
  <c r="H29" i="33"/>
  <c r="I29" i="33"/>
  <c r="D30" i="33"/>
  <c r="E30" i="33"/>
  <c r="F30" i="33"/>
  <c r="G30" i="33"/>
  <c r="H30" i="33"/>
  <c r="I30" i="33"/>
  <c r="D31" i="33"/>
  <c r="E31" i="33"/>
  <c r="F31" i="33"/>
  <c r="G31" i="33"/>
  <c r="H31" i="33"/>
  <c r="I31" i="33"/>
  <c r="D32" i="33"/>
  <c r="E32" i="33"/>
  <c r="F32" i="33"/>
  <c r="G32" i="33"/>
  <c r="H32" i="33"/>
  <c r="I32" i="33"/>
  <c r="D33" i="33"/>
  <c r="E33" i="33"/>
  <c r="F33" i="33"/>
  <c r="G33" i="33"/>
  <c r="H33" i="33"/>
  <c r="I33" i="33"/>
  <c r="D34" i="33"/>
  <c r="E34" i="33"/>
  <c r="F34" i="33"/>
  <c r="G34" i="33"/>
  <c r="H34" i="33"/>
  <c r="I34" i="33"/>
  <c r="C28" i="33"/>
  <c r="C29" i="33"/>
  <c r="C30" i="33"/>
  <c r="C31" i="33"/>
  <c r="C32" i="33"/>
  <c r="C33" i="33"/>
  <c r="C34" i="33"/>
  <c r="C27" i="33"/>
  <c r="B27" i="33"/>
  <c r="D14" i="33"/>
  <c r="E14" i="33"/>
  <c r="F14" i="33"/>
  <c r="G14" i="33"/>
  <c r="H14" i="33"/>
  <c r="I14" i="33"/>
  <c r="D15" i="33"/>
  <c r="E15" i="33"/>
  <c r="F15" i="33"/>
  <c r="G15" i="33"/>
  <c r="H15" i="33"/>
  <c r="I15" i="33"/>
  <c r="D16" i="33"/>
  <c r="E16" i="33"/>
  <c r="F16" i="33"/>
  <c r="G16" i="33"/>
  <c r="H16" i="33"/>
  <c r="I16" i="33"/>
  <c r="D17" i="33"/>
  <c r="E17" i="33"/>
  <c r="F17" i="33"/>
  <c r="G17" i="33"/>
  <c r="H17" i="33"/>
  <c r="I17" i="33"/>
  <c r="D18" i="33"/>
  <c r="E18" i="33"/>
  <c r="F18" i="33"/>
  <c r="G18" i="33"/>
  <c r="H18" i="33"/>
  <c r="I18" i="33"/>
  <c r="D19" i="33"/>
  <c r="E19" i="33"/>
  <c r="F19" i="33"/>
  <c r="G19" i="33"/>
  <c r="H19" i="33"/>
  <c r="I19" i="33"/>
  <c r="D20" i="33"/>
  <c r="E20" i="33"/>
  <c r="F20" i="33"/>
  <c r="G20" i="33"/>
  <c r="H20" i="33"/>
  <c r="I20" i="33"/>
  <c r="D21" i="33"/>
  <c r="E21" i="33"/>
  <c r="F21" i="33"/>
  <c r="G21" i="33"/>
  <c r="H21" i="33"/>
  <c r="I21" i="33"/>
  <c r="C15" i="33"/>
  <c r="C16" i="33"/>
  <c r="C17" i="33"/>
  <c r="C18" i="33"/>
  <c r="C22" i="33" s="1"/>
  <c r="C19" i="33"/>
  <c r="C20" i="33"/>
  <c r="C21" i="33"/>
  <c r="C14" i="33"/>
  <c r="B14" i="33"/>
  <c r="D68" i="18"/>
  <c r="E68" i="18"/>
  <c r="F68" i="18"/>
  <c r="G68" i="18"/>
  <c r="H68" i="18"/>
  <c r="I68" i="18"/>
  <c r="D69" i="18"/>
  <c r="E69" i="18"/>
  <c r="F69" i="18"/>
  <c r="G69" i="18"/>
  <c r="H69" i="18"/>
  <c r="I69" i="18"/>
  <c r="D70" i="18"/>
  <c r="E70" i="18"/>
  <c r="F70" i="18"/>
  <c r="G70" i="18"/>
  <c r="H70" i="18"/>
  <c r="I70" i="18"/>
  <c r="D71" i="18"/>
  <c r="E71" i="18"/>
  <c r="F71" i="18"/>
  <c r="G71" i="18"/>
  <c r="H71" i="18"/>
  <c r="I71" i="18"/>
  <c r="D72" i="18"/>
  <c r="E72" i="18"/>
  <c r="F72" i="18"/>
  <c r="G72" i="18"/>
  <c r="H72" i="18"/>
  <c r="I72" i="18"/>
  <c r="D73" i="18"/>
  <c r="E73" i="18"/>
  <c r="F73" i="18"/>
  <c r="G73" i="18"/>
  <c r="H73" i="18"/>
  <c r="I73" i="18"/>
  <c r="D74" i="18"/>
  <c r="E74" i="18"/>
  <c r="F74" i="18"/>
  <c r="G74" i="18"/>
  <c r="H74" i="18"/>
  <c r="I74" i="18"/>
  <c r="D75" i="18"/>
  <c r="E75" i="18"/>
  <c r="F75" i="18"/>
  <c r="G75" i="18"/>
  <c r="H75" i="18"/>
  <c r="I75" i="18"/>
  <c r="C69" i="18"/>
  <c r="C70" i="18"/>
  <c r="C71" i="18"/>
  <c r="C72" i="18"/>
  <c r="C73" i="18"/>
  <c r="C74" i="18"/>
  <c r="C75" i="18"/>
  <c r="C68" i="18"/>
  <c r="B68" i="18"/>
  <c r="D54" i="18"/>
  <c r="E54" i="18"/>
  <c r="F54" i="18"/>
  <c r="G54" i="18"/>
  <c r="H54" i="18"/>
  <c r="I54" i="18"/>
  <c r="D55" i="18"/>
  <c r="E55" i="18"/>
  <c r="F55" i="18"/>
  <c r="G55" i="18"/>
  <c r="H55" i="18"/>
  <c r="I55" i="18"/>
  <c r="D56" i="18"/>
  <c r="E56" i="18"/>
  <c r="F56" i="18"/>
  <c r="G56" i="18"/>
  <c r="H56" i="18"/>
  <c r="I56" i="18"/>
  <c r="D57" i="18"/>
  <c r="E57" i="18"/>
  <c r="F57" i="18"/>
  <c r="G57" i="18"/>
  <c r="H57" i="18"/>
  <c r="I57" i="18"/>
  <c r="D58" i="18"/>
  <c r="E58" i="18"/>
  <c r="F58" i="18"/>
  <c r="G58" i="18"/>
  <c r="H58" i="18"/>
  <c r="I58" i="18"/>
  <c r="D59" i="18"/>
  <c r="E59" i="18"/>
  <c r="F59" i="18"/>
  <c r="G59" i="18"/>
  <c r="H59" i="18"/>
  <c r="I59" i="18"/>
  <c r="D60" i="18"/>
  <c r="E60" i="18"/>
  <c r="F60" i="18"/>
  <c r="G60" i="18"/>
  <c r="H60" i="18"/>
  <c r="I60" i="18"/>
  <c r="D61" i="18"/>
  <c r="E61" i="18"/>
  <c r="F61" i="18"/>
  <c r="G61" i="18"/>
  <c r="H61" i="18"/>
  <c r="I61" i="18"/>
  <c r="C55" i="18"/>
  <c r="C56" i="18"/>
  <c r="C57" i="18"/>
  <c r="C58" i="18"/>
  <c r="C59" i="18"/>
  <c r="C60" i="18"/>
  <c r="C61" i="18"/>
  <c r="C54" i="18"/>
  <c r="B54" i="18"/>
  <c r="D41" i="18"/>
  <c r="E41" i="18"/>
  <c r="F41" i="18"/>
  <c r="G41" i="18"/>
  <c r="H41" i="18"/>
  <c r="I41" i="18"/>
  <c r="D42" i="18"/>
  <c r="E42" i="18"/>
  <c r="F42" i="18"/>
  <c r="G42" i="18"/>
  <c r="H42" i="18"/>
  <c r="I42" i="18"/>
  <c r="D43" i="18"/>
  <c r="E43" i="18"/>
  <c r="F43" i="18"/>
  <c r="G43" i="18"/>
  <c r="H43" i="18"/>
  <c r="I43" i="18"/>
  <c r="D44" i="18"/>
  <c r="E44" i="18"/>
  <c r="F44" i="18"/>
  <c r="G44" i="18"/>
  <c r="H44" i="18"/>
  <c r="I44" i="18"/>
  <c r="D45" i="18"/>
  <c r="E45" i="18"/>
  <c r="F45" i="18"/>
  <c r="G45" i="18"/>
  <c r="H45" i="18"/>
  <c r="I45" i="18"/>
  <c r="D46" i="18"/>
  <c r="E46" i="18"/>
  <c r="F46" i="18"/>
  <c r="G46" i="18"/>
  <c r="H46" i="18"/>
  <c r="I46" i="18"/>
  <c r="D47" i="18"/>
  <c r="E47" i="18"/>
  <c r="F47" i="18"/>
  <c r="G47" i="18"/>
  <c r="H47" i="18"/>
  <c r="I47" i="18"/>
  <c r="D48" i="18"/>
  <c r="E48" i="18"/>
  <c r="F48" i="18"/>
  <c r="G48" i="18"/>
  <c r="H48" i="18"/>
  <c r="I48" i="18"/>
  <c r="C42" i="18"/>
  <c r="C43" i="18"/>
  <c r="C44" i="18"/>
  <c r="C45" i="18"/>
  <c r="C46" i="18"/>
  <c r="C47" i="18"/>
  <c r="C48" i="18"/>
  <c r="C41" i="18"/>
  <c r="B41" i="18"/>
  <c r="D27" i="18"/>
  <c r="E27" i="18"/>
  <c r="F27" i="18"/>
  <c r="G27" i="18"/>
  <c r="H27" i="18"/>
  <c r="I27" i="18"/>
  <c r="D28" i="18"/>
  <c r="E28" i="18"/>
  <c r="F28" i="18"/>
  <c r="G28" i="18"/>
  <c r="H28" i="18"/>
  <c r="I28" i="18"/>
  <c r="D29" i="18"/>
  <c r="E29" i="18"/>
  <c r="F29" i="18"/>
  <c r="G29" i="18"/>
  <c r="H29" i="18"/>
  <c r="I29" i="18"/>
  <c r="D30" i="18"/>
  <c r="E30" i="18"/>
  <c r="F30" i="18"/>
  <c r="G30" i="18"/>
  <c r="H30" i="18"/>
  <c r="I30" i="18"/>
  <c r="D31" i="18"/>
  <c r="E31" i="18"/>
  <c r="F31" i="18"/>
  <c r="G31" i="18"/>
  <c r="H31" i="18"/>
  <c r="I31" i="18"/>
  <c r="D32" i="18"/>
  <c r="E32" i="18"/>
  <c r="F32" i="18"/>
  <c r="G32" i="18"/>
  <c r="H32" i="18"/>
  <c r="I32" i="18"/>
  <c r="D33" i="18"/>
  <c r="E33" i="18"/>
  <c r="F33" i="18"/>
  <c r="G33" i="18"/>
  <c r="H33" i="18"/>
  <c r="I33" i="18"/>
  <c r="D34" i="18"/>
  <c r="E34" i="18"/>
  <c r="F34" i="18"/>
  <c r="G34" i="18"/>
  <c r="H34" i="18"/>
  <c r="I34" i="18"/>
  <c r="C28" i="18"/>
  <c r="C29" i="18"/>
  <c r="C30" i="18"/>
  <c r="C31" i="18"/>
  <c r="C32" i="18"/>
  <c r="C33" i="18"/>
  <c r="C34" i="18"/>
  <c r="C27" i="18"/>
  <c r="B27" i="18"/>
  <c r="D14" i="18"/>
  <c r="E14" i="18"/>
  <c r="F14" i="18"/>
  <c r="G14" i="18"/>
  <c r="H14" i="18"/>
  <c r="I14" i="18"/>
  <c r="D15" i="18"/>
  <c r="E15" i="18"/>
  <c r="F15" i="18"/>
  <c r="G15" i="18"/>
  <c r="H15" i="18"/>
  <c r="I15" i="18"/>
  <c r="D16" i="18"/>
  <c r="E16" i="18"/>
  <c r="F16" i="18"/>
  <c r="G16" i="18"/>
  <c r="H16" i="18"/>
  <c r="I16" i="18"/>
  <c r="D17" i="18"/>
  <c r="E17" i="18"/>
  <c r="F17" i="18"/>
  <c r="G17" i="18"/>
  <c r="H17" i="18"/>
  <c r="I17" i="18"/>
  <c r="D18" i="18"/>
  <c r="E18" i="18"/>
  <c r="F18" i="18"/>
  <c r="G18" i="18"/>
  <c r="H18" i="18"/>
  <c r="I18" i="18"/>
  <c r="D19" i="18"/>
  <c r="E19" i="18"/>
  <c r="F19" i="18"/>
  <c r="G19" i="18"/>
  <c r="H19" i="18"/>
  <c r="I19" i="18"/>
  <c r="D20" i="18"/>
  <c r="E20" i="18"/>
  <c r="F20" i="18"/>
  <c r="G20" i="18"/>
  <c r="H20" i="18"/>
  <c r="I20" i="18"/>
  <c r="D21" i="18"/>
  <c r="E21" i="18"/>
  <c r="F21" i="18"/>
  <c r="G21" i="18"/>
  <c r="H21" i="18"/>
  <c r="I21" i="18"/>
  <c r="C15" i="18"/>
  <c r="C16" i="18"/>
  <c r="C17" i="18"/>
  <c r="C18" i="18"/>
  <c r="C19" i="18"/>
  <c r="C20" i="18"/>
  <c r="C21" i="18"/>
  <c r="C14" i="18"/>
  <c r="B14" i="18"/>
  <c r="D95" i="17"/>
  <c r="E95" i="17"/>
  <c r="F95" i="17"/>
  <c r="G95" i="17"/>
  <c r="H95" i="17"/>
  <c r="I95" i="17"/>
  <c r="D96" i="17"/>
  <c r="E96" i="17"/>
  <c r="F96" i="17"/>
  <c r="G96" i="17"/>
  <c r="H96" i="17"/>
  <c r="I96" i="17"/>
  <c r="D97" i="17"/>
  <c r="E97" i="17"/>
  <c r="F97" i="17"/>
  <c r="G97" i="17"/>
  <c r="H97" i="17"/>
  <c r="I97" i="17"/>
  <c r="D98" i="17"/>
  <c r="E98" i="17"/>
  <c r="F98" i="17"/>
  <c r="G98" i="17"/>
  <c r="H98" i="17"/>
  <c r="I98" i="17"/>
  <c r="D99" i="17"/>
  <c r="E99" i="17"/>
  <c r="F99" i="17"/>
  <c r="G99" i="17"/>
  <c r="H99" i="17"/>
  <c r="I99" i="17"/>
  <c r="D100" i="17"/>
  <c r="E100" i="17"/>
  <c r="F100" i="17"/>
  <c r="G100" i="17"/>
  <c r="H100" i="17"/>
  <c r="I100" i="17"/>
  <c r="D101" i="17"/>
  <c r="E101" i="17"/>
  <c r="F101" i="17"/>
  <c r="G101" i="17"/>
  <c r="H101" i="17"/>
  <c r="I101" i="17"/>
  <c r="D102" i="17"/>
  <c r="E102" i="17"/>
  <c r="F102" i="17"/>
  <c r="G102" i="17"/>
  <c r="H102" i="17"/>
  <c r="I102" i="17"/>
  <c r="C96" i="17"/>
  <c r="C97" i="17"/>
  <c r="C98" i="17"/>
  <c r="C99" i="17"/>
  <c r="C100" i="17"/>
  <c r="C101" i="17"/>
  <c r="C102" i="17"/>
  <c r="C95" i="17"/>
  <c r="B95" i="17"/>
  <c r="D81" i="17"/>
  <c r="E81" i="17"/>
  <c r="F81" i="17"/>
  <c r="G81" i="17"/>
  <c r="H81" i="17"/>
  <c r="I81" i="17"/>
  <c r="D82" i="17"/>
  <c r="E82" i="17"/>
  <c r="F82" i="17"/>
  <c r="G82" i="17"/>
  <c r="H82" i="17"/>
  <c r="I82" i="17"/>
  <c r="D83" i="17"/>
  <c r="E83" i="17"/>
  <c r="F83" i="17"/>
  <c r="G83" i="17"/>
  <c r="H83" i="17"/>
  <c r="I83" i="17"/>
  <c r="D84" i="17"/>
  <c r="E84" i="17"/>
  <c r="F84" i="17"/>
  <c r="G84" i="17"/>
  <c r="H84" i="17"/>
  <c r="I84" i="17"/>
  <c r="D85" i="17"/>
  <c r="E85" i="17"/>
  <c r="F85" i="17"/>
  <c r="G85" i="17"/>
  <c r="H85" i="17"/>
  <c r="I85" i="17"/>
  <c r="D86" i="17"/>
  <c r="E86" i="17"/>
  <c r="F86" i="17"/>
  <c r="G86" i="17"/>
  <c r="H86" i="17"/>
  <c r="I86" i="17"/>
  <c r="D87" i="17"/>
  <c r="E87" i="17"/>
  <c r="F87" i="17"/>
  <c r="G87" i="17"/>
  <c r="H87" i="17"/>
  <c r="I87" i="17"/>
  <c r="D88" i="17"/>
  <c r="E88" i="17"/>
  <c r="F88" i="17"/>
  <c r="G88" i="17"/>
  <c r="H88" i="17"/>
  <c r="I88" i="17"/>
  <c r="C82" i="17"/>
  <c r="C83" i="17"/>
  <c r="C84" i="17"/>
  <c r="C85" i="17"/>
  <c r="C86" i="17"/>
  <c r="C87" i="17"/>
  <c r="C88" i="17"/>
  <c r="C81" i="17"/>
  <c r="B81" i="17"/>
  <c r="D68" i="17"/>
  <c r="E68" i="17"/>
  <c r="F68" i="17"/>
  <c r="G68" i="17"/>
  <c r="H68" i="17"/>
  <c r="I68" i="17"/>
  <c r="D69" i="17"/>
  <c r="E69" i="17"/>
  <c r="F69" i="17"/>
  <c r="G69" i="17"/>
  <c r="H69" i="17"/>
  <c r="I69" i="17"/>
  <c r="D70" i="17"/>
  <c r="E70" i="17"/>
  <c r="F70" i="17"/>
  <c r="G70" i="17"/>
  <c r="H70" i="17"/>
  <c r="I70" i="17"/>
  <c r="D71" i="17"/>
  <c r="E71" i="17"/>
  <c r="F71" i="17"/>
  <c r="G71" i="17"/>
  <c r="H71" i="17"/>
  <c r="I71" i="17"/>
  <c r="D72" i="17"/>
  <c r="E72" i="17"/>
  <c r="F72" i="17"/>
  <c r="G72" i="17"/>
  <c r="H72" i="17"/>
  <c r="I72" i="17"/>
  <c r="D73" i="17"/>
  <c r="E73" i="17"/>
  <c r="F73" i="17"/>
  <c r="G73" i="17"/>
  <c r="H73" i="17"/>
  <c r="I73" i="17"/>
  <c r="D74" i="17"/>
  <c r="E74" i="17"/>
  <c r="F74" i="17"/>
  <c r="G74" i="17"/>
  <c r="H74" i="17"/>
  <c r="I74" i="17"/>
  <c r="D75" i="17"/>
  <c r="E75" i="17"/>
  <c r="F75" i="17"/>
  <c r="G75" i="17"/>
  <c r="H75" i="17"/>
  <c r="I75" i="17"/>
  <c r="C69" i="17"/>
  <c r="C70" i="17"/>
  <c r="C71" i="17"/>
  <c r="C72" i="17"/>
  <c r="C73" i="17"/>
  <c r="C74" i="17"/>
  <c r="C75" i="17"/>
  <c r="C68" i="17"/>
  <c r="B68" i="17"/>
  <c r="D54" i="17"/>
  <c r="E54" i="17"/>
  <c r="F54" i="17"/>
  <c r="G54" i="17"/>
  <c r="H54" i="17"/>
  <c r="I54" i="17"/>
  <c r="D55" i="17"/>
  <c r="E55" i="17"/>
  <c r="F55" i="17"/>
  <c r="G55" i="17"/>
  <c r="H55" i="17"/>
  <c r="I55" i="17"/>
  <c r="D56" i="17"/>
  <c r="E56" i="17"/>
  <c r="F56" i="17"/>
  <c r="G56" i="17"/>
  <c r="H56" i="17"/>
  <c r="I56" i="17"/>
  <c r="D57" i="17"/>
  <c r="E57" i="17"/>
  <c r="F57" i="17"/>
  <c r="G57" i="17"/>
  <c r="H57" i="17"/>
  <c r="I57" i="17"/>
  <c r="D58" i="17"/>
  <c r="E58" i="17"/>
  <c r="F58" i="17"/>
  <c r="G58" i="17"/>
  <c r="H58" i="17"/>
  <c r="I58" i="17"/>
  <c r="D59" i="17"/>
  <c r="E59" i="17"/>
  <c r="F59" i="17"/>
  <c r="G59" i="17"/>
  <c r="H59" i="17"/>
  <c r="I59" i="17"/>
  <c r="D60" i="17"/>
  <c r="E60" i="17"/>
  <c r="F60" i="17"/>
  <c r="G60" i="17"/>
  <c r="H60" i="17"/>
  <c r="I60" i="17"/>
  <c r="D61" i="17"/>
  <c r="E61" i="17"/>
  <c r="F61" i="17"/>
  <c r="G61" i="17"/>
  <c r="H61" i="17"/>
  <c r="I61" i="17"/>
  <c r="C55" i="17"/>
  <c r="C56" i="17"/>
  <c r="C57" i="17"/>
  <c r="C58" i="17"/>
  <c r="C59" i="17"/>
  <c r="C60" i="17"/>
  <c r="C61" i="17"/>
  <c r="C54" i="17"/>
  <c r="B54" i="17"/>
  <c r="D41" i="17"/>
  <c r="E41" i="17"/>
  <c r="F41" i="17"/>
  <c r="G41" i="17"/>
  <c r="H41" i="17"/>
  <c r="I41" i="17"/>
  <c r="D42" i="17"/>
  <c r="E42" i="17"/>
  <c r="F42" i="17"/>
  <c r="G42" i="17"/>
  <c r="H42" i="17"/>
  <c r="I42" i="17"/>
  <c r="D43" i="17"/>
  <c r="E43" i="17"/>
  <c r="F43" i="17"/>
  <c r="G43" i="17"/>
  <c r="H43" i="17"/>
  <c r="I43" i="17"/>
  <c r="D44" i="17"/>
  <c r="E44" i="17"/>
  <c r="F44" i="17"/>
  <c r="G44" i="17"/>
  <c r="H44" i="17"/>
  <c r="I44" i="17"/>
  <c r="D45" i="17"/>
  <c r="E45" i="17"/>
  <c r="F45" i="17"/>
  <c r="G45" i="17"/>
  <c r="H45" i="17"/>
  <c r="I45" i="17"/>
  <c r="D46" i="17"/>
  <c r="E46" i="17"/>
  <c r="F46" i="17"/>
  <c r="G46" i="17"/>
  <c r="H46" i="17"/>
  <c r="I46" i="17"/>
  <c r="D47" i="17"/>
  <c r="E47" i="17"/>
  <c r="F47" i="17"/>
  <c r="G47" i="17"/>
  <c r="H47" i="17"/>
  <c r="I47" i="17"/>
  <c r="D48" i="17"/>
  <c r="E48" i="17"/>
  <c r="F48" i="17"/>
  <c r="G48" i="17"/>
  <c r="H48" i="17"/>
  <c r="I48" i="17"/>
  <c r="C42" i="17"/>
  <c r="C43" i="17"/>
  <c r="C44" i="17"/>
  <c r="C45" i="17"/>
  <c r="C46" i="17"/>
  <c r="C47" i="17"/>
  <c r="C48" i="17"/>
  <c r="C41" i="17"/>
  <c r="B41" i="17"/>
  <c r="D27" i="17"/>
  <c r="E27" i="17"/>
  <c r="F27" i="17"/>
  <c r="G27" i="17"/>
  <c r="H27" i="17"/>
  <c r="I27" i="17"/>
  <c r="D28" i="17"/>
  <c r="E28" i="17"/>
  <c r="F28" i="17"/>
  <c r="G28" i="17"/>
  <c r="H28" i="17"/>
  <c r="I28" i="17"/>
  <c r="D29" i="17"/>
  <c r="E29" i="17"/>
  <c r="F29" i="17"/>
  <c r="G29" i="17"/>
  <c r="H29" i="17"/>
  <c r="I29" i="17"/>
  <c r="D30" i="17"/>
  <c r="E30" i="17"/>
  <c r="F30" i="17"/>
  <c r="G30" i="17"/>
  <c r="H30" i="17"/>
  <c r="I30" i="17"/>
  <c r="D31" i="17"/>
  <c r="E31" i="17"/>
  <c r="F31" i="17"/>
  <c r="G31" i="17"/>
  <c r="H31" i="17"/>
  <c r="I31" i="17"/>
  <c r="D32" i="17"/>
  <c r="E32" i="17"/>
  <c r="F32" i="17"/>
  <c r="G32" i="17"/>
  <c r="H32" i="17"/>
  <c r="I32" i="17"/>
  <c r="D33" i="17"/>
  <c r="E33" i="17"/>
  <c r="F33" i="17"/>
  <c r="G33" i="17"/>
  <c r="H33" i="17"/>
  <c r="I33" i="17"/>
  <c r="D34" i="17"/>
  <c r="E34" i="17"/>
  <c r="F34" i="17"/>
  <c r="G34" i="17"/>
  <c r="H34" i="17"/>
  <c r="I34" i="17"/>
  <c r="C28" i="17"/>
  <c r="C29" i="17"/>
  <c r="C30" i="17"/>
  <c r="C31" i="17"/>
  <c r="C32" i="17"/>
  <c r="C33" i="17"/>
  <c r="C34" i="17"/>
  <c r="C27" i="17"/>
  <c r="B27" i="17"/>
  <c r="D14" i="17"/>
  <c r="E14" i="17"/>
  <c r="F14" i="17"/>
  <c r="G14" i="17"/>
  <c r="H14" i="17"/>
  <c r="I14" i="17"/>
  <c r="D15" i="17"/>
  <c r="E15" i="17"/>
  <c r="F15" i="17"/>
  <c r="G15" i="17"/>
  <c r="H15" i="17"/>
  <c r="I15" i="17"/>
  <c r="D16" i="17"/>
  <c r="E16" i="17"/>
  <c r="F16" i="17"/>
  <c r="G16" i="17"/>
  <c r="H16" i="17"/>
  <c r="I16" i="17"/>
  <c r="D17" i="17"/>
  <c r="E17" i="17"/>
  <c r="F17" i="17"/>
  <c r="G17" i="17"/>
  <c r="H17" i="17"/>
  <c r="I17" i="17"/>
  <c r="D18" i="17"/>
  <c r="E18" i="17"/>
  <c r="F18" i="17"/>
  <c r="G18" i="17"/>
  <c r="H18" i="17"/>
  <c r="I18" i="17"/>
  <c r="D19" i="17"/>
  <c r="E19" i="17"/>
  <c r="F19" i="17"/>
  <c r="G19" i="17"/>
  <c r="H19" i="17"/>
  <c r="I19" i="17"/>
  <c r="D20" i="17"/>
  <c r="E20" i="17"/>
  <c r="F20" i="17"/>
  <c r="G20" i="17"/>
  <c r="H20" i="17"/>
  <c r="I20" i="17"/>
  <c r="D21" i="17"/>
  <c r="E21" i="17"/>
  <c r="F21" i="17"/>
  <c r="G21" i="17"/>
  <c r="H21" i="17"/>
  <c r="I21" i="17"/>
  <c r="C15" i="17"/>
  <c r="C16" i="17"/>
  <c r="C17" i="17"/>
  <c r="C18" i="17"/>
  <c r="C19" i="17"/>
  <c r="C20" i="17"/>
  <c r="C21" i="17"/>
  <c r="C14" i="17"/>
  <c r="B14" i="17"/>
  <c r="D81" i="16"/>
  <c r="E81" i="16"/>
  <c r="F81" i="16"/>
  <c r="G81" i="16"/>
  <c r="H81" i="16"/>
  <c r="I81" i="16"/>
  <c r="D82" i="16"/>
  <c r="E82" i="16"/>
  <c r="F82" i="16"/>
  <c r="G82" i="16"/>
  <c r="H82" i="16"/>
  <c r="I82" i="16"/>
  <c r="D83" i="16"/>
  <c r="E83" i="16"/>
  <c r="F83" i="16"/>
  <c r="G83" i="16"/>
  <c r="H83" i="16"/>
  <c r="I83" i="16"/>
  <c r="D84" i="16"/>
  <c r="E84" i="16"/>
  <c r="F84" i="16"/>
  <c r="G84" i="16"/>
  <c r="H84" i="16"/>
  <c r="I84" i="16"/>
  <c r="D85" i="16"/>
  <c r="E85" i="16"/>
  <c r="F85" i="16"/>
  <c r="G85" i="16"/>
  <c r="H85" i="16"/>
  <c r="I85" i="16"/>
  <c r="D86" i="16"/>
  <c r="E86" i="16"/>
  <c r="F86" i="16"/>
  <c r="G86" i="16"/>
  <c r="H86" i="16"/>
  <c r="I86" i="16"/>
  <c r="D87" i="16"/>
  <c r="E87" i="16"/>
  <c r="F87" i="16"/>
  <c r="G87" i="16"/>
  <c r="H87" i="16"/>
  <c r="I87" i="16"/>
  <c r="D88" i="16"/>
  <c r="E88" i="16"/>
  <c r="F88" i="16"/>
  <c r="G88" i="16"/>
  <c r="H88" i="16"/>
  <c r="I88" i="16"/>
  <c r="C82" i="16"/>
  <c r="C83" i="16"/>
  <c r="C84" i="16"/>
  <c r="C85" i="16"/>
  <c r="C86" i="16"/>
  <c r="C87" i="16"/>
  <c r="C88" i="16"/>
  <c r="C81" i="16"/>
  <c r="B81" i="16"/>
  <c r="D68" i="16"/>
  <c r="E68" i="16"/>
  <c r="F68" i="16"/>
  <c r="G68" i="16"/>
  <c r="H68" i="16"/>
  <c r="I68" i="16"/>
  <c r="D69" i="16"/>
  <c r="E69" i="16"/>
  <c r="F69" i="16"/>
  <c r="G69" i="16"/>
  <c r="H69" i="16"/>
  <c r="I69" i="16"/>
  <c r="D70" i="16"/>
  <c r="E70" i="16"/>
  <c r="F70" i="16"/>
  <c r="G70" i="16"/>
  <c r="H70" i="16"/>
  <c r="I70" i="16"/>
  <c r="D71" i="16"/>
  <c r="E71" i="16"/>
  <c r="F71" i="16"/>
  <c r="G71" i="16"/>
  <c r="H71" i="16"/>
  <c r="I71" i="16"/>
  <c r="D72" i="16"/>
  <c r="E72" i="16"/>
  <c r="F72" i="16"/>
  <c r="G72" i="16"/>
  <c r="H72" i="16"/>
  <c r="I72" i="16"/>
  <c r="D73" i="16"/>
  <c r="E73" i="16"/>
  <c r="F73" i="16"/>
  <c r="G73" i="16"/>
  <c r="H73" i="16"/>
  <c r="I73" i="16"/>
  <c r="D74" i="16"/>
  <c r="E74" i="16"/>
  <c r="F74" i="16"/>
  <c r="G74" i="16"/>
  <c r="H74" i="16"/>
  <c r="I74" i="16"/>
  <c r="D75" i="16"/>
  <c r="E75" i="16"/>
  <c r="F75" i="16"/>
  <c r="G75" i="16"/>
  <c r="H75" i="16"/>
  <c r="I75" i="16"/>
  <c r="C69" i="16"/>
  <c r="C70" i="16"/>
  <c r="C71" i="16"/>
  <c r="C72" i="16"/>
  <c r="C73" i="16"/>
  <c r="C74" i="16"/>
  <c r="C75" i="16"/>
  <c r="C68" i="16"/>
  <c r="B68" i="16"/>
  <c r="D54" i="16"/>
  <c r="E54" i="16"/>
  <c r="F54" i="16"/>
  <c r="G54" i="16"/>
  <c r="H54" i="16"/>
  <c r="I54" i="16"/>
  <c r="D55" i="16"/>
  <c r="E55" i="16"/>
  <c r="F55" i="16"/>
  <c r="G55" i="16"/>
  <c r="H55" i="16"/>
  <c r="I55" i="16"/>
  <c r="D56" i="16"/>
  <c r="E56" i="16"/>
  <c r="F56" i="16"/>
  <c r="G56" i="16"/>
  <c r="H56" i="16"/>
  <c r="I56" i="16"/>
  <c r="D57" i="16"/>
  <c r="E57" i="16"/>
  <c r="F57" i="16"/>
  <c r="G57" i="16"/>
  <c r="H57" i="16"/>
  <c r="I57" i="16"/>
  <c r="D58" i="16"/>
  <c r="E58" i="16"/>
  <c r="F58" i="16"/>
  <c r="G58" i="16"/>
  <c r="H58" i="16"/>
  <c r="I58" i="16"/>
  <c r="D59" i="16"/>
  <c r="E59" i="16"/>
  <c r="F59" i="16"/>
  <c r="G59" i="16"/>
  <c r="H59" i="16"/>
  <c r="I59" i="16"/>
  <c r="D60" i="16"/>
  <c r="E60" i="16"/>
  <c r="F60" i="16"/>
  <c r="G60" i="16"/>
  <c r="H60" i="16"/>
  <c r="I60" i="16"/>
  <c r="D61" i="16"/>
  <c r="E61" i="16"/>
  <c r="F61" i="16"/>
  <c r="G61" i="16"/>
  <c r="H61" i="16"/>
  <c r="I61" i="16"/>
  <c r="C55" i="16"/>
  <c r="C56" i="16"/>
  <c r="C57" i="16"/>
  <c r="C58" i="16"/>
  <c r="C59" i="16"/>
  <c r="C60" i="16"/>
  <c r="C61" i="16"/>
  <c r="C54" i="16"/>
  <c r="B54" i="16"/>
  <c r="D41" i="16"/>
  <c r="E41" i="16"/>
  <c r="F41" i="16"/>
  <c r="G41" i="16"/>
  <c r="H41" i="16"/>
  <c r="I41" i="16"/>
  <c r="D42" i="16"/>
  <c r="E42" i="16"/>
  <c r="F42" i="16"/>
  <c r="G42" i="16"/>
  <c r="H42" i="16"/>
  <c r="I42" i="16"/>
  <c r="D43" i="16"/>
  <c r="E43" i="16"/>
  <c r="F43" i="16"/>
  <c r="G43" i="16"/>
  <c r="H43" i="16"/>
  <c r="I43" i="16"/>
  <c r="D44" i="16"/>
  <c r="E44" i="16"/>
  <c r="F44" i="16"/>
  <c r="G44" i="16"/>
  <c r="H44" i="16"/>
  <c r="I44" i="16"/>
  <c r="D45" i="16"/>
  <c r="E45" i="16"/>
  <c r="F45" i="16"/>
  <c r="G45" i="16"/>
  <c r="H45" i="16"/>
  <c r="I45" i="16"/>
  <c r="D46" i="16"/>
  <c r="E46" i="16"/>
  <c r="F46" i="16"/>
  <c r="G46" i="16"/>
  <c r="H46" i="16"/>
  <c r="I46" i="16"/>
  <c r="D47" i="16"/>
  <c r="E47" i="16"/>
  <c r="F47" i="16"/>
  <c r="G47" i="16"/>
  <c r="H47" i="16"/>
  <c r="I47" i="16"/>
  <c r="D48" i="16"/>
  <c r="E48" i="16"/>
  <c r="F48" i="16"/>
  <c r="G48" i="16"/>
  <c r="H48" i="16"/>
  <c r="I48" i="16"/>
  <c r="C42" i="16"/>
  <c r="C43" i="16"/>
  <c r="C44" i="16"/>
  <c r="C45" i="16"/>
  <c r="C46" i="16"/>
  <c r="C47" i="16"/>
  <c r="C48" i="16"/>
  <c r="C41" i="16"/>
  <c r="B41" i="16"/>
  <c r="D27" i="16"/>
  <c r="E27" i="16"/>
  <c r="F27" i="16"/>
  <c r="G27" i="16"/>
  <c r="H27" i="16"/>
  <c r="I27" i="16"/>
  <c r="D28" i="16"/>
  <c r="E28" i="16"/>
  <c r="F28" i="16"/>
  <c r="G28" i="16"/>
  <c r="H28" i="16"/>
  <c r="I28" i="16"/>
  <c r="D29" i="16"/>
  <c r="E29" i="16"/>
  <c r="F29" i="16"/>
  <c r="G29" i="16"/>
  <c r="H29" i="16"/>
  <c r="I29" i="16"/>
  <c r="D30" i="16"/>
  <c r="E30" i="16"/>
  <c r="F30" i="16"/>
  <c r="G30" i="16"/>
  <c r="H30" i="16"/>
  <c r="I30" i="16"/>
  <c r="D31" i="16"/>
  <c r="E31" i="16"/>
  <c r="F31" i="16"/>
  <c r="G31" i="16"/>
  <c r="H31" i="16"/>
  <c r="I31" i="16"/>
  <c r="D32" i="16"/>
  <c r="E32" i="16"/>
  <c r="F32" i="16"/>
  <c r="G32" i="16"/>
  <c r="H32" i="16"/>
  <c r="I32" i="16"/>
  <c r="D33" i="16"/>
  <c r="E33" i="16"/>
  <c r="F33" i="16"/>
  <c r="G33" i="16"/>
  <c r="H33" i="16"/>
  <c r="I33" i="16"/>
  <c r="D34" i="16"/>
  <c r="E34" i="16"/>
  <c r="F34" i="16"/>
  <c r="G34" i="16"/>
  <c r="H34" i="16"/>
  <c r="I34" i="16"/>
  <c r="C28" i="16"/>
  <c r="C29" i="16"/>
  <c r="C30" i="16"/>
  <c r="C31" i="16"/>
  <c r="C32" i="16"/>
  <c r="C33" i="16"/>
  <c r="C34" i="16"/>
  <c r="C27" i="16"/>
  <c r="B27" i="16"/>
  <c r="D14" i="16"/>
  <c r="E14" i="16"/>
  <c r="F14" i="16"/>
  <c r="G14" i="16"/>
  <c r="H14" i="16"/>
  <c r="I14" i="16"/>
  <c r="D15" i="16"/>
  <c r="E15" i="16"/>
  <c r="F15" i="16"/>
  <c r="G15" i="16"/>
  <c r="H15" i="16"/>
  <c r="I15" i="16"/>
  <c r="E17" i="16"/>
  <c r="I17" i="16"/>
  <c r="G18" i="16"/>
  <c r="D19" i="16"/>
  <c r="E19" i="16"/>
  <c r="F19" i="16"/>
  <c r="G19" i="16"/>
  <c r="H19" i="16"/>
  <c r="I19" i="16"/>
  <c r="D20" i="16"/>
  <c r="E20" i="16"/>
  <c r="F20" i="16"/>
  <c r="G20" i="16"/>
  <c r="H20" i="16"/>
  <c r="I20" i="16"/>
  <c r="D21" i="16"/>
  <c r="E21" i="16"/>
  <c r="F21" i="16"/>
  <c r="G21" i="16"/>
  <c r="H21" i="16"/>
  <c r="I21" i="16"/>
  <c r="C15" i="16"/>
  <c r="C14" i="16"/>
  <c r="D95" i="15"/>
  <c r="E95" i="15"/>
  <c r="F95" i="15"/>
  <c r="G95" i="15"/>
  <c r="H95" i="15"/>
  <c r="I95" i="15"/>
  <c r="D96" i="15"/>
  <c r="E96" i="15"/>
  <c r="F96" i="15"/>
  <c r="G96" i="15"/>
  <c r="H96" i="15"/>
  <c r="I96" i="15"/>
  <c r="D97" i="15"/>
  <c r="E97" i="15"/>
  <c r="F97" i="15"/>
  <c r="G97" i="15"/>
  <c r="H97" i="15"/>
  <c r="I97" i="15"/>
  <c r="D98" i="15"/>
  <c r="E98" i="15"/>
  <c r="F98" i="15"/>
  <c r="G98" i="15"/>
  <c r="H98" i="15"/>
  <c r="I98" i="15"/>
  <c r="D99" i="15"/>
  <c r="E99" i="15"/>
  <c r="F99" i="15"/>
  <c r="G99" i="15"/>
  <c r="H99" i="15"/>
  <c r="I99" i="15"/>
  <c r="D100" i="15"/>
  <c r="E100" i="15"/>
  <c r="F100" i="15"/>
  <c r="G100" i="15"/>
  <c r="H100" i="15"/>
  <c r="I100" i="15"/>
  <c r="D101" i="15"/>
  <c r="E101" i="15"/>
  <c r="F101" i="15"/>
  <c r="G101" i="15"/>
  <c r="H101" i="15"/>
  <c r="I101" i="15"/>
  <c r="D102" i="15"/>
  <c r="E102" i="15"/>
  <c r="F102" i="15"/>
  <c r="G102" i="15"/>
  <c r="H102" i="15"/>
  <c r="I102" i="15"/>
  <c r="C96" i="15"/>
  <c r="C97" i="15"/>
  <c r="C98" i="15"/>
  <c r="C99" i="15"/>
  <c r="C100" i="15"/>
  <c r="C101" i="15"/>
  <c r="C102" i="15"/>
  <c r="C95" i="15"/>
  <c r="B95" i="15"/>
  <c r="D81" i="15"/>
  <c r="E81" i="15"/>
  <c r="F81" i="15"/>
  <c r="G81" i="15"/>
  <c r="H81" i="15"/>
  <c r="I81" i="15"/>
  <c r="D82" i="15"/>
  <c r="E82" i="15"/>
  <c r="F82" i="15"/>
  <c r="G82" i="15"/>
  <c r="H82" i="15"/>
  <c r="I82" i="15"/>
  <c r="D83" i="15"/>
  <c r="E83" i="15"/>
  <c r="F83" i="15"/>
  <c r="G83" i="15"/>
  <c r="H83" i="15"/>
  <c r="I83" i="15"/>
  <c r="D84" i="15"/>
  <c r="E84" i="15"/>
  <c r="F84" i="15"/>
  <c r="G84" i="15"/>
  <c r="H84" i="15"/>
  <c r="I84" i="15"/>
  <c r="D85" i="15"/>
  <c r="E85" i="15"/>
  <c r="F85" i="15"/>
  <c r="G85" i="15"/>
  <c r="H85" i="15"/>
  <c r="I85" i="15"/>
  <c r="D86" i="15"/>
  <c r="E86" i="15"/>
  <c r="F86" i="15"/>
  <c r="G86" i="15"/>
  <c r="H86" i="15"/>
  <c r="I86" i="15"/>
  <c r="D87" i="15"/>
  <c r="E87" i="15"/>
  <c r="F87" i="15"/>
  <c r="G87" i="15"/>
  <c r="H87" i="15"/>
  <c r="I87" i="15"/>
  <c r="D88" i="15"/>
  <c r="E88" i="15"/>
  <c r="F88" i="15"/>
  <c r="G88" i="15"/>
  <c r="H88" i="15"/>
  <c r="I88" i="15"/>
  <c r="C82" i="15"/>
  <c r="C83" i="15"/>
  <c r="C84" i="15"/>
  <c r="C85" i="15"/>
  <c r="C86" i="15"/>
  <c r="C87" i="15"/>
  <c r="C88" i="15"/>
  <c r="C81" i="15"/>
  <c r="B81" i="15"/>
  <c r="D68" i="15"/>
  <c r="E68" i="15"/>
  <c r="F68" i="15"/>
  <c r="G68" i="15"/>
  <c r="H68" i="15"/>
  <c r="I68" i="15"/>
  <c r="D69" i="15"/>
  <c r="E69" i="15"/>
  <c r="F69" i="15"/>
  <c r="G69" i="15"/>
  <c r="H69" i="15"/>
  <c r="I69" i="15"/>
  <c r="D70" i="15"/>
  <c r="E70" i="15"/>
  <c r="F70" i="15"/>
  <c r="G70" i="15"/>
  <c r="H70" i="15"/>
  <c r="I70" i="15"/>
  <c r="D71" i="15"/>
  <c r="E71" i="15"/>
  <c r="F71" i="15"/>
  <c r="G71" i="15"/>
  <c r="H71" i="15"/>
  <c r="I71" i="15"/>
  <c r="D72" i="15"/>
  <c r="E72" i="15"/>
  <c r="F72" i="15"/>
  <c r="G72" i="15"/>
  <c r="H72" i="15"/>
  <c r="I72" i="15"/>
  <c r="D73" i="15"/>
  <c r="E73" i="15"/>
  <c r="F73" i="15"/>
  <c r="G73" i="15"/>
  <c r="H73" i="15"/>
  <c r="I73" i="15"/>
  <c r="D74" i="15"/>
  <c r="E74" i="15"/>
  <c r="F74" i="15"/>
  <c r="G74" i="15"/>
  <c r="H74" i="15"/>
  <c r="I74" i="15"/>
  <c r="D75" i="15"/>
  <c r="E75" i="15"/>
  <c r="F75" i="15"/>
  <c r="G75" i="15"/>
  <c r="H75" i="15"/>
  <c r="I75" i="15"/>
  <c r="C69" i="15"/>
  <c r="C70" i="15"/>
  <c r="C71" i="15"/>
  <c r="C72" i="15"/>
  <c r="C73" i="15"/>
  <c r="C74" i="15"/>
  <c r="C75" i="15"/>
  <c r="C68" i="15"/>
  <c r="B68" i="15"/>
  <c r="D54" i="15"/>
  <c r="E54" i="15"/>
  <c r="F54" i="15"/>
  <c r="G54" i="15"/>
  <c r="H54" i="15"/>
  <c r="I54" i="15"/>
  <c r="D55" i="15"/>
  <c r="E55" i="15"/>
  <c r="F55" i="15"/>
  <c r="G55" i="15"/>
  <c r="H55" i="15"/>
  <c r="I55" i="15"/>
  <c r="D56" i="15"/>
  <c r="E56" i="15"/>
  <c r="F56" i="15"/>
  <c r="G56" i="15"/>
  <c r="H56" i="15"/>
  <c r="I56" i="15"/>
  <c r="D57" i="15"/>
  <c r="E57" i="15"/>
  <c r="F57" i="15"/>
  <c r="G57" i="15"/>
  <c r="H57" i="15"/>
  <c r="I57" i="15"/>
  <c r="D58" i="15"/>
  <c r="E58" i="15"/>
  <c r="F58" i="15"/>
  <c r="G58" i="15"/>
  <c r="H58" i="15"/>
  <c r="I58" i="15"/>
  <c r="D59" i="15"/>
  <c r="E59" i="15"/>
  <c r="F59" i="15"/>
  <c r="G59" i="15"/>
  <c r="H59" i="15"/>
  <c r="I59" i="15"/>
  <c r="D60" i="15"/>
  <c r="E60" i="15"/>
  <c r="F60" i="15"/>
  <c r="G60" i="15"/>
  <c r="H60" i="15"/>
  <c r="I60" i="15"/>
  <c r="D61" i="15"/>
  <c r="E61" i="15"/>
  <c r="F61" i="15"/>
  <c r="G61" i="15"/>
  <c r="H61" i="15"/>
  <c r="I61" i="15"/>
  <c r="C55" i="15"/>
  <c r="C56" i="15"/>
  <c r="C57" i="15"/>
  <c r="C58" i="15"/>
  <c r="C59" i="15"/>
  <c r="C60" i="15"/>
  <c r="C61" i="15"/>
  <c r="C54" i="15"/>
  <c r="B54" i="15"/>
  <c r="D41" i="15"/>
  <c r="E41" i="15"/>
  <c r="F41" i="15"/>
  <c r="G41" i="15"/>
  <c r="H41" i="15"/>
  <c r="I41" i="15"/>
  <c r="D42" i="15"/>
  <c r="E42" i="15"/>
  <c r="F42" i="15"/>
  <c r="G42" i="15"/>
  <c r="H42" i="15"/>
  <c r="I42" i="15"/>
  <c r="D43" i="15"/>
  <c r="E43" i="15"/>
  <c r="F43" i="15"/>
  <c r="G43" i="15"/>
  <c r="H43" i="15"/>
  <c r="I43" i="15"/>
  <c r="D44" i="15"/>
  <c r="E44" i="15"/>
  <c r="F44" i="15"/>
  <c r="G44" i="15"/>
  <c r="H44" i="15"/>
  <c r="I44" i="15"/>
  <c r="D45" i="15"/>
  <c r="E45" i="15"/>
  <c r="F45" i="15"/>
  <c r="G45" i="15"/>
  <c r="H45" i="15"/>
  <c r="I45" i="15"/>
  <c r="D46" i="15"/>
  <c r="E46" i="15"/>
  <c r="F46" i="15"/>
  <c r="G46" i="15"/>
  <c r="H46" i="15"/>
  <c r="I46" i="15"/>
  <c r="D47" i="15"/>
  <c r="E47" i="15"/>
  <c r="F47" i="15"/>
  <c r="G47" i="15"/>
  <c r="H47" i="15"/>
  <c r="I47" i="15"/>
  <c r="D48" i="15"/>
  <c r="E48" i="15"/>
  <c r="F48" i="15"/>
  <c r="G48" i="15"/>
  <c r="H48" i="15"/>
  <c r="I48" i="15"/>
  <c r="C42" i="15"/>
  <c r="C43" i="15"/>
  <c r="C44" i="15"/>
  <c r="C45" i="15"/>
  <c r="C46" i="15"/>
  <c r="C47" i="15"/>
  <c r="C48" i="15"/>
  <c r="C41" i="15"/>
  <c r="B41" i="15"/>
  <c r="D27" i="15"/>
  <c r="E27" i="15"/>
  <c r="F27" i="15"/>
  <c r="G27" i="15"/>
  <c r="H27" i="15"/>
  <c r="I27" i="15"/>
  <c r="D28" i="15"/>
  <c r="E28" i="15"/>
  <c r="F28" i="15"/>
  <c r="G28" i="15"/>
  <c r="H28" i="15"/>
  <c r="I28" i="15"/>
  <c r="D29" i="15"/>
  <c r="E29" i="15"/>
  <c r="F29" i="15"/>
  <c r="G29" i="15"/>
  <c r="H29" i="15"/>
  <c r="I29" i="15"/>
  <c r="D30" i="15"/>
  <c r="E30" i="15"/>
  <c r="F30" i="15"/>
  <c r="G30" i="15"/>
  <c r="H30" i="15"/>
  <c r="I30" i="15"/>
  <c r="D31" i="15"/>
  <c r="E31" i="15"/>
  <c r="F31" i="15"/>
  <c r="G31" i="15"/>
  <c r="H31" i="15"/>
  <c r="I31" i="15"/>
  <c r="D32" i="15"/>
  <c r="E32" i="15"/>
  <c r="F32" i="15"/>
  <c r="G32" i="15"/>
  <c r="H32" i="15"/>
  <c r="I32" i="15"/>
  <c r="D33" i="15"/>
  <c r="E33" i="15"/>
  <c r="F33" i="15"/>
  <c r="G33" i="15"/>
  <c r="H33" i="15"/>
  <c r="I33" i="15"/>
  <c r="D34" i="15"/>
  <c r="E34" i="15"/>
  <c r="F34" i="15"/>
  <c r="G34" i="15"/>
  <c r="H34" i="15"/>
  <c r="I34" i="15"/>
  <c r="C28" i="15"/>
  <c r="C29" i="15"/>
  <c r="C30" i="15"/>
  <c r="C31" i="15"/>
  <c r="C32" i="15"/>
  <c r="C33" i="15"/>
  <c r="C34" i="15"/>
  <c r="C27" i="15"/>
  <c r="B27" i="15"/>
  <c r="D14" i="15"/>
  <c r="E14" i="15"/>
  <c r="F14" i="15"/>
  <c r="G14" i="15"/>
  <c r="H14" i="15"/>
  <c r="I14" i="15"/>
  <c r="D15" i="15"/>
  <c r="E15" i="15"/>
  <c r="F15" i="15"/>
  <c r="G15" i="15"/>
  <c r="H15" i="15"/>
  <c r="I15" i="15"/>
  <c r="D16" i="15"/>
  <c r="E16" i="15"/>
  <c r="F16" i="15"/>
  <c r="G16" i="15"/>
  <c r="H16" i="15"/>
  <c r="I16" i="15"/>
  <c r="D17" i="15"/>
  <c r="E17" i="15"/>
  <c r="F17" i="15"/>
  <c r="G17" i="15"/>
  <c r="H17" i="15"/>
  <c r="I17" i="15"/>
  <c r="D18" i="15"/>
  <c r="E18" i="15"/>
  <c r="F18" i="15"/>
  <c r="G18" i="15"/>
  <c r="H18" i="15"/>
  <c r="I18" i="15"/>
  <c r="D19" i="15"/>
  <c r="E19" i="15"/>
  <c r="F19" i="15"/>
  <c r="G19" i="15"/>
  <c r="H19" i="15"/>
  <c r="I19" i="15"/>
  <c r="D20" i="15"/>
  <c r="E20" i="15"/>
  <c r="F20" i="15"/>
  <c r="G20" i="15"/>
  <c r="H20" i="15"/>
  <c r="I20" i="15"/>
  <c r="D21" i="15"/>
  <c r="E21" i="15"/>
  <c r="F21" i="15"/>
  <c r="G21" i="15"/>
  <c r="H21" i="15"/>
  <c r="I21" i="15"/>
  <c r="C15" i="15"/>
  <c r="C16" i="15"/>
  <c r="C17" i="15"/>
  <c r="C18" i="15"/>
  <c r="C19" i="15"/>
  <c r="C20" i="15"/>
  <c r="C21" i="15"/>
  <c r="C14" i="15"/>
  <c r="B14" i="15"/>
  <c r="D81" i="14"/>
  <c r="E81" i="14"/>
  <c r="F81" i="14"/>
  <c r="G81" i="14"/>
  <c r="H81" i="14"/>
  <c r="I81" i="14"/>
  <c r="D82" i="14"/>
  <c r="E82" i="14"/>
  <c r="F82" i="14"/>
  <c r="G82" i="14"/>
  <c r="H82" i="14"/>
  <c r="I82" i="14"/>
  <c r="D83" i="14"/>
  <c r="E83" i="14"/>
  <c r="F83" i="14"/>
  <c r="G83" i="14"/>
  <c r="H83" i="14"/>
  <c r="I83" i="14"/>
  <c r="D84" i="14"/>
  <c r="E84" i="14"/>
  <c r="F84" i="14"/>
  <c r="G84" i="14"/>
  <c r="H84" i="14"/>
  <c r="I84" i="14"/>
  <c r="D85" i="14"/>
  <c r="E85" i="14"/>
  <c r="F85" i="14"/>
  <c r="G85" i="14"/>
  <c r="H85" i="14"/>
  <c r="I85" i="14"/>
  <c r="D86" i="14"/>
  <c r="E86" i="14"/>
  <c r="F86" i="14"/>
  <c r="G86" i="14"/>
  <c r="H86" i="14"/>
  <c r="I86" i="14"/>
  <c r="D87" i="14"/>
  <c r="E87" i="14"/>
  <c r="F87" i="14"/>
  <c r="G87" i="14"/>
  <c r="H87" i="14"/>
  <c r="I87" i="14"/>
  <c r="D88" i="14"/>
  <c r="E88" i="14"/>
  <c r="F88" i="14"/>
  <c r="G88" i="14"/>
  <c r="H88" i="14"/>
  <c r="I88" i="14"/>
  <c r="C82" i="14"/>
  <c r="C83" i="14"/>
  <c r="C84" i="14"/>
  <c r="C85" i="14"/>
  <c r="C86" i="14"/>
  <c r="C87" i="14"/>
  <c r="C88" i="14"/>
  <c r="C81" i="14"/>
  <c r="B81" i="14"/>
  <c r="D68" i="14"/>
  <c r="E68" i="14"/>
  <c r="F68" i="14"/>
  <c r="G68" i="14"/>
  <c r="H68" i="14"/>
  <c r="I68" i="14"/>
  <c r="D69" i="14"/>
  <c r="E69" i="14"/>
  <c r="F69" i="14"/>
  <c r="G69" i="14"/>
  <c r="H69" i="14"/>
  <c r="I69" i="14"/>
  <c r="D70" i="14"/>
  <c r="E70" i="14"/>
  <c r="F70" i="14"/>
  <c r="G70" i="14"/>
  <c r="H70" i="14"/>
  <c r="I70" i="14"/>
  <c r="D71" i="14"/>
  <c r="E71" i="14"/>
  <c r="F71" i="14"/>
  <c r="G71" i="14"/>
  <c r="H71" i="14"/>
  <c r="I71" i="14"/>
  <c r="D72" i="14"/>
  <c r="E72" i="14"/>
  <c r="F72" i="14"/>
  <c r="G72" i="14"/>
  <c r="H72" i="14"/>
  <c r="I72" i="14"/>
  <c r="D73" i="14"/>
  <c r="E73" i="14"/>
  <c r="F73" i="14"/>
  <c r="G73" i="14"/>
  <c r="H73" i="14"/>
  <c r="I73" i="14"/>
  <c r="D74" i="14"/>
  <c r="E74" i="14"/>
  <c r="F74" i="14"/>
  <c r="G74" i="14"/>
  <c r="H74" i="14"/>
  <c r="I74" i="14"/>
  <c r="D75" i="14"/>
  <c r="E75" i="14"/>
  <c r="F75" i="14"/>
  <c r="G75" i="14"/>
  <c r="H75" i="14"/>
  <c r="I75" i="14"/>
  <c r="C69" i="14"/>
  <c r="C70" i="14"/>
  <c r="C71" i="14"/>
  <c r="C72" i="14"/>
  <c r="C73" i="14"/>
  <c r="C74" i="14"/>
  <c r="C75" i="14"/>
  <c r="C68" i="14"/>
  <c r="B68" i="14"/>
  <c r="D54" i="14"/>
  <c r="E54" i="14"/>
  <c r="F54" i="14"/>
  <c r="G54" i="14"/>
  <c r="H54" i="14"/>
  <c r="I54" i="14"/>
  <c r="D55" i="14"/>
  <c r="E55" i="14"/>
  <c r="F55" i="14"/>
  <c r="G55" i="14"/>
  <c r="H55" i="14"/>
  <c r="I55" i="14"/>
  <c r="D56" i="14"/>
  <c r="E56" i="14"/>
  <c r="F56" i="14"/>
  <c r="G56" i="14"/>
  <c r="H56" i="14"/>
  <c r="I56" i="14"/>
  <c r="D57" i="14"/>
  <c r="E57" i="14"/>
  <c r="F57" i="14"/>
  <c r="G57" i="14"/>
  <c r="H57" i="14"/>
  <c r="I57" i="14"/>
  <c r="D58" i="14"/>
  <c r="E58" i="14"/>
  <c r="F58" i="14"/>
  <c r="G58" i="14"/>
  <c r="H58" i="14"/>
  <c r="I58" i="14"/>
  <c r="D59" i="14"/>
  <c r="E59" i="14"/>
  <c r="F59" i="14"/>
  <c r="G59" i="14"/>
  <c r="H59" i="14"/>
  <c r="I59" i="14"/>
  <c r="D60" i="14"/>
  <c r="E60" i="14"/>
  <c r="F60" i="14"/>
  <c r="G60" i="14"/>
  <c r="H60" i="14"/>
  <c r="I60" i="14"/>
  <c r="D61" i="14"/>
  <c r="E61" i="14"/>
  <c r="F61" i="14"/>
  <c r="G61" i="14"/>
  <c r="H61" i="14"/>
  <c r="I61" i="14"/>
  <c r="C55" i="14"/>
  <c r="C56" i="14"/>
  <c r="C57" i="14"/>
  <c r="C58" i="14"/>
  <c r="C59" i="14"/>
  <c r="C60" i="14"/>
  <c r="C61" i="14"/>
  <c r="C54" i="14"/>
  <c r="B54" i="14"/>
  <c r="D41" i="14"/>
  <c r="E41" i="14"/>
  <c r="F41" i="14"/>
  <c r="G41" i="14"/>
  <c r="H41" i="14"/>
  <c r="I41" i="14"/>
  <c r="D42" i="14"/>
  <c r="E42" i="14"/>
  <c r="F42" i="14"/>
  <c r="G42" i="14"/>
  <c r="H42" i="14"/>
  <c r="I42" i="14"/>
  <c r="D43" i="14"/>
  <c r="E43" i="14"/>
  <c r="F43" i="14"/>
  <c r="G43" i="14"/>
  <c r="H43" i="14"/>
  <c r="I43" i="14"/>
  <c r="D44" i="14"/>
  <c r="E44" i="14"/>
  <c r="F44" i="14"/>
  <c r="G44" i="14"/>
  <c r="H44" i="14"/>
  <c r="I44" i="14"/>
  <c r="D45" i="14"/>
  <c r="E45" i="14"/>
  <c r="F45" i="14"/>
  <c r="G45" i="14"/>
  <c r="H45" i="14"/>
  <c r="I45" i="14"/>
  <c r="D46" i="14"/>
  <c r="E46" i="14"/>
  <c r="F46" i="14"/>
  <c r="G46" i="14"/>
  <c r="H46" i="14"/>
  <c r="I46" i="14"/>
  <c r="D47" i="14"/>
  <c r="E47" i="14"/>
  <c r="F47" i="14"/>
  <c r="G47" i="14"/>
  <c r="H47" i="14"/>
  <c r="I47" i="14"/>
  <c r="D48" i="14"/>
  <c r="E48" i="14"/>
  <c r="F48" i="14"/>
  <c r="G48" i="14"/>
  <c r="H48" i="14"/>
  <c r="I48" i="14"/>
  <c r="C42" i="14"/>
  <c r="C43" i="14"/>
  <c r="C44" i="14"/>
  <c r="C45" i="14"/>
  <c r="C46" i="14"/>
  <c r="C47" i="14"/>
  <c r="C48" i="14"/>
  <c r="C41" i="14"/>
  <c r="B41" i="14"/>
  <c r="D27" i="14"/>
  <c r="E27" i="14"/>
  <c r="F27" i="14"/>
  <c r="G27" i="14"/>
  <c r="H27" i="14"/>
  <c r="I27" i="14"/>
  <c r="D28" i="14"/>
  <c r="E28" i="14"/>
  <c r="F28" i="14"/>
  <c r="G28" i="14"/>
  <c r="H28" i="14"/>
  <c r="I28" i="14"/>
  <c r="D29" i="14"/>
  <c r="E29" i="14"/>
  <c r="F29" i="14"/>
  <c r="G29" i="14"/>
  <c r="H29" i="14"/>
  <c r="I29" i="14"/>
  <c r="D30" i="14"/>
  <c r="E30" i="14"/>
  <c r="F30" i="14"/>
  <c r="G30" i="14"/>
  <c r="H30" i="14"/>
  <c r="I30" i="14"/>
  <c r="D31" i="14"/>
  <c r="E31" i="14"/>
  <c r="F31" i="14"/>
  <c r="G31" i="14"/>
  <c r="H31" i="14"/>
  <c r="I31" i="14"/>
  <c r="D32" i="14"/>
  <c r="E32" i="14"/>
  <c r="F32" i="14"/>
  <c r="G32" i="14"/>
  <c r="H32" i="14"/>
  <c r="I32" i="14"/>
  <c r="D33" i="14"/>
  <c r="E33" i="14"/>
  <c r="F33" i="14"/>
  <c r="G33" i="14"/>
  <c r="H33" i="14"/>
  <c r="I33" i="14"/>
  <c r="D34" i="14"/>
  <c r="E34" i="14"/>
  <c r="F34" i="14"/>
  <c r="G34" i="14"/>
  <c r="H34" i="14"/>
  <c r="I34" i="14"/>
  <c r="C28" i="14"/>
  <c r="C29" i="14"/>
  <c r="C30" i="14"/>
  <c r="C31" i="14"/>
  <c r="C32" i="14"/>
  <c r="C33" i="14"/>
  <c r="C34" i="14"/>
  <c r="C27" i="14"/>
  <c r="B27" i="14"/>
  <c r="D14" i="14"/>
  <c r="E14" i="14"/>
  <c r="F14" i="14"/>
  <c r="G14" i="14"/>
  <c r="H14" i="14"/>
  <c r="I14" i="14"/>
  <c r="D15" i="14"/>
  <c r="E15" i="14"/>
  <c r="F15" i="14"/>
  <c r="G15" i="14"/>
  <c r="H15" i="14"/>
  <c r="I15" i="14"/>
  <c r="D16" i="14"/>
  <c r="E16" i="14"/>
  <c r="F16" i="14"/>
  <c r="G16" i="14"/>
  <c r="H16" i="14"/>
  <c r="I16" i="14"/>
  <c r="D17" i="14"/>
  <c r="E17" i="14"/>
  <c r="F17" i="14"/>
  <c r="G17" i="14"/>
  <c r="H17" i="14"/>
  <c r="I17" i="14"/>
  <c r="D18" i="14"/>
  <c r="E18" i="14"/>
  <c r="F18" i="14"/>
  <c r="G18" i="14"/>
  <c r="H18" i="14"/>
  <c r="I18" i="14"/>
  <c r="D19" i="14"/>
  <c r="E19" i="14"/>
  <c r="F19" i="14"/>
  <c r="G19" i="14"/>
  <c r="H19" i="14"/>
  <c r="I19" i="14"/>
  <c r="D20" i="14"/>
  <c r="E20" i="14"/>
  <c r="F20" i="14"/>
  <c r="G20" i="14"/>
  <c r="H20" i="14"/>
  <c r="I20" i="14"/>
  <c r="D21" i="14"/>
  <c r="E21" i="14"/>
  <c r="F21" i="14"/>
  <c r="G21" i="14"/>
  <c r="H21" i="14"/>
  <c r="I21" i="14"/>
  <c r="C15" i="14"/>
  <c r="C16" i="14"/>
  <c r="C17" i="14"/>
  <c r="C18" i="14"/>
  <c r="C19" i="14"/>
  <c r="C20" i="14"/>
  <c r="C21" i="14"/>
  <c r="C14" i="14"/>
  <c r="B14" i="14"/>
  <c r="D54" i="13"/>
  <c r="E54" i="13"/>
  <c r="F54" i="13"/>
  <c r="G54" i="13"/>
  <c r="H54" i="13"/>
  <c r="I54" i="13"/>
  <c r="D55" i="13"/>
  <c r="E55" i="13"/>
  <c r="F55" i="13"/>
  <c r="G55" i="13"/>
  <c r="H55" i="13"/>
  <c r="I55" i="13"/>
  <c r="D56" i="13"/>
  <c r="E56" i="13"/>
  <c r="F56" i="13"/>
  <c r="G56" i="13"/>
  <c r="H56" i="13"/>
  <c r="I56" i="13"/>
  <c r="D57" i="13"/>
  <c r="E57" i="13"/>
  <c r="F57" i="13"/>
  <c r="G57" i="13"/>
  <c r="H57" i="13"/>
  <c r="I57" i="13"/>
  <c r="D58" i="13"/>
  <c r="E58" i="13"/>
  <c r="F58" i="13"/>
  <c r="G58" i="13"/>
  <c r="H58" i="13"/>
  <c r="I58" i="13"/>
  <c r="D59" i="13"/>
  <c r="E59" i="13"/>
  <c r="F59" i="13"/>
  <c r="G59" i="13"/>
  <c r="H59" i="13"/>
  <c r="I59" i="13"/>
  <c r="D60" i="13"/>
  <c r="E60" i="13"/>
  <c r="F60" i="13"/>
  <c r="G60" i="13"/>
  <c r="H60" i="13"/>
  <c r="I60" i="13"/>
  <c r="D61" i="13"/>
  <c r="E61" i="13"/>
  <c r="F61" i="13"/>
  <c r="G61" i="13"/>
  <c r="H61" i="13"/>
  <c r="I61" i="13"/>
  <c r="C55" i="13"/>
  <c r="C56" i="13"/>
  <c r="C57" i="13"/>
  <c r="C58" i="13"/>
  <c r="C59" i="13"/>
  <c r="C60" i="13"/>
  <c r="C61" i="13"/>
  <c r="C54" i="13"/>
  <c r="B54" i="13"/>
  <c r="D41" i="13"/>
  <c r="E41" i="13"/>
  <c r="F41" i="13"/>
  <c r="G41" i="13"/>
  <c r="H41" i="13"/>
  <c r="I41" i="13"/>
  <c r="D42" i="13"/>
  <c r="E42" i="13"/>
  <c r="F42" i="13"/>
  <c r="G42" i="13"/>
  <c r="H42" i="13"/>
  <c r="I42" i="13"/>
  <c r="D43" i="13"/>
  <c r="E43" i="13"/>
  <c r="F43" i="13"/>
  <c r="G43" i="13"/>
  <c r="H43" i="13"/>
  <c r="I43" i="13"/>
  <c r="D44" i="13"/>
  <c r="E44" i="13"/>
  <c r="F44" i="13"/>
  <c r="G44" i="13"/>
  <c r="H44" i="13"/>
  <c r="I44" i="13"/>
  <c r="D45" i="13"/>
  <c r="E45" i="13"/>
  <c r="F45" i="13"/>
  <c r="G45" i="13"/>
  <c r="H45" i="13"/>
  <c r="I45" i="13"/>
  <c r="D46" i="13"/>
  <c r="E46" i="13"/>
  <c r="F46" i="13"/>
  <c r="G46" i="13"/>
  <c r="H46" i="13"/>
  <c r="I46" i="13"/>
  <c r="D47" i="13"/>
  <c r="E47" i="13"/>
  <c r="F47" i="13"/>
  <c r="G47" i="13"/>
  <c r="H47" i="13"/>
  <c r="I47" i="13"/>
  <c r="D48" i="13"/>
  <c r="E48" i="13"/>
  <c r="F48" i="13"/>
  <c r="G48" i="13"/>
  <c r="H48" i="13"/>
  <c r="I48" i="13"/>
  <c r="C42" i="13"/>
  <c r="C43" i="13"/>
  <c r="C44" i="13"/>
  <c r="C45" i="13"/>
  <c r="C46" i="13"/>
  <c r="C47" i="13"/>
  <c r="C48" i="13"/>
  <c r="C41" i="13"/>
  <c r="B41" i="13"/>
  <c r="D27" i="13"/>
  <c r="E27" i="13"/>
  <c r="F27" i="13"/>
  <c r="G27" i="13"/>
  <c r="H27" i="13"/>
  <c r="I27" i="13"/>
  <c r="D28" i="13"/>
  <c r="E28" i="13"/>
  <c r="F28" i="13"/>
  <c r="G28" i="13"/>
  <c r="H28" i="13"/>
  <c r="I28" i="13"/>
  <c r="D29" i="13"/>
  <c r="E29" i="13"/>
  <c r="F29" i="13"/>
  <c r="G29" i="13"/>
  <c r="H29" i="13"/>
  <c r="I29" i="13"/>
  <c r="D30" i="13"/>
  <c r="E30" i="13"/>
  <c r="F30" i="13"/>
  <c r="G30" i="13"/>
  <c r="H30" i="13"/>
  <c r="I30" i="13"/>
  <c r="D31" i="13"/>
  <c r="E31" i="13"/>
  <c r="F31" i="13"/>
  <c r="G31" i="13"/>
  <c r="H31" i="13"/>
  <c r="I31" i="13"/>
  <c r="D32" i="13"/>
  <c r="E32" i="13"/>
  <c r="F32" i="13"/>
  <c r="G32" i="13"/>
  <c r="H32" i="13"/>
  <c r="I32" i="13"/>
  <c r="D33" i="13"/>
  <c r="E33" i="13"/>
  <c r="F33" i="13"/>
  <c r="G33" i="13"/>
  <c r="H33" i="13"/>
  <c r="I33" i="13"/>
  <c r="D34" i="13"/>
  <c r="E34" i="13"/>
  <c r="F34" i="13"/>
  <c r="G34" i="13"/>
  <c r="H34" i="13"/>
  <c r="I34" i="13"/>
  <c r="C28" i="13"/>
  <c r="C29" i="13"/>
  <c r="C30" i="13"/>
  <c r="C31" i="13"/>
  <c r="C32" i="13"/>
  <c r="C33" i="13"/>
  <c r="C34" i="13"/>
  <c r="C27" i="13"/>
  <c r="B27" i="13"/>
  <c r="D14" i="13"/>
  <c r="E14" i="13"/>
  <c r="F14" i="13"/>
  <c r="G14" i="13"/>
  <c r="H14" i="13"/>
  <c r="I14" i="13"/>
  <c r="D15" i="13"/>
  <c r="E15" i="13"/>
  <c r="F15" i="13"/>
  <c r="G15" i="13"/>
  <c r="H15" i="13"/>
  <c r="I15" i="13"/>
  <c r="D16" i="13"/>
  <c r="E16" i="13"/>
  <c r="F16" i="13"/>
  <c r="G16" i="13"/>
  <c r="H16" i="13"/>
  <c r="I16" i="13"/>
  <c r="D17" i="13"/>
  <c r="E17" i="13"/>
  <c r="F17" i="13"/>
  <c r="G17" i="13"/>
  <c r="H17" i="13"/>
  <c r="I17" i="13"/>
  <c r="D18" i="13"/>
  <c r="E18" i="13"/>
  <c r="F18" i="13"/>
  <c r="G18" i="13"/>
  <c r="H18" i="13"/>
  <c r="I18" i="13"/>
  <c r="D19" i="13"/>
  <c r="E19" i="13"/>
  <c r="F19" i="13"/>
  <c r="G19" i="13"/>
  <c r="H19" i="13"/>
  <c r="I19" i="13"/>
  <c r="D20" i="13"/>
  <c r="E20" i="13"/>
  <c r="F20" i="13"/>
  <c r="G20" i="13"/>
  <c r="H20" i="13"/>
  <c r="I20" i="13"/>
  <c r="D21" i="13"/>
  <c r="E21" i="13"/>
  <c r="F21" i="13"/>
  <c r="G21" i="13"/>
  <c r="H21" i="13"/>
  <c r="I21" i="13"/>
  <c r="C15" i="13"/>
  <c r="C16" i="13"/>
  <c r="C17" i="13"/>
  <c r="C18" i="13"/>
  <c r="C19" i="13"/>
  <c r="C20" i="13"/>
  <c r="C21" i="13"/>
  <c r="C14" i="13"/>
  <c r="B14" i="13"/>
  <c r="D95" i="12"/>
  <c r="E95" i="12"/>
  <c r="F95" i="12"/>
  <c r="G95" i="12"/>
  <c r="H95" i="12"/>
  <c r="I95" i="12"/>
  <c r="D96" i="12"/>
  <c r="E96" i="12"/>
  <c r="F96" i="12"/>
  <c r="G96" i="12"/>
  <c r="H96" i="12"/>
  <c r="I96" i="12"/>
  <c r="D97" i="12"/>
  <c r="E97" i="12"/>
  <c r="F97" i="12"/>
  <c r="G97" i="12"/>
  <c r="H97" i="12"/>
  <c r="I97" i="12"/>
  <c r="D98" i="12"/>
  <c r="E98" i="12"/>
  <c r="F98" i="12"/>
  <c r="G98" i="12"/>
  <c r="H98" i="12"/>
  <c r="I98" i="12"/>
  <c r="D99" i="12"/>
  <c r="E99" i="12"/>
  <c r="F99" i="12"/>
  <c r="G99" i="12"/>
  <c r="H99" i="12"/>
  <c r="I99" i="12"/>
  <c r="D100" i="12"/>
  <c r="E100" i="12"/>
  <c r="F100" i="12"/>
  <c r="G100" i="12"/>
  <c r="H100" i="12"/>
  <c r="I100" i="12"/>
  <c r="D101" i="12"/>
  <c r="E101" i="12"/>
  <c r="F101" i="12"/>
  <c r="G101" i="12"/>
  <c r="H101" i="12"/>
  <c r="I101" i="12"/>
  <c r="D102" i="12"/>
  <c r="E102" i="12"/>
  <c r="F102" i="12"/>
  <c r="G102" i="12"/>
  <c r="H102" i="12"/>
  <c r="I102" i="12"/>
  <c r="C96" i="12"/>
  <c r="C97" i="12"/>
  <c r="C98" i="12"/>
  <c r="C99" i="12"/>
  <c r="C100" i="12"/>
  <c r="C101" i="12"/>
  <c r="C102" i="12"/>
  <c r="C95" i="12"/>
  <c r="B95" i="12"/>
  <c r="D81" i="12"/>
  <c r="E81" i="12"/>
  <c r="F81" i="12"/>
  <c r="G81" i="12"/>
  <c r="H81" i="12"/>
  <c r="I81" i="12"/>
  <c r="D82" i="12"/>
  <c r="E82" i="12"/>
  <c r="F82" i="12"/>
  <c r="G82" i="12"/>
  <c r="H82" i="12"/>
  <c r="I82" i="12"/>
  <c r="D83" i="12"/>
  <c r="E83" i="12"/>
  <c r="F83" i="12"/>
  <c r="G83" i="12"/>
  <c r="H83" i="12"/>
  <c r="I83" i="12"/>
  <c r="D84" i="12"/>
  <c r="E84" i="12"/>
  <c r="F84" i="12"/>
  <c r="G84" i="12"/>
  <c r="H84" i="12"/>
  <c r="I84" i="12"/>
  <c r="D85" i="12"/>
  <c r="E85" i="12"/>
  <c r="F85" i="12"/>
  <c r="G85" i="12"/>
  <c r="H85" i="12"/>
  <c r="I85" i="12"/>
  <c r="D86" i="12"/>
  <c r="E86" i="12"/>
  <c r="F86" i="12"/>
  <c r="G86" i="12"/>
  <c r="H86" i="12"/>
  <c r="I86" i="12"/>
  <c r="D87" i="12"/>
  <c r="E87" i="12"/>
  <c r="F87" i="12"/>
  <c r="G87" i="12"/>
  <c r="H87" i="12"/>
  <c r="I87" i="12"/>
  <c r="D88" i="12"/>
  <c r="E88" i="12"/>
  <c r="F88" i="12"/>
  <c r="G88" i="12"/>
  <c r="H88" i="12"/>
  <c r="I88" i="12"/>
  <c r="C82" i="12"/>
  <c r="C83" i="12"/>
  <c r="C84" i="12"/>
  <c r="C85" i="12"/>
  <c r="C86" i="12"/>
  <c r="C87" i="12"/>
  <c r="C88" i="12"/>
  <c r="C81" i="12"/>
  <c r="B81" i="12"/>
  <c r="D68" i="12"/>
  <c r="E68" i="12"/>
  <c r="F68" i="12"/>
  <c r="G68" i="12"/>
  <c r="H68" i="12"/>
  <c r="I68" i="12"/>
  <c r="D69" i="12"/>
  <c r="E69" i="12"/>
  <c r="F69" i="12"/>
  <c r="G69" i="12"/>
  <c r="H69" i="12"/>
  <c r="I69" i="12"/>
  <c r="D70" i="12"/>
  <c r="E70" i="12"/>
  <c r="F70" i="12"/>
  <c r="G70" i="12"/>
  <c r="H70" i="12"/>
  <c r="I70" i="12"/>
  <c r="D71" i="12"/>
  <c r="E71" i="12"/>
  <c r="F71" i="12"/>
  <c r="G71" i="12"/>
  <c r="H71" i="12"/>
  <c r="I71" i="12"/>
  <c r="D72" i="12"/>
  <c r="E72" i="12"/>
  <c r="F72" i="12"/>
  <c r="G72" i="12"/>
  <c r="H72" i="12"/>
  <c r="I72" i="12"/>
  <c r="D73" i="12"/>
  <c r="E73" i="12"/>
  <c r="F73" i="12"/>
  <c r="G73" i="12"/>
  <c r="H73" i="12"/>
  <c r="I73" i="12"/>
  <c r="D74" i="12"/>
  <c r="E74" i="12"/>
  <c r="F74" i="12"/>
  <c r="G74" i="12"/>
  <c r="H74" i="12"/>
  <c r="I74" i="12"/>
  <c r="D75" i="12"/>
  <c r="E75" i="12"/>
  <c r="F75" i="12"/>
  <c r="G75" i="12"/>
  <c r="H75" i="12"/>
  <c r="I75" i="12"/>
  <c r="C69" i="12"/>
  <c r="C70" i="12"/>
  <c r="C71" i="12"/>
  <c r="C72" i="12"/>
  <c r="C73" i="12"/>
  <c r="C74" i="12"/>
  <c r="C75" i="12"/>
  <c r="C68" i="12"/>
  <c r="B68" i="12"/>
  <c r="D54" i="12"/>
  <c r="E54" i="12"/>
  <c r="F54" i="12"/>
  <c r="G54" i="12"/>
  <c r="H54" i="12"/>
  <c r="I54" i="12"/>
  <c r="D55" i="12"/>
  <c r="E55" i="12"/>
  <c r="F55" i="12"/>
  <c r="G55" i="12"/>
  <c r="H55" i="12"/>
  <c r="I55" i="12"/>
  <c r="D56" i="12"/>
  <c r="E56" i="12"/>
  <c r="F56" i="12"/>
  <c r="G56" i="12"/>
  <c r="H56" i="12"/>
  <c r="I56" i="12"/>
  <c r="D57" i="12"/>
  <c r="E57" i="12"/>
  <c r="F57" i="12"/>
  <c r="G57" i="12"/>
  <c r="H57" i="12"/>
  <c r="I57" i="12"/>
  <c r="D58" i="12"/>
  <c r="E58" i="12"/>
  <c r="F58" i="12"/>
  <c r="G58" i="12"/>
  <c r="H58" i="12"/>
  <c r="I58" i="12"/>
  <c r="D59" i="12"/>
  <c r="E59" i="12"/>
  <c r="F59" i="12"/>
  <c r="G59" i="12"/>
  <c r="H59" i="12"/>
  <c r="I59" i="12"/>
  <c r="D60" i="12"/>
  <c r="E60" i="12"/>
  <c r="F60" i="12"/>
  <c r="G60" i="12"/>
  <c r="H60" i="12"/>
  <c r="I60" i="12"/>
  <c r="D61" i="12"/>
  <c r="E61" i="12"/>
  <c r="F61" i="12"/>
  <c r="G61" i="12"/>
  <c r="H61" i="12"/>
  <c r="I61" i="12"/>
  <c r="C55" i="12"/>
  <c r="C56" i="12"/>
  <c r="C57" i="12"/>
  <c r="C58" i="12"/>
  <c r="C59" i="12"/>
  <c r="C60" i="12"/>
  <c r="C61" i="12"/>
  <c r="C54" i="12"/>
  <c r="B54" i="12"/>
  <c r="D41" i="12"/>
  <c r="E41" i="12"/>
  <c r="F41" i="12"/>
  <c r="G41" i="12"/>
  <c r="H41" i="12"/>
  <c r="I41" i="12"/>
  <c r="D42" i="12"/>
  <c r="E42" i="12"/>
  <c r="F42" i="12"/>
  <c r="G42" i="12"/>
  <c r="H42" i="12"/>
  <c r="I42" i="12"/>
  <c r="D43" i="12"/>
  <c r="E43" i="12"/>
  <c r="F43" i="12"/>
  <c r="G43" i="12"/>
  <c r="H43" i="12"/>
  <c r="I43" i="12"/>
  <c r="D44" i="12"/>
  <c r="E44" i="12"/>
  <c r="F44" i="12"/>
  <c r="G44" i="12"/>
  <c r="H44" i="12"/>
  <c r="I44" i="12"/>
  <c r="D45" i="12"/>
  <c r="E45" i="12"/>
  <c r="F45" i="12"/>
  <c r="G45" i="12"/>
  <c r="H45" i="12"/>
  <c r="I45" i="12"/>
  <c r="D46" i="12"/>
  <c r="E46" i="12"/>
  <c r="F46" i="12"/>
  <c r="G46" i="12"/>
  <c r="H46" i="12"/>
  <c r="I46" i="12"/>
  <c r="D47" i="12"/>
  <c r="E47" i="12"/>
  <c r="F47" i="12"/>
  <c r="G47" i="12"/>
  <c r="H47" i="12"/>
  <c r="I47" i="12"/>
  <c r="D48" i="12"/>
  <c r="E48" i="12"/>
  <c r="F48" i="12"/>
  <c r="G48" i="12"/>
  <c r="H48" i="12"/>
  <c r="I48" i="12"/>
  <c r="C42" i="12"/>
  <c r="C43" i="12"/>
  <c r="C44" i="12"/>
  <c r="C45" i="12"/>
  <c r="C46" i="12"/>
  <c r="C47" i="12"/>
  <c r="C48" i="12"/>
  <c r="C41" i="12"/>
  <c r="B41" i="12"/>
  <c r="D27" i="12"/>
  <c r="E27" i="12"/>
  <c r="F27" i="12"/>
  <c r="G27" i="12"/>
  <c r="H27" i="12"/>
  <c r="I27" i="12"/>
  <c r="D28" i="12"/>
  <c r="E28" i="12"/>
  <c r="F28" i="12"/>
  <c r="G28" i="12"/>
  <c r="H28" i="12"/>
  <c r="I28" i="12"/>
  <c r="D29" i="12"/>
  <c r="E29" i="12"/>
  <c r="F29" i="12"/>
  <c r="G29" i="12"/>
  <c r="H29" i="12"/>
  <c r="I29" i="12"/>
  <c r="D30" i="12"/>
  <c r="E30" i="12"/>
  <c r="F30" i="12"/>
  <c r="G30" i="12"/>
  <c r="H30" i="12"/>
  <c r="I30" i="12"/>
  <c r="D31" i="12"/>
  <c r="E31" i="12"/>
  <c r="F31" i="12"/>
  <c r="G31" i="12"/>
  <c r="H31" i="12"/>
  <c r="I31" i="12"/>
  <c r="D32" i="12"/>
  <c r="E32" i="12"/>
  <c r="F32" i="12"/>
  <c r="G32" i="12"/>
  <c r="H32" i="12"/>
  <c r="I32" i="12"/>
  <c r="D33" i="12"/>
  <c r="E33" i="12"/>
  <c r="F33" i="12"/>
  <c r="G33" i="12"/>
  <c r="H33" i="12"/>
  <c r="I33" i="12"/>
  <c r="D34" i="12"/>
  <c r="E34" i="12"/>
  <c r="F34" i="12"/>
  <c r="G34" i="12"/>
  <c r="H34" i="12"/>
  <c r="I34" i="12"/>
  <c r="C28" i="12"/>
  <c r="C29" i="12"/>
  <c r="C30" i="12"/>
  <c r="C31" i="12"/>
  <c r="C32" i="12"/>
  <c r="C33" i="12"/>
  <c r="C34" i="12"/>
  <c r="C27" i="12"/>
  <c r="B27" i="12"/>
  <c r="D14" i="12"/>
  <c r="E14" i="12"/>
  <c r="F14" i="12"/>
  <c r="G14" i="12"/>
  <c r="H14" i="12"/>
  <c r="I14" i="12"/>
  <c r="D15" i="12"/>
  <c r="E15" i="12"/>
  <c r="F15" i="12"/>
  <c r="G15" i="12"/>
  <c r="H15" i="12"/>
  <c r="I15" i="12"/>
  <c r="D16" i="12"/>
  <c r="E16" i="12"/>
  <c r="F16" i="12"/>
  <c r="G16" i="12"/>
  <c r="H16" i="12"/>
  <c r="I16" i="12"/>
  <c r="D17" i="12"/>
  <c r="E17" i="12"/>
  <c r="F17" i="12"/>
  <c r="G17" i="12"/>
  <c r="H17" i="12"/>
  <c r="I17" i="12"/>
  <c r="D18" i="12"/>
  <c r="E18" i="12"/>
  <c r="F18" i="12"/>
  <c r="G18" i="12"/>
  <c r="H18" i="12"/>
  <c r="I18" i="12"/>
  <c r="D19" i="12"/>
  <c r="E19" i="12"/>
  <c r="F19" i="12"/>
  <c r="G19" i="12"/>
  <c r="H19" i="12"/>
  <c r="I19" i="12"/>
  <c r="D20" i="12"/>
  <c r="E20" i="12"/>
  <c r="F20" i="12"/>
  <c r="G20" i="12"/>
  <c r="H20" i="12"/>
  <c r="I20" i="12"/>
  <c r="D21" i="12"/>
  <c r="E21" i="12"/>
  <c r="F21" i="12"/>
  <c r="G21" i="12"/>
  <c r="H21" i="12"/>
  <c r="I21" i="12"/>
  <c r="C15" i="12"/>
  <c r="C16" i="12"/>
  <c r="C17" i="12"/>
  <c r="C18" i="12"/>
  <c r="C19" i="12"/>
  <c r="C20" i="12"/>
  <c r="C21" i="12"/>
  <c r="C14" i="12"/>
  <c r="B14" i="12"/>
  <c r="D94" i="11"/>
  <c r="E94" i="11"/>
  <c r="F94" i="11"/>
  <c r="G94" i="11"/>
  <c r="H94" i="11"/>
  <c r="I94" i="11"/>
  <c r="D95" i="11"/>
  <c r="E95" i="11"/>
  <c r="F95" i="11"/>
  <c r="G95" i="11"/>
  <c r="H95" i="11"/>
  <c r="I95" i="11"/>
  <c r="D96" i="11"/>
  <c r="E96" i="11"/>
  <c r="F96" i="11"/>
  <c r="G96" i="11"/>
  <c r="H96" i="11"/>
  <c r="I96" i="11"/>
  <c r="D97" i="11"/>
  <c r="E97" i="11"/>
  <c r="F97" i="11"/>
  <c r="G97" i="11"/>
  <c r="H97" i="11"/>
  <c r="I97" i="11"/>
  <c r="D98" i="11"/>
  <c r="E98" i="11"/>
  <c r="F98" i="11"/>
  <c r="G98" i="11"/>
  <c r="H98" i="11"/>
  <c r="I98" i="11"/>
  <c r="D99" i="11"/>
  <c r="E99" i="11"/>
  <c r="F99" i="11"/>
  <c r="G99" i="11"/>
  <c r="H99" i="11"/>
  <c r="I99" i="11"/>
  <c r="D100" i="11"/>
  <c r="E100" i="11"/>
  <c r="F100" i="11"/>
  <c r="G100" i="11"/>
  <c r="H100" i="11"/>
  <c r="I100" i="11"/>
  <c r="D101" i="11"/>
  <c r="E101" i="11"/>
  <c r="F101" i="11"/>
  <c r="G101" i="11"/>
  <c r="H101" i="11"/>
  <c r="I101" i="11"/>
  <c r="C95" i="11"/>
  <c r="C96" i="11"/>
  <c r="C97" i="11"/>
  <c r="C98" i="11"/>
  <c r="C99" i="11"/>
  <c r="C100" i="11"/>
  <c r="C101" i="11"/>
  <c r="C94" i="11"/>
  <c r="B94" i="11"/>
  <c r="D81" i="11"/>
  <c r="E81" i="11"/>
  <c r="F81" i="11"/>
  <c r="G81" i="11"/>
  <c r="H81" i="11"/>
  <c r="I81" i="11"/>
  <c r="D82" i="11"/>
  <c r="E82" i="11"/>
  <c r="F82" i="11"/>
  <c r="G82" i="11"/>
  <c r="H82" i="11"/>
  <c r="I82" i="11"/>
  <c r="D83" i="11"/>
  <c r="E83" i="11"/>
  <c r="F83" i="11"/>
  <c r="G83" i="11"/>
  <c r="H83" i="11"/>
  <c r="I83" i="11"/>
  <c r="D84" i="11"/>
  <c r="E84" i="11"/>
  <c r="F84" i="11"/>
  <c r="G84" i="11"/>
  <c r="H84" i="11"/>
  <c r="I84" i="11"/>
  <c r="D85" i="11"/>
  <c r="E85" i="11"/>
  <c r="F85" i="11"/>
  <c r="G85" i="11"/>
  <c r="H85" i="11"/>
  <c r="I85" i="11"/>
  <c r="D86" i="11"/>
  <c r="E86" i="11"/>
  <c r="F86" i="11"/>
  <c r="G86" i="11"/>
  <c r="H86" i="11"/>
  <c r="I86" i="11"/>
  <c r="D87" i="11"/>
  <c r="E87" i="11"/>
  <c r="F87" i="11"/>
  <c r="G87" i="11"/>
  <c r="H87" i="11"/>
  <c r="I87" i="11"/>
  <c r="D88" i="11"/>
  <c r="E88" i="11"/>
  <c r="F88" i="11"/>
  <c r="G88" i="11"/>
  <c r="H88" i="11"/>
  <c r="I88" i="11"/>
  <c r="C82" i="11"/>
  <c r="C83" i="11"/>
  <c r="C84" i="11"/>
  <c r="C85" i="11"/>
  <c r="C86" i="11"/>
  <c r="C87" i="11"/>
  <c r="C88" i="11"/>
  <c r="C81" i="11"/>
  <c r="B81" i="11"/>
  <c r="D68" i="11"/>
  <c r="E68" i="11"/>
  <c r="F68" i="11"/>
  <c r="G68" i="11"/>
  <c r="H68" i="11"/>
  <c r="I68" i="11"/>
  <c r="D69" i="11"/>
  <c r="E69" i="11"/>
  <c r="F69" i="11"/>
  <c r="G69" i="11"/>
  <c r="H69" i="11"/>
  <c r="I69" i="11"/>
  <c r="D70" i="11"/>
  <c r="E70" i="11"/>
  <c r="F70" i="11"/>
  <c r="G70" i="11"/>
  <c r="H70" i="11"/>
  <c r="I70" i="11"/>
  <c r="D71" i="11"/>
  <c r="E71" i="11"/>
  <c r="F71" i="11"/>
  <c r="G71" i="11"/>
  <c r="H71" i="11"/>
  <c r="I71" i="11"/>
  <c r="D72" i="11"/>
  <c r="E72" i="11"/>
  <c r="F72" i="11"/>
  <c r="G72" i="11"/>
  <c r="H72" i="11"/>
  <c r="I72" i="11"/>
  <c r="D73" i="11"/>
  <c r="E73" i="11"/>
  <c r="F73" i="11"/>
  <c r="G73" i="11"/>
  <c r="H73" i="11"/>
  <c r="I73" i="11"/>
  <c r="D74" i="11"/>
  <c r="E74" i="11"/>
  <c r="F74" i="11"/>
  <c r="G74" i="11"/>
  <c r="H74" i="11"/>
  <c r="I74" i="11"/>
  <c r="D75" i="11"/>
  <c r="E75" i="11"/>
  <c r="F75" i="11"/>
  <c r="G75" i="11"/>
  <c r="H75" i="11"/>
  <c r="I75" i="11"/>
  <c r="C69" i="11"/>
  <c r="C70" i="11"/>
  <c r="C71" i="11"/>
  <c r="C72" i="11"/>
  <c r="C73" i="11"/>
  <c r="C74" i="11"/>
  <c r="C75" i="11"/>
  <c r="C68" i="11"/>
  <c r="B68" i="11"/>
  <c r="D54" i="11"/>
  <c r="E54" i="11"/>
  <c r="F54" i="11"/>
  <c r="G54" i="11"/>
  <c r="H54" i="11"/>
  <c r="I54" i="11"/>
  <c r="D55" i="11"/>
  <c r="E55" i="11"/>
  <c r="F55" i="11"/>
  <c r="G55" i="11"/>
  <c r="H55" i="11"/>
  <c r="I55" i="11"/>
  <c r="D56" i="11"/>
  <c r="E56" i="11"/>
  <c r="F56" i="11"/>
  <c r="G56" i="11"/>
  <c r="H56" i="11"/>
  <c r="I56" i="11"/>
  <c r="D57" i="11"/>
  <c r="E57" i="11"/>
  <c r="F57" i="11"/>
  <c r="G57" i="11"/>
  <c r="H57" i="11"/>
  <c r="I57" i="11"/>
  <c r="D58" i="11"/>
  <c r="E58" i="11"/>
  <c r="F58" i="11"/>
  <c r="G58" i="11"/>
  <c r="H58" i="11"/>
  <c r="I58" i="11"/>
  <c r="D59" i="11"/>
  <c r="E59" i="11"/>
  <c r="F59" i="11"/>
  <c r="G59" i="11"/>
  <c r="H59" i="11"/>
  <c r="I59" i="11"/>
  <c r="D60" i="11"/>
  <c r="E60" i="11"/>
  <c r="F60" i="11"/>
  <c r="G60" i="11"/>
  <c r="H60" i="11"/>
  <c r="I60" i="11"/>
  <c r="D61" i="11"/>
  <c r="E61" i="11"/>
  <c r="F61" i="11"/>
  <c r="G61" i="11"/>
  <c r="H61" i="11"/>
  <c r="I61" i="11"/>
  <c r="C55" i="11"/>
  <c r="C56" i="11"/>
  <c r="C57" i="11"/>
  <c r="C58" i="11"/>
  <c r="C59" i="11"/>
  <c r="C60" i="11"/>
  <c r="C61" i="11"/>
  <c r="C54" i="11"/>
  <c r="B54" i="11"/>
  <c r="D41" i="11"/>
  <c r="E41" i="11"/>
  <c r="F41" i="11"/>
  <c r="G41" i="11"/>
  <c r="H41" i="11"/>
  <c r="I41" i="11"/>
  <c r="D42" i="11"/>
  <c r="E42" i="11"/>
  <c r="F42" i="11"/>
  <c r="G42" i="11"/>
  <c r="H42" i="11"/>
  <c r="I42" i="11"/>
  <c r="D43" i="11"/>
  <c r="E43" i="11"/>
  <c r="F43" i="11"/>
  <c r="G43" i="11"/>
  <c r="H43" i="11"/>
  <c r="I43" i="11"/>
  <c r="D44" i="11"/>
  <c r="E44" i="11"/>
  <c r="F44" i="11"/>
  <c r="G44" i="11"/>
  <c r="H44" i="11"/>
  <c r="I44" i="11"/>
  <c r="D45" i="11"/>
  <c r="E45" i="11"/>
  <c r="F45" i="11"/>
  <c r="G45" i="11"/>
  <c r="H45" i="11"/>
  <c r="I45" i="11"/>
  <c r="D46" i="11"/>
  <c r="E46" i="11"/>
  <c r="F46" i="11"/>
  <c r="G46" i="11"/>
  <c r="H46" i="11"/>
  <c r="I46" i="11"/>
  <c r="D47" i="11"/>
  <c r="E47" i="11"/>
  <c r="F47" i="11"/>
  <c r="G47" i="11"/>
  <c r="H47" i="11"/>
  <c r="I47" i="11"/>
  <c r="D48" i="11"/>
  <c r="E48" i="11"/>
  <c r="F48" i="11"/>
  <c r="G48" i="11"/>
  <c r="H48" i="11"/>
  <c r="I48" i="11"/>
  <c r="C42" i="11"/>
  <c r="C43" i="11"/>
  <c r="C44" i="11"/>
  <c r="C45" i="11"/>
  <c r="C46" i="11"/>
  <c r="C47" i="11"/>
  <c r="C48" i="11"/>
  <c r="C41" i="11"/>
  <c r="B41" i="11"/>
  <c r="D27" i="11"/>
  <c r="E27" i="11"/>
  <c r="F27" i="11"/>
  <c r="G27" i="11"/>
  <c r="H27" i="11"/>
  <c r="I27" i="11"/>
  <c r="D28" i="11"/>
  <c r="E28" i="11"/>
  <c r="F28" i="11"/>
  <c r="G28" i="11"/>
  <c r="H28" i="11"/>
  <c r="I28" i="11"/>
  <c r="D29" i="11"/>
  <c r="E29" i="11"/>
  <c r="F29" i="11"/>
  <c r="G29" i="11"/>
  <c r="H29" i="11"/>
  <c r="I29" i="11"/>
  <c r="D30" i="11"/>
  <c r="E30" i="11"/>
  <c r="F30" i="11"/>
  <c r="G30" i="11"/>
  <c r="H30" i="11"/>
  <c r="I30" i="11"/>
  <c r="D31" i="11"/>
  <c r="E31" i="11"/>
  <c r="F31" i="11"/>
  <c r="G31" i="11"/>
  <c r="H31" i="11"/>
  <c r="I31" i="11"/>
  <c r="D32" i="11"/>
  <c r="E32" i="11"/>
  <c r="F32" i="11"/>
  <c r="G32" i="11"/>
  <c r="H32" i="11"/>
  <c r="I32" i="11"/>
  <c r="D33" i="11"/>
  <c r="E33" i="11"/>
  <c r="F33" i="11"/>
  <c r="G33" i="11"/>
  <c r="H33" i="11"/>
  <c r="I33" i="11"/>
  <c r="D34" i="11"/>
  <c r="E34" i="11"/>
  <c r="F34" i="11"/>
  <c r="G34" i="11"/>
  <c r="H34" i="11"/>
  <c r="I34" i="11"/>
  <c r="C28" i="11"/>
  <c r="C29" i="11"/>
  <c r="C30" i="11"/>
  <c r="C31" i="11"/>
  <c r="C32" i="11"/>
  <c r="C33" i="11"/>
  <c r="C34" i="11"/>
  <c r="C27" i="11"/>
  <c r="B27" i="11"/>
  <c r="D14" i="11"/>
  <c r="E14" i="11"/>
  <c r="F14" i="11"/>
  <c r="G14" i="11"/>
  <c r="H14" i="11"/>
  <c r="I14" i="11"/>
  <c r="D15" i="11"/>
  <c r="E15" i="11"/>
  <c r="F15" i="11"/>
  <c r="G15" i="11"/>
  <c r="H15" i="11"/>
  <c r="I15" i="11"/>
  <c r="D16" i="11"/>
  <c r="E16" i="11"/>
  <c r="F16" i="11"/>
  <c r="G16" i="11"/>
  <c r="H16" i="11"/>
  <c r="I16" i="11"/>
  <c r="D17" i="11"/>
  <c r="E17" i="11"/>
  <c r="F17" i="11"/>
  <c r="G17" i="11"/>
  <c r="H17" i="11"/>
  <c r="I17" i="11"/>
  <c r="D18" i="11"/>
  <c r="E18" i="11"/>
  <c r="F18" i="11"/>
  <c r="G18" i="11"/>
  <c r="H18" i="11"/>
  <c r="I18" i="11"/>
  <c r="D19" i="11"/>
  <c r="E19" i="11"/>
  <c r="F19" i="11"/>
  <c r="G19" i="11"/>
  <c r="H19" i="11"/>
  <c r="I19" i="11"/>
  <c r="D20" i="11"/>
  <c r="E20" i="11"/>
  <c r="F20" i="11"/>
  <c r="G20" i="11"/>
  <c r="H20" i="11"/>
  <c r="I20" i="11"/>
  <c r="D21" i="11"/>
  <c r="E21" i="11"/>
  <c r="F21" i="11"/>
  <c r="G21" i="11"/>
  <c r="H21" i="11"/>
  <c r="I21" i="11"/>
  <c r="C15" i="11"/>
  <c r="C16" i="11"/>
  <c r="C17" i="11"/>
  <c r="C18" i="11"/>
  <c r="C19" i="11"/>
  <c r="C20" i="11"/>
  <c r="C21" i="11"/>
  <c r="C14" i="11"/>
  <c r="B14" i="11"/>
  <c r="D81" i="10"/>
  <c r="E81" i="10"/>
  <c r="F81" i="10"/>
  <c r="G81" i="10"/>
  <c r="H81" i="10"/>
  <c r="I81" i="10"/>
  <c r="D82" i="10"/>
  <c r="E82" i="10"/>
  <c r="F82" i="10"/>
  <c r="G82" i="10"/>
  <c r="H82" i="10"/>
  <c r="I82" i="10"/>
  <c r="D83" i="10"/>
  <c r="E83" i="10"/>
  <c r="F83" i="10"/>
  <c r="G83" i="10"/>
  <c r="H83" i="10"/>
  <c r="I83" i="10"/>
  <c r="D84" i="10"/>
  <c r="E84" i="10"/>
  <c r="F84" i="10"/>
  <c r="G84" i="10"/>
  <c r="H84" i="10"/>
  <c r="I84" i="10"/>
  <c r="D85" i="10"/>
  <c r="E85" i="10"/>
  <c r="F85" i="10"/>
  <c r="G85" i="10"/>
  <c r="H85" i="10"/>
  <c r="I85" i="10"/>
  <c r="D86" i="10"/>
  <c r="E86" i="10"/>
  <c r="F86" i="10"/>
  <c r="G86" i="10"/>
  <c r="H86" i="10"/>
  <c r="I86" i="10"/>
  <c r="D87" i="10"/>
  <c r="E87" i="10"/>
  <c r="F87" i="10"/>
  <c r="G87" i="10"/>
  <c r="H87" i="10"/>
  <c r="I87" i="10"/>
  <c r="D88" i="10"/>
  <c r="E88" i="10"/>
  <c r="F88" i="10"/>
  <c r="G88" i="10"/>
  <c r="H88" i="10"/>
  <c r="I88" i="10"/>
  <c r="C82" i="10"/>
  <c r="C83" i="10"/>
  <c r="C84" i="10"/>
  <c r="C85" i="10"/>
  <c r="C86" i="10"/>
  <c r="C87" i="10"/>
  <c r="C88" i="10"/>
  <c r="C81" i="10"/>
  <c r="B81" i="10"/>
  <c r="D68" i="10"/>
  <c r="E68" i="10"/>
  <c r="F68" i="10"/>
  <c r="G68" i="10"/>
  <c r="H68" i="10"/>
  <c r="I68" i="10"/>
  <c r="D69" i="10"/>
  <c r="E69" i="10"/>
  <c r="F69" i="10"/>
  <c r="G69" i="10"/>
  <c r="H69" i="10"/>
  <c r="I69" i="10"/>
  <c r="D70" i="10"/>
  <c r="E70" i="10"/>
  <c r="F70" i="10"/>
  <c r="G70" i="10"/>
  <c r="H70" i="10"/>
  <c r="I70" i="10"/>
  <c r="D71" i="10"/>
  <c r="E71" i="10"/>
  <c r="F71" i="10"/>
  <c r="G71" i="10"/>
  <c r="H71" i="10"/>
  <c r="I71" i="10"/>
  <c r="D72" i="10"/>
  <c r="E72" i="10"/>
  <c r="F72" i="10"/>
  <c r="G72" i="10"/>
  <c r="H72" i="10"/>
  <c r="I72" i="10"/>
  <c r="D73" i="10"/>
  <c r="E73" i="10"/>
  <c r="F73" i="10"/>
  <c r="G73" i="10"/>
  <c r="H73" i="10"/>
  <c r="I73" i="10"/>
  <c r="D74" i="10"/>
  <c r="E74" i="10"/>
  <c r="F74" i="10"/>
  <c r="G74" i="10"/>
  <c r="H74" i="10"/>
  <c r="I74" i="10"/>
  <c r="D75" i="10"/>
  <c r="E75" i="10"/>
  <c r="F75" i="10"/>
  <c r="G75" i="10"/>
  <c r="H75" i="10"/>
  <c r="I75" i="10"/>
  <c r="C69" i="10"/>
  <c r="C70" i="10"/>
  <c r="C71" i="10"/>
  <c r="C72" i="10"/>
  <c r="C73" i="10"/>
  <c r="C74" i="10"/>
  <c r="C75" i="10"/>
  <c r="C68" i="10"/>
  <c r="B68" i="10"/>
  <c r="D54" i="10"/>
  <c r="E54" i="10"/>
  <c r="F54" i="10"/>
  <c r="G54" i="10"/>
  <c r="H54" i="10"/>
  <c r="I54" i="10"/>
  <c r="D55" i="10"/>
  <c r="E55" i="10"/>
  <c r="F55" i="10"/>
  <c r="G55" i="10"/>
  <c r="H55" i="10"/>
  <c r="I55" i="10"/>
  <c r="D56" i="10"/>
  <c r="E56" i="10"/>
  <c r="F56" i="10"/>
  <c r="G56" i="10"/>
  <c r="H56" i="10"/>
  <c r="I56" i="10"/>
  <c r="D57" i="10"/>
  <c r="E57" i="10"/>
  <c r="F57" i="10"/>
  <c r="G57" i="10"/>
  <c r="H57" i="10"/>
  <c r="I57" i="10"/>
  <c r="D58" i="10"/>
  <c r="E58" i="10"/>
  <c r="F58" i="10"/>
  <c r="G58" i="10"/>
  <c r="H58" i="10"/>
  <c r="I58" i="10"/>
  <c r="D59" i="10"/>
  <c r="E59" i="10"/>
  <c r="F59" i="10"/>
  <c r="G59" i="10"/>
  <c r="H59" i="10"/>
  <c r="I59" i="10"/>
  <c r="D60" i="10"/>
  <c r="E60" i="10"/>
  <c r="F60" i="10"/>
  <c r="G60" i="10"/>
  <c r="H60" i="10"/>
  <c r="I60" i="10"/>
  <c r="D61" i="10"/>
  <c r="E61" i="10"/>
  <c r="F61" i="10"/>
  <c r="G61" i="10"/>
  <c r="H61" i="10"/>
  <c r="I61" i="10"/>
  <c r="C55" i="10"/>
  <c r="C56" i="10"/>
  <c r="C57" i="10"/>
  <c r="C58" i="10"/>
  <c r="C59" i="10"/>
  <c r="C60" i="10"/>
  <c r="C61" i="10"/>
  <c r="C54" i="10"/>
  <c r="B54" i="10"/>
  <c r="D41" i="10"/>
  <c r="E41" i="10"/>
  <c r="F41" i="10"/>
  <c r="G41" i="10"/>
  <c r="H41" i="10"/>
  <c r="I41" i="10"/>
  <c r="D42" i="10"/>
  <c r="E42" i="10"/>
  <c r="F42" i="10"/>
  <c r="G42" i="10"/>
  <c r="H42" i="10"/>
  <c r="I42" i="10"/>
  <c r="D43" i="10"/>
  <c r="E43" i="10"/>
  <c r="F43" i="10"/>
  <c r="G43" i="10"/>
  <c r="H43" i="10"/>
  <c r="I43" i="10"/>
  <c r="D44" i="10"/>
  <c r="E44" i="10"/>
  <c r="F44" i="10"/>
  <c r="G44" i="10"/>
  <c r="H44" i="10"/>
  <c r="I44" i="10"/>
  <c r="D45" i="10"/>
  <c r="E45" i="10"/>
  <c r="F45" i="10"/>
  <c r="G45" i="10"/>
  <c r="H45" i="10"/>
  <c r="I45" i="10"/>
  <c r="D46" i="10"/>
  <c r="E46" i="10"/>
  <c r="F46" i="10"/>
  <c r="G46" i="10"/>
  <c r="H46" i="10"/>
  <c r="I46" i="10"/>
  <c r="D47" i="10"/>
  <c r="E47" i="10"/>
  <c r="F47" i="10"/>
  <c r="G47" i="10"/>
  <c r="H47" i="10"/>
  <c r="I47" i="10"/>
  <c r="D48" i="10"/>
  <c r="E48" i="10"/>
  <c r="F48" i="10"/>
  <c r="G48" i="10"/>
  <c r="H48" i="10"/>
  <c r="I48" i="10"/>
  <c r="C42" i="10"/>
  <c r="C43" i="10"/>
  <c r="C44" i="10"/>
  <c r="C45" i="10"/>
  <c r="C46" i="10"/>
  <c r="C47" i="10"/>
  <c r="C48" i="10"/>
  <c r="C41" i="10"/>
  <c r="B41" i="10"/>
  <c r="D27" i="10"/>
  <c r="E27" i="10"/>
  <c r="F27" i="10"/>
  <c r="G27" i="10"/>
  <c r="H27" i="10"/>
  <c r="I27" i="10"/>
  <c r="D28" i="10"/>
  <c r="E28" i="10"/>
  <c r="F28" i="10"/>
  <c r="G28" i="10"/>
  <c r="H28" i="10"/>
  <c r="I28" i="10"/>
  <c r="D29" i="10"/>
  <c r="E29" i="10"/>
  <c r="F29" i="10"/>
  <c r="G29" i="10"/>
  <c r="H29" i="10"/>
  <c r="I29" i="10"/>
  <c r="D30" i="10"/>
  <c r="E30" i="10"/>
  <c r="F30" i="10"/>
  <c r="G30" i="10"/>
  <c r="H30" i="10"/>
  <c r="I30" i="10"/>
  <c r="D31" i="10"/>
  <c r="E31" i="10"/>
  <c r="F31" i="10"/>
  <c r="G31" i="10"/>
  <c r="H31" i="10"/>
  <c r="I31" i="10"/>
  <c r="D32" i="10"/>
  <c r="E32" i="10"/>
  <c r="F32" i="10"/>
  <c r="G32" i="10"/>
  <c r="H32" i="10"/>
  <c r="I32" i="10"/>
  <c r="D33" i="10"/>
  <c r="E33" i="10"/>
  <c r="F33" i="10"/>
  <c r="G33" i="10"/>
  <c r="H33" i="10"/>
  <c r="I33" i="10"/>
  <c r="D34" i="10"/>
  <c r="E34" i="10"/>
  <c r="F34" i="10"/>
  <c r="G34" i="10"/>
  <c r="H34" i="10"/>
  <c r="I34" i="10"/>
  <c r="C28" i="10"/>
  <c r="C29" i="10"/>
  <c r="C30" i="10"/>
  <c r="C31" i="10"/>
  <c r="C32" i="10"/>
  <c r="C33" i="10"/>
  <c r="C34" i="10"/>
  <c r="C27" i="10"/>
  <c r="B27" i="10"/>
  <c r="D14" i="10"/>
  <c r="E14" i="10"/>
  <c r="F14" i="10"/>
  <c r="G14" i="10"/>
  <c r="H14" i="10"/>
  <c r="I14" i="10"/>
  <c r="D15" i="10"/>
  <c r="E15" i="10"/>
  <c r="F15" i="10"/>
  <c r="G15" i="10"/>
  <c r="H15" i="10"/>
  <c r="I15" i="10"/>
  <c r="D16" i="10"/>
  <c r="E16" i="10"/>
  <c r="F16" i="10"/>
  <c r="G16" i="10"/>
  <c r="H16" i="10"/>
  <c r="I16" i="10"/>
  <c r="D17" i="10"/>
  <c r="E17" i="10"/>
  <c r="F17" i="10"/>
  <c r="G17" i="10"/>
  <c r="H17" i="10"/>
  <c r="I17" i="10"/>
  <c r="D18" i="10"/>
  <c r="E18" i="10"/>
  <c r="F18" i="10"/>
  <c r="G18" i="10"/>
  <c r="H18" i="10"/>
  <c r="I18" i="10"/>
  <c r="D19" i="10"/>
  <c r="E19" i="10"/>
  <c r="F19" i="10"/>
  <c r="G19" i="10"/>
  <c r="H19" i="10"/>
  <c r="I19" i="10"/>
  <c r="D20" i="10"/>
  <c r="E20" i="10"/>
  <c r="F20" i="10"/>
  <c r="G20" i="10"/>
  <c r="H20" i="10"/>
  <c r="I20" i="10"/>
  <c r="D21" i="10"/>
  <c r="E21" i="10"/>
  <c r="F21" i="10"/>
  <c r="G21" i="10"/>
  <c r="H21" i="10"/>
  <c r="I21" i="10"/>
  <c r="C15" i="10"/>
  <c r="C16" i="10"/>
  <c r="C17" i="10"/>
  <c r="C18" i="10"/>
  <c r="C19" i="10"/>
  <c r="C20" i="10"/>
  <c r="C21" i="10"/>
  <c r="C14" i="10"/>
  <c r="B14" i="10"/>
  <c r="D134" i="9"/>
  <c r="E134" i="9"/>
  <c r="F134" i="9"/>
  <c r="G134" i="9"/>
  <c r="H134" i="9"/>
  <c r="I134" i="9"/>
  <c r="D135" i="9"/>
  <c r="E135" i="9"/>
  <c r="F135" i="9"/>
  <c r="G135" i="9"/>
  <c r="H135" i="9"/>
  <c r="I135" i="9"/>
  <c r="D136" i="9"/>
  <c r="E136" i="9"/>
  <c r="F136" i="9"/>
  <c r="G136" i="9"/>
  <c r="H136" i="9"/>
  <c r="I136" i="9"/>
  <c r="D137" i="9"/>
  <c r="E137" i="9"/>
  <c r="F137" i="9"/>
  <c r="G137" i="9"/>
  <c r="H137" i="9"/>
  <c r="I137" i="9"/>
  <c r="D138" i="9"/>
  <c r="E138" i="9"/>
  <c r="F138" i="9"/>
  <c r="G138" i="9"/>
  <c r="H138" i="9"/>
  <c r="I138" i="9"/>
  <c r="D139" i="9"/>
  <c r="E139" i="9"/>
  <c r="F139" i="9"/>
  <c r="G139" i="9"/>
  <c r="H139" i="9"/>
  <c r="I139" i="9"/>
  <c r="D140" i="9"/>
  <c r="E140" i="9"/>
  <c r="F140" i="9"/>
  <c r="G140" i="9"/>
  <c r="H140" i="9"/>
  <c r="I140" i="9"/>
  <c r="D141" i="9"/>
  <c r="E141" i="9"/>
  <c r="F141" i="9"/>
  <c r="G141" i="9"/>
  <c r="H141" i="9"/>
  <c r="I141" i="9"/>
  <c r="C135" i="9"/>
  <c r="C136" i="9"/>
  <c r="C137" i="9"/>
  <c r="C138" i="9"/>
  <c r="C139" i="9"/>
  <c r="C140" i="9"/>
  <c r="C141" i="9"/>
  <c r="C134" i="9"/>
  <c r="B134" i="9"/>
  <c r="D121" i="9"/>
  <c r="E121" i="9"/>
  <c r="F121" i="9"/>
  <c r="G121" i="9"/>
  <c r="H121" i="9"/>
  <c r="I121" i="9"/>
  <c r="D122" i="9"/>
  <c r="E122" i="9"/>
  <c r="F122" i="9"/>
  <c r="G122" i="9"/>
  <c r="H122" i="9"/>
  <c r="I122" i="9"/>
  <c r="D123" i="9"/>
  <c r="E123" i="9"/>
  <c r="F123" i="9"/>
  <c r="G123" i="9"/>
  <c r="H123" i="9"/>
  <c r="I123" i="9"/>
  <c r="D124" i="9"/>
  <c r="E124" i="9"/>
  <c r="F124" i="9"/>
  <c r="G124" i="9"/>
  <c r="H124" i="9"/>
  <c r="I124" i="9"/>
  <c r="D125" i="9"/>
  <c r="E125" i="9"/>
  <c r="F125" i="9"/>
  <c r="G125" i="9"/>
  <c r="H125" i="9"/>
  <c r="I125" i="9"/>
  <c r="D126" i="9"/>
  <c r="E126" i="9"/>
  <c r="F126" i="9"/>
  <c r="G126" i="9"/>
  <c r="H126" i="9"/>
  <c r="I126" i="9"/>
  <c r="D127" i="9"/>
  <c r="E127" i="9"/>
  <c r="F127" i="9"/>
  <c r="G127" i="9"/>
  <c r="H127" i="9"/>
  <c r="I127" i="9"/>
  <c r="D128" i="9"/>
  <c r="E128" i="9"/>
  <c r="F128" i="9"/>
  <c r="G128" i="9"/>
  <c r="H128" i="9"/>
  <c r="I128" i="9"/>
  <c r="C122" i="9"/>
  <c r="C123" i="9"/>
  <c r="C124" i="9"/>
  <c r="C125" i="9"/>
  <c r="C126" i="9"/>
  <c r="C127" i="9"/>
  <c r="C128" i="9"/>
  <c r="C121" i="9"/>
  <c r="B121" i="9"/>
  <c r="D108" i="9"/>
  <c r="E108" i="9"/>
  <c r="F108" i="9"/>
  <c r="G108" i="9"/>
  <c r="H108" i="9"/>
  <c r="I108" i="9"/>
  <c r="D109" i="9"/>
  <c r="E109" i="9"/>
  <c r="F109" i="9"/>
  <c r="G109" i="9"/>
  <c r="H109" i="9"/>
  <c r="I109" i="9"/>
  <c r="D110" i="9"/>
  <c r="E110" i="9"/>
  <c r="F110" i="9"/>
  <c r="G110" i="9"/>
  <c r="H110" i="9"/>
  <c r="I110" i="9"/>
  <c r="D111" i="9"/>
  <c r="E111" i="9"/>
  <c r="F111" i="9"/>
  <c r="G111" i="9"/>
  <c r="H111" i="9"/>
  <c r="I111" i="9"/>
  <c r="D112" i="9"/>
  <c r="E112" i="9"/>
  <c r="F112" i="9"/>
  <c r="G112" i="9"/>
  <c r="H112" i="9"/>
  <c r="I112" i="9"/>
  <c r="D113" i="9"/>
  <c r="E113" i="9"/>
  <c r="F113" i="9"/>
  <c r="G113" i="9"/>
  <c r="H113" i="9"/>
  <c r="I113" i="9"/>
  <c r="D114" i="9"/>
  <c r="E114" i="9"/>
  <c r="F114" i="9"/>
  <c r="G114" i="9"/>
  <c r="H114" i="9"/>
  <c r="I114" i="9"/>
  <c r="D115" i="9"/>
  <c r="E115" i="9"/>
  <c r="F115" i="9"/>
  <c r="G115" i="9"/>
  <c r="H115" i="9"/>
  <c r="I115" i="9"/>
  <c r="C109" i="9"/>
  <c r="C110" i="9"/>
  <c r="C111" i="9"/>
  <c r="C112" i="9"/>
  <c r="C113" i="9"/>
  <c r="C114" i="9"/>
  <c r="C115" i="9"/>
  <c r="C108" i="9"/>
  <c r="B108" i="9"/>
  <c r="D95" i="9"/>
  <c r="E95" i="9"/>
  <c r="F95" i="9"/>
  <c r="G95" i="9"/>
  <c r="H95" i="9"/>
  <c r="I95" i="9"/>
  <c r="D96" i="9"/>
  <c r="E96" i="9"/>
  <c r="F96" i="9"/>
  <c r="G96" i="9"/>
  <c r="H96" i="9"/>
  <c r="I96" i="9"/>
  <c r="D97" i="9"/>
  <c r="E97" i="9"/>
  <c r="F97" i="9"/>
  <c r="G97" i="9"/>
  <c r="H97" i="9"/>
  <c r="I97" i="9"/>
  <c r="D98" i="9"/>
  <c r="E98" i="9"/>
  <c r="F98" i="9"/>
  <c r="G98" i="9"/>
  <c r="H98" i="9"/>
  <c r="I98" i="9"/>
  <c r="D99" i="9"/>
  <c r="E99" i="9"/>
  <c r="F99" i="9"/>
  <c r="G99" i="9"/>
  <c r="H99" i="9"/>
  <c r="I99" i="9"/>
  <c r="D100" i="9"/>
  <c r="E100" i="9"/>
  <c r="F100" i="9"/>
  <c r="G100" i="9"/>
  <c r="H100" i="9"/>
  <c r="I100" i="9"/>
  <c r="D101" i="9"/>
  <c r="E101" i="9"/>
  <c r="F101" i="9"/>
  <c r="G101" i="9"/>
  <c r="H101" i="9"/>
  <c r="I101" i="9"/>
  <c r="D102" i="9"/>
  <c r="E102" i="9"/>
  <c r="F102" i="9"/>
  <c r="G102" i="9"/>
  <c r="H102" i="9"/>
  <c r="I102" i="9"/>
  <c r="C96" i="9"/>
  <c r="C97" i="9"/>
  <c r="C98" i="9"/>
  <c r="C99" i="9"/>
  <c r="C100" i="9"/>
  <c r="C101" i="9"/>
  <c r="C102" i="9"/>
  <c r="C95" i="9"/>
  <c r="B95" i="9"/>
  <c r="D81" i="9"/>
  <c r="E81" i="9"/>
  <c r="F81" i="9"/>
  <c r="G81" i="9"/>
  <c r="H81" i="9"/>
  <c r="I81" i="9"/>
  <c r="D82" i="9"/>
  <c r="E82" i="9"/>
  <c r="F82" i="9"/>
  <c r="G82" i="9"/>
  <c r="H82" i="9"/>
  <c r="I82" i="9"/>
  <c r="D83" i="9"/>
  <c r="E83" i="9"/>
  <c r="F83" i="9"/>
  <c r="G83" i="9"/>
  <c r="H83" i="9"/>
  <c r="I83" i="9"/>
  <c r="D84" i="9"/>
  <c r="E84" i="9"/>
  <c r="F84" i="9"/>
  <c r="G84" i="9"/>
  <c r="H84" i="9"/>
  <c r="I84" i="9"/>
  <c r="D85" i="9"/>
  <c r="E85" i="9"/>
  <c r="F85" i="9"/>
  <c r="G85" i="9"/>
  <c r="H85" i="9"/>
  <c r="I85" i="9"/>
  <c r="D86" i="9"/>
  <c r="E86" i="9"/>
  <c r="F86" i="9"/>
  <c r="G86" i="9"/>
  <c r="H86" i="9"/>
  <c r="I86" i="9"/>
  <c r="D87" i="9"/>
  <c r="E87" i="9"/>
  <c r="F87" i="9"/>
  <c r="G87" i="9"/>
  <c r="H87" i="9"/>
  <c r="I87" i="9"/>
  <c r="D88" i="9"/>
  <c r="E88" i="9"/>
  <c r="F88" i="9"/>
  <c r="G88" i="9"/>
  <c r="H88" i="9"/>
  <c r="I88" i="9"/>
  <c r="C82" i="9"/>
  <c r="C83" i="9"/>
  <c r="C84" i="9"/>
  <c r="C85" i="9"/>
  <c r="C86" i="9"/>
  <c r="C87" i="9"/>
  <c r="C88" i="9"/>
  <c r="C81" i="9"/>
  <c r="B81" i="9"/>
  <c r="D68" i="9"/>
  <c r="E68" i="9"/>
  <c r="F68" i="9"/>
  <c r="G68" i="9"/>
  <c r="H68" i="9"/>
  <c r="I68" i="9"/>
  <c r="D69" i="9"/>
  <c r="E69" i="9"/>
  <c r="F69" i="9"/>
  <c r="G69" i="9"/>
  <c r="H69" i="9"/>
  <c r="I69" i="9"/>
  <c r="D70" i="9"/>
  <c r="E70" i="9"/>
  <c r="F70" i="9"/>
  <c r="G70" i="9"/>
  <c r="H70" i="9"/>
  <c r="I70" i="9"/>
  <c r="D71" i="9"/>
  <c r="E71" i="9"/>
  <c r="F71" i="9"/>
  <c r="G71" i="9"/>
  <c r="H71" i="9"/>
  <c r="I71" i="9"/>
  <c r="D72" i="9"/>
  <c r="E72" i="9"/>
  <c r="F72" i="9"/>
  <c r="G72" i="9"/>
  <c r="H72" i="9"/>
  <c r="I72" i="9"/>
  <c r="D73" i="9"/>
  <c r="E73" i="9"/>
  <c r="F73" i="9"/>
  <c r="G73" i="9"/>
  <c r="H73" i="9"/>
  <c r="I73" i="9"/>
  <c r="D74" i="9"/>
  <c r="E74" i="9"/>
  <c r="F74" i="9"/>
  <c r="G74" i="9"/>
  <c r="H74" i="9"/>
  <c r="I74" i="9"/>
  <c r="D75" i="9"/>
  <c r="E75" i="9"/>
  <c r="F75" i="9"/>
  <c r="G75" i="9"/>
  <c r="H75" i="9"/>
  <c r="I75" i="9"/>
  <c r="C69" i="9"/>
  <c r="C70" i="9"/>
  <c r="C71" i="9"/>
  <c r="C72" i="9"/>
  <c r="C73" i="9"/>
  <c r="C74" i="9"/>
  <c r="C75" i="9"/>
  <c r="C68" i="9"/>
  <c r="B68" i="9"/>
  <c r="D54" i="9"/>
  <c r="E54" i="9"/>
  <c r="F54" i="9"/>
  <c r="G54" i="9"/>
  <c r="H54" i="9"/>
  <c r="I54" i="9"/>
  <c r="D55" i="9"/>
  <c r="E55" i="9"/>
  <c r="F55" i="9"/>
  <c r="G55" i="9"/>
  <c r="H55" i="9"/>
  <c r="I55" i="9"/>
  <c r="D56" i="9"/>
  <c r="E56" i="9"/>
  <c r="F56" i="9"/>
  <c r="G56" i="9"/>
  <c r="H56" i="9"/>
  <c r="I56" i="9"/>
  <c r="D57" i="9"/>
  <c r="E57" i="9"/>
  <c r="F57" i="9"/>
  <c r="G57" i="9"/>
  <c r="H57" i="9"/>
  <c r="I57" i="9"/>
  <c r="D58" i="9"/>
  <c r="E58" i="9"/>
  <c r="F58" i="9"/>
  <c r="G58" i="9"/>
  <c r="H58" i="9"/>
  <c r="I58" i="9"/>
  <c r="D59" i="9"/>
  <c r="E59" i="9"/>
  <c r="F59" i="9"/>
  <c r="G59" i="9"/>
  <c r="H59" i="9"/>
  <c r="I59" i="9"/>
  <c r="D60" i="9"/>
  <c r="E60" i="9"/>
  <c r="F60" i="9"/>
  <c r="G60" i="9"/>
  <c r="H60" i="9"/>
  <c r="I60" i="9"/>
  <c r="D61" i="9"/>
  <c r="E61" i="9"/>
  <c r="F61" i="9"/>
  <c r="G61" i="9"/>
  <c r="H61" i="9"/>
  <c r="I61" i="9"/>
  <c r="C55" i="9"/>
  <c r="C56" i="9"/>
  <c r="C57" i="9"/>
  <c r="C58" i="9"/>
  <c r="C59" i="9"/>
  <c r="C60" i="9"/>
  <c r="C61" i="9"/>
  <c r="C54" i="9"/>
  <c r="B54" i="9"/>
  <c r="D41" i="9"/>
  <c r="E41" i="9"/>
  <c r="F41" i="9"/>
  <c r="G41" i="9"/>
  <c r="H41" i="9"/>
  <c r="I41" i="9"/>
  <c r="D42" i="9"/>
  <c r="E42" i="9"/>
  <c r="F42" i="9"/>
  <c r="G42" i="9"/>
  <c r="H42" i="9"/>
  <c r="I42" i="9"/>
  <c r="D43" i="9"/>
  <c r="E43" i="9"/>
  <c r="F43" i="9"/>
  <c r="G43" i="9"/>
  <c r="H43" i="9"/>
  <c r="I43" i="9"/>
  <c r="D44" i="9"/>
  <c r="E44" i="9"/>
  <c r="F44" i="9"/>
  <c r="G44" i="9"/>
  <c r="H44" i="9"/>
  <c r="I44" i="9"/>
  <c r="D45" i="9"/>
  <c r="E45" i="9"/>
  <c r="F45" i="9"/>
  <c r="G45" i="9"/>
  <c r="H45" i="9"/>
  <c r="I45" i="9"/>
  <c r="D46" i="9"/>
  <c r="E46" i="9"/>
  <c r="F46" i="9"/>
  <c r="G46" i="9"/>
  <c r="H46" i="9"/>
  <c r="I46" i="9"/>
  <c r="D47" i="9"/>
  <c r="E47" i="9"/>
  <c r="F47" i="9"/>
  <c r="G47" i="9"/>
  <c r="H47" i="9"/>
  <c r="I47" i="9"/>
  <c r="D48" i="9"/>
  <c r="E48" i="9"/>
  <c r="F48" i="9"/>
  <c r="G48" i="9"/>
  <c r="H48" i="9"/>
  <c r="I48" i="9"/>
  <c r="C42" i="9"/>
  <c r="C43" i="9"/>
  <c r="C44" i="9"/>
  <c r="C45" i="9"/>
  <c r="C46" i="9"/>
  <c r="C47" i="9"/>
  <c r="C48" i="9"/>
  <c r="C41" i="9"/>
  <c r="B41" i="9"/>
  <c r="D27" i="9"/>
  <c r="E27" i="9"/>
  <c r="F27" i="9"/>
  <c r="G27" i="9"/>
  <c r="H27" i="9"/>
  <c r="I27" i="9"/>
  <c r="D28" i="9"/>
  <c r="E28" i="9"/>
  <c r="F28" i="9"/>
  <c r="G28" i="9"/>
  <c r="H28" i="9"/>
  <c r="I28" i="9"/>
  <c r="D29" i="9"/>
  <c r="E29" i="9"/>
  <c r="F29" i="9"/>
  <c r="G29" i="9"/>
  <c r="H29" i="9"/>
  <c r="I29" i="9"/>
  <c r="D30" i="9"/>
  <c r="E30" i="9"/>
  <c r="F30" i="9"/>
  <c r="G30" i="9"/>
  <c r="H30" i="9"/>
  <c r="I30" i="9"/>
  <c r="D31" i="9"/>
  <c r="E31" i="9"/>
  <c r="F31" i="9"/>
  <c r="G31" i="9"/>
  <c r="H31" i="9"/>
  <c r="I31" i="9"/>
  <c r="D32" i="9"/>
  <c r="E32" i="9"/>
  <c r="F32" i="9"/>
  <c r="G32" i="9"/>
  <c r="H32" i="9"/>
  <c r="I32" i="9"/>
  <c r="D33" i="9"/>
  <c r="E33" i="9"/>
  <c r="F33" i="9"/>
  <c r="G33" i="9"/>
  <c r="H33" i="9"/>
  <c r="I33" i="9"/>
  <c r="D34" i="9"/>
  <c r="E34" i="9"/>
  <c r="F34" i="9"/>
  <c r="G34" i="9"/>
  <c r="H34" i="9"/>
  <c r="I34" i="9"/>
  <c r="C28" i="9"/>
  <c r="C29" i="9"/>
  <c r="C30" i="9"/>
  <c r="C31" i="9"/>
  <c r="C32" i="9"/>
  <c r="C33" i="9"/>
  <c r="C34" i="9"/>
  <c r="C27" i="9"/>
  <c r="B27" i="9"/>
  <c r="D14" i="9"/>
  <c r="E14" i="9"/>
  <c r="F14" i="9"/>
  <c r="G14" i="9"/>
  <c r="H14" i="9"/>
  <c r="I14" i="9"/>
  <c r="D15" i="9"/>
  <c r="E15" i="9"/>
  <c r="F15" i="9"/>
  <c r="G15" i="9"/>
  <c r="H15" i="9"/>
  <c r="I15" i="9"/>
  <c r="D16" i="9"/>
  <c r="E16" i="9"/>
  <c r="F16" i="9"/>
  <c r="G16" i="9"/>
  <c r="H16" i="9"/>
  <c r="I16" i="9"/>
  <c r="D17" i="9"/>
  <c r="E17" i="9"/>
  <c r="F17" i="9"/>
  <c r="G17" i="9"/>
  <c r="H17" i="9"/>
  <c r="I17" i="9"/>
  <c r="D18" i="9"/>
  <c r="E18" i="9"/>
  <c r="F18" i="9"/>
  <c r="G18" i="9"/>
  <c r="H18" i="9"/>
  <c r="I18" i="9"/>
  <c r="D19" i="9"/>
  <c r="E19" i="9"/>
  <c r="F19" i="9"/>
  <c r="G19" i="9"/>
  <c r="H19" i="9"/>
  <c r="I19" i="9"/>
  <c r="D20" i="9"/>
  <c r="E20" i="9"/>
  <c r="F20" i="9"/>
  <c r="G20" i="9"/>
  <c r="H20" i="9"/>
  <c r="I20" i="9"/>
  <c r="D21" i="9"/>
  <c r="E21" i="9"/>
  <c r="F21" i="9"/>
  <c r="G21" i="9"/>
  <c r="H21" i="9"/>
  <c r="I21" i="9"/>
  <c r="C15" i="9"/>
  <c r="C16" i="9"/>
  <c r="C17" i="9"/>
  <c r="C18" i="9"/>
  <c r="C19" i="9"/>
  <c r="C20" i="9"/>
  <c r="C21" i="9"/>
  <c r="C14" i="9"/>
  <c r="B14" i="9"/>
  <c r="D95" i="8"/>
  <c r="E95" i="8"/>
  <c r="F95" i="8"/>
  <c r="G95" i="8"/>
  <c r="H95" i="8"/>
  <c r="I95" i="8"/>
  <c r="D96" i="8"/>
  <c r="E96" i="8"/>
  <c r="F96" i="8"/>
  <c r="G96" i="8"/>
  <c r="H96" i="8"/>
  <c r="I96" i="8"/>
  <c r="D97" i="8"/>
  <c r="E97" i="8"/>
  <c r="F97" i="8"/>
  <c r="G97" i="8"/>
  <c r="H97" i="8"/>
  <c r="I97" i="8"/>
  <c r="D98" i="8"/>
  <c r="E98" i="8"/>
  <c r="F98" i="8"/>
  <c r="G98" i="8"/>
  <c r="H98" i="8"/>
  <c r="I98" i="8"/>
  <c r="D99" i="8"/>
  <c r="E99" i="8"/>
  <c r="F99" i="8"/>
  <c r="G99" i="8"/>
  <c r="H99" i="8"/>
  <c r="I99" i="8"/>
  <c r="D100" i="8"/>
  <c r="E100" i="8"/>
  <c r="F100" i="8"/>
  <c r="G100" i="8"/>
  <c r="H100" i="8"/>
  <c r="I100" i="8"/>
  <c r="D101" i="8"/>
  <c r="E101" i="8"/>
  <c r="F101" i="8"/>
  <c r="G101" i="8"/>
  <c r="H101" i="8"/>
  <c r="I101" i="8"/>
  <c r="D102" i="8"/>
  <c r="E102" i="8"/>
  <c r="F102" i="8"/>
  <c r="G102" i="8"/>
  <c r="H102" i="8"/>
  <c r="I102" i="8"/>
  <c r="C96" i="8"/>
  <c r="C97" i="8"/>
  <c r="C98" i="8"/>
  <c r="C99" i="8"/>
  <c r="C100" i="8"/>
  <c r="C101" i="8"/>
  <c r="C102" i="8"/>
  <c r="C95" i="8"/>
  <c r="B95" i="8"/>
  <c r="D81" i="8"/>
  <c r="E81" i="8"/>
  <c r="F81" i="8"/>
  <c r="G81" i="8"/>
  <c r="H81" i="8"/>
  <c r="I81" i="8"/>
  <c r="D82" i="8"/>
  <c r="E82" i="8"/>
  <c r="F82" i="8"/>
  <c r="G82" i="8"/>
  <c r="H82" i="8"/>
  <c r="I82" i="8"/>
  <c r="D83" i="8"/>
  <c r="E83" i="8"/>
  <c r="F83" i="8"/>
  <c r="G83" i="8"/>
  <c r="H83" i="8"/>
  <c r="I83" i="8"/>
  <c r="D84" i="8"/>
  <c r="E84" i="8"/>
  <c r="F84" i="8"/>
  <c r="G84" i="8"/>
  <c r="H84" i="8"/>
  <c r="I84" i="8"/>
  <c r="D85" i="8"/>
  <c r="E85" i="8"/>
  <c r="F85" i="8"/>
  <c r="G85" i="8"/>
  <c r="H85" i="8"/>
  <c r="I85" i="8"/>
  <c r="D86" i="8"/>
  <c r="E86" i="8"/>
  <c r="F86" i="8"/>
  <c r="G86" i="8"/>
  <c r="H86" i="8"/>
  <c r="I86" i="8"/>
  <c r="D87" i="8"/>
  <c r="E87" i="8"/>
  <c r="F87" i="8"/>
  <c r="G87" i="8"/>
  <c r="H87" i="8"/>
  <c r="I87" i="8"/>
  <c r="D88" i="8"/>
  <c r="E88" i="8"/>
  <c r="F88" i="8"/>
  <c r="G88" i="8"/>
  <c r="H88" i="8"/>
  <c r="I88" i="8"/>
  <c r="C82" i="8"/>
  <c r="C83" i="8"/>
  <c r="C84" i="8"/>
  <c r="C85" i="8"/>
  <c r="C86" i="8"/>
  <c r="C87" i="8"/>
  <c r="C88" i="8"/>
  <c r="C81" i="8"/>
  <c r="B81" i="8"/>
  <c r="D68" i="8"/>
  <c r="E68" i="8"/>
  <c r="F68" i="8"/>
  <c r="G68" i="8"/>
  <c r="H68" i="8"/>
  <c r="I68" i="8"/>
  <c r="D69" i="8"/>
  <c r="E69" i="8"/>
  <c r="F69" i="8"/>
  <c r="G69" i="8"/>
  <c r="H69" i="8"/>
  <c r="I69" i="8"/>
  <c r="D70" i="8"/>
  <c r="E70" i="8"/>
  <c r="F70" i="8"/>
  <c r="G70" i="8"/>
  <c r="H70" i="8"/>
  <c r="I70" i="8"/>
  <c r="D71" i="8"/>
  <c r="E71" i="8"/>
  <c r="F71" i="8"/>
  <c r="G71" i="8"/>
  <c r="H71" i="8"/>
  <c r="I71" i="8"/>
  <c r="D72" i="8"/>
  <c r="E72" i="8"/>
  <c r="F72" i="8"/>
  <c r="G72" i="8"/>
  <c r="H72" i="8"/>
  <c r="I72" i="8"/>
  <c r="D73" i="8"/>
  <c r="E73" i="8"/>
  <c r="F73" i="8"/>
  <c r="G73" i="8"/>
  <c r="H73" i="8"/>
  <c r="I73" i="8"/>
  <c r="D74" i="8"/>
  <c r="E74" i="8"/>
  <c r="F74" i="8"/>
  <c r="G74" i="8"/>
  <c r="H74" i="8"/>
  <c r="I74" i="8"/>
  <c r="D75" i="8"/>
  <c r="E75" i="8"/>
  <c r="F75" i="8"/>
  <c r="G75" i="8"/>
  <c r="H75" i="8"/>
  <c r="I75" i="8"/>
  <c r="C69" i="8"/>
  <c r="C70" i="8"/>
  <c r="C71" i="8"/>
  <c r="C72" i="8"/>
  <c r="C73" i="8"/>
  <c r="C74" i="8"/>
  <c r="C75" i="8"/>
  <c r="C68" i="8"/>
  <c r="B68" i="8"/>
  <c r="D54" i="8"/>
  <c r="E54" i="8"/>
  <c r="F54" i="8"/>
  <c r="G54" i="8"/>
  <c r="H54" i="8"/>
  <c r="I54" i="8"/>
  <c r="D55" i="8"/>
  <c r="E55" i="8"/>
  <c r="F55" i="8"/>
  <c r="G55" i="8"/>
  <c r="H55" i="8"/>
  <c r="I55" i="8"/>
  <c r="D56" i="8"/>
  <c r="E56" i="8"/>
  <c r="F56" i="8"/>
  <c r="G56" i="8"/>
  <c r="H56" i="8"/>
  <c r="I56" i="8"/>
  <c r="D57" i="8"/>
  <c r="E57" i="8"/>
  <c r="F57" i="8"/>
  <c r="G57" i="8"/>
  <c r="H57" i="8"/>
  <c r="I57" i="8"/>
  <c r="D58" i="8"/>
  <c r="E58" i="8"/>
  <c r="F58" i="8"/>
  <c r="G58" i="8"/>
  <c r="H58" i="8"/>
  <c r="I58" i="8"/>
  <c r="D59" i="8"/>
  <c r="E59" i="8"/>
  <c r="F59" i="8"/>
  <c r="G59" i="8"/>
  <c r="H59" i="8"/>
  <c r="I59" i="8"/>
  <c r="D60" i="8"/>
  <c r="E60" i="8"/>
  <c r="F60" i="8"/>
  <c r="G60" i="8"/>
  <c r="H60" i="8"/>
  <c r="I60" i="8"/>
  <c r="D61" i="8"/>
  <c r="E61" i="8"/>
  <c r="F61" i="8"/>
  <c r="G61" i="8"/>
  <c r="H61" i="8"/>
  <c r="I61" i="8"/>
  <c r="C55" i="8"/>
  <c r="C56" i="8"/>
  <c r="C57" i="8"/>
  <c r="C58" i="8"/>
  <c r="C59" i="8"/>
  <c r="C60" i="8"/>
  <c r="C61" i="8"/>
  <c r="C54" i="8"/>
  <c r="B54" i="8"/>
  <c r="D41" i="8"/>
  <c r="E41" i="8"/>
  <c r="F41" i="8"/>
  <c r="G41" i="8"/>
  <c r="H41" i="8"/>
  <c r="I41" i="8"/>
  <c r="D42" i="8"/>
  <c r="E42" i="8"/>
  <c r="F42" i="8"/>
  <c r="G42" i="8"/>
  <c r="H42" i="8"/>
  <c r="I42" i="8"/>
  <c r="D43" i="8"/>
  <c r="E43" i="8"/>
  <c r="F43" i="8"/>
  <c r="G43" i="8"/>
  <c r="H43" i="8"/>
  <c r="I43" i="8"/>
  <c r="D44" i="8"/>
  <c r="E44" i="8"/>
  <c r="F44" i="8"/>
  <c r="G44" i="8"/>
  <c r="H44" i="8"/>
  <c r="I44" i="8"/>
  <c r="D45" i="8"/>
  <c r="E45" i="8"/>
  <c r="F45" i="8"/>
  <c r="G45" i="8"/>
  <c r="H45" i="8"/>
  <c r="I45" i="8"/>
  <c r="D46" i="8"/>
  <c r="E46" i="8"/>
  <c r="F46" i="8"/>
  <c r="G46" i="8"/>
  <c r="H46" i="8"/>
  <c r="I46" i="8"/>
  <c r="D47" i="8"/>
  <c r="E47" i="8"/>
  <c r="F47" i="8"/>
  <c r="G47" i="8"/>
  <c r="H47" i="8"/>
  <c r="I47" i="8"/>
  <c r="D48" i="8"/>
  <c r="E48" i="8"/>
  <c r="F48" i="8"/>
  <c r="G48" i="8"/>
  <c r="H48" i="8"/>
  <c r="I48" i="8"/>
  <c r="C42" i="8"/>
  <c r="C43" i="8"/>
  <c r="C44" i="8"/>
  <c r="C45" i="8"/>
  <c r="C46" i="8"/>
  <c r="C47" i="8"/>
  <c r="C48" i="8"/>
  <c r="C41" i="8"/>
  <c r="B41" i="8"/>
  <c r="D27" i="8"/>
  <c r="E27" i="8"/>
  <c r="F27" i="8"/>
  <c r="G27" i="8"/>
  <c r="H27" i="8"/>
  <c r="I27" i="8"/>
  <c r="D28" i="8"/>
  <c r="E28" i="8"/>
  <c r="F28" i="8"/>
  <c r="G28" i="8"/>
  <c r="H28" i="8"/>
  <c r="I28" i="8"/>
  <c r="D29" i="8"/>
  <c r="E29" i="8"/>
  <c r="F29" i="8"/>
  <c r="G29" i="8"/>
  <c r="H29" i="8"/>
  <c r="I29" i="8"/>
  <c r="D30" i="8"/>
  <c r="E30" i="8"/>
  <c r="F30" i="8"/>
  <c r="G30" i="8"/>
  <c r="H30" i="8"/>
  <c r="I30" i="8"/>
  <c r="D31" i="8"/>
  <c r="E31" i="8"/>
  <c r="F31" i="8"/>
  <c r="G31" i="8"/>
  <c r="H31" i="8"/>
  <c r="I31" i="8"/>
  <c r="D32" i="8"/>
  <c r="E32" i="8"/>
  <c r="F32" i="8"/>
  <c r="G32" i="8"/>
  <c r="H32" i="8"/>
  <c r="I32" i="8"/>
  <c r="D33" i="8"/>
  <c r="E33" i="8"/>
  <c r="F33" i="8"/>
  <c r="G33" i="8"/>
  <c r="H33" i="8"/>
  <c r="I33" i="8"/>
  <c r="D34" i="8"/>
  <c r="E34" i="8"/>
  <c r="F34" i="8"/>
  <c r="G34" i="8"/>
  <c r="H34" i="8"/>
  <c r="I34" i="8"/>
  <c r="C28" i="8"/>
  <c r="C29" i="8"/>
  <c r="C30" i="8"/>
  <c r="C31" i="8"/>
  <c r="C32" i="8"/>
  <c r="C33" i="8"/>
  <c r="C34" i="8"/>
  <c r="C27" i="8"/>
  <c r="B27" i="8"/>
  <c r="D14" i="8"/>
  <c r="E14" i="8"/>
  <c r="F14" i="8"/>
  <c r="G14" i="8"/>
  <c r="H14" i="8"/>
  <c r="I14" i="8"/>
  <c r="D15" i="8"/>
  <c r="E15" i="8"/>
  <c r="F15" i="8"/>
  <c r="G15" i="8"/>
  <c r="H15" i="8"/>
  <c r="I15" i="8"/>
  <c r="D16" i="8"/>
  <c r="E16" i="8"/>
  <c r="F16" i="8"/>
  <c r="G16" i="8"/>
  <c r="H16" i="8"/>
  <c r="I16" i="8"/>
  <c r="D17" i="8"/>
  <c r="E17" i="8"/>
  <c r="F17" i="8"/>
  <c r="G17" i="8"/>
  <c r="H17" i="8"/>
  <c r="I17" i="8"/>
  <c r="D18" i="8"/>
  <c r="E18" i="8"/>
  <c r="F18" i="8"/>
  <c r="G18" i="8"/>
  <c r="H18" i="8"/>
  <c r="I18" i="8"/>
  <c r="D19" i="8"/>
  <c r="E19" i="8"/>
  <c r="F19" i="8"/>
  <c r="G19" i="8"/>
  <c r="H19" i="8"/>
  <c r="I19" i="8"/>
  <c r="D20" i="8"/>
  <c r="E20" i="8"/>
  <c r="F20" i="8"/>
  <c r="G20" i="8"/>
  <c r="H20" i="8"/>
  <c r="I20" i="8"/>
  <c r="D21" i="8"/>
  <c r="E21" i="8"/>
  <c r="F21" i="8"/>
  <c r="G21" i="8"/>
  <c r="H21" i="8"/>
  <c r="I21" i="8"/>
  <c r="C15" i="8"/>
  <c r="C16" i="8"/>
  <c r="C17" i="8"/>
  <c r="C18" i="8"/>
  <c r="C19" i="8"/>
  <c r="C20" i="8"/>
  <c r="C21" i="8"/>
  <c r="C14" i="8"/>
  <c r="B14" i="8"/>
  <c r="D135" i="7"/>
  <c r="E135" i="7"/>
  <c r="F135" i="7"/>
  <c r="G135" i="7"/>
  <c r="H135" i="7"/>
  <c r="I135" i="7"/>
  <c r="D136" i="7"/>
  <c r="E136" i="7"/>
  <c r="F136" i="7"/>
  <c r="G136" i="7"/>
  <c r="H136" i="7"/>
  <c r="I136" i="7"/>
  <c r="D137" i="7"/>
  <c r="E137" i="7"/>
  <c r="F137" i="7"/>
  <c r="G137" i="7"/>
  <c r="H137" i="7"/>
  <c r="I137" i="7"/>
  <c r="D138" i="7"/>
  <c r="E138" i="7"/>
  <c r="F138" i="7"/>
  <c r="G138" i="7"/>
  <c r="H138" i="7"/>
  <c r="I138" i="7"/>
  <c r="D139" i="7"/>
  <c r="E139" i="7"/>
  <c r="F139" i="7"/>
  <c r="G139" i="7"/>
  <c r="H139" i="7"/>
  <c r="I139" i="7"/>
  <c r="D140" i="7"/>
  <c r="E140" i="7"/>
  <c r="F140" i="7"/>
  <c r="G140" i="7"/>
  <c r="H140" i="7"/>
  <c r="I140" i="7"/>
  <c r="D141" i="7"/>
  <c r="E141" i="7"/>
  <c r="F141" i="7"/>
  <c r="G141" i="7"/>
  <c r="H141" i="7"/>
  <c r="I141" i="7"/>
  <c r="D142" i="7"/>
  <c r="E142" i="7"/>
  <c r="F142" i="7"/>
  <c r="G142" i="7"/>
  <c r="H142" i="7"/>
  <c r="I142" i="7"/>
  <c r="C136" i="7"/>
  <c r="C137" i="7"/>
  <c r="C138" i="7"/>
  <c r="C139" i="7"/>
  <c r="C140" i="7"/>
  <c r="C141" i="7"/>
  <c r="C142" i="7"/>
  <c r="C135" i="7"/>
  <c r="B135" i="7"/>
  <c r="D122" i="7"/>
  <c r="D130" i="7" s="1"/>
  <c r="E122" i="7"/>
  <c r="E130" i="7" s="1"/>
  <c r="F122" i="7"/>
  <c r="F130" i="7" s="1"/>
  <c r="G122" i="7"/>
  <c r="G130" i="7" s="1"/>
  <c r="H122" i="7"/>
  <c r="H130" i="7" s="1"/>
  <c r="I122" i="7"/>
  <c r="I130" i="7" s="1"/>
  <c r="D123" i="7"/>
  <c r="E123" i="7"/>
  <c r="F123" i="7"/>
  <c r="G123" i="7"/>
  <c r="H123" i="7"/>
  <c r="I123" i="7"/>
  <c r="D124" i="7"/>
  <c r="E124" i="7"/>
  <c r="F124" i="7"/>
  <c r="G124" i="7"/>
  <c r="H124" i="7"/>
  <c r="I124" i="7"/>
  <c r="D125" i="7"/>
  <c r="E125" i="7"/>
  <c r="F125" i="7"/>
  <c r="G125" i="7"/>
  <c r="H125" i="7"/>
  <c r="I125" i="7"/>
  <c r="D126" i="7"/>
  <c r="E126" i="7"/>
  <c r="F126" i="7"/>
  <c r="G126" i="7"/>
  <c r="H126" i="7"/>
  <c r="I126" i="7"/>
  <c r="D127" i="7"/>
  <c r="E127" i="7"/>
  <c r="F127" i="7"/>
  <c r="G127" i="7"/>
  <c r="H127" i="7"/>
  <c r="I127" i="7"/>
  <c r="D128" i="7"/>
  <c r="E128" i="7"/>
  <c r="F128" i="7"/>
  <c r="G128" i="7"/>
  <c r="H128" i="7"/>
  <c r="I128" i="7"/>
  <c r="D129" i="7"/>
  <c r="E129" i="7"/>
  <c r="F129" i="7"/>
  <c r="G129" i="7"/>
  <c r="H129" i="7"/>
  <c r="I129" i="7"/>
  <c r="C123" i="7"/>
  <c r="C124" i="7"/>
  <c r="C125" i="7"/>
  <c r="C126" i="7"/>
  <c r="C127" i="7"/>
  <c r="C128" i="7"/>
  <c r="C129" i="7"/>
  <c r="C122" i="7"/>
  <c r="C130" i="7" s="1"/>
  <c r="B122" i="7"/>
  <c r="B130" i="7" s="1"/>
  <c r="I115" i="7"/>
  <c r="H115" i="7"/>
  <c r="G115" i="7"/>
  <c r="F115" i="7"/>
  <c r="E115" i="7"/>
  <c r="D115" i="7"/>
  <c r="I114" i="7"/>
  <c r="H114" i="7"/>
  <c r="G114" i="7"/>
  <c r="F114" i="7"/>
  <c r="E114" i="7"/>
  <c r="D114" i="7"/>
  <c r="I113" i="7"/>
  <c r="H113" i="7"/>
  <c r="G113" i="7"/>
  <c r="F113" i="7"/>
  <c r="E113" i="7"/>
  <c r="D113" i="7"/>
  <c r="I112" i="7"/>
  <c r="H112" i="7"/>
  <c r="G112" i="7"/>
  <c r="F112" i="7"/>
  <c r="E112" i="7"/>
  <c r="D112" i="7"/>
  <c r="I111" i="7"/>
  <c r="H111" i="7"/>
  <c r="G111" i="7"/>
  <c r="F111" i="7"/>
  <c r="E111" i="7"/>
  <c r="D111" i="7"/>
  <c r="I110" i="7"/>
  <c r="H110" i="7"/>
  <c r="G110" i="7"/>
  <c r="F110" i="7"/>
  <c r="E110" i="7"/>
  <c r="D110" i="7"/>
  <c r="I109" i="7"/>
  <c r="H109" i="7"/>
  <c r="G109" i="7"/>
  <c r="F109" i="7"/>
  <c r="E109" i="7"/>
  <c r="D109" i="7"/>
  <c r="I108" i="7"/>
  <c r="H108" i="7"/>
  <c r="G108" i="7"/>
  <c r="F108" i="7"/>
  <c r="E108" i="7"/>
  <c r="D108" i="7"/>
  <c r="C109" i="7"/>
  <c r="C110" i="7"/>
  <c r="C111" i="7"/>
  <c r="C112" i="7"/>
  <c r="C113" i="7"/>
  <c r="C114" i="7"/>
  <c r="C115" i="7"/>
  <c r="C108" i="7"/>
  <c r="B108" i="7"/>
  <c r="D95" i="7"/>
  <c r="E95" i="7"/>
  <c r="F95" i="7"/>
  <c r="G95" i="7"/>
  <c r="H95" i="7"/>
  <c r="I95" i="7"/>
  <c r="D96" i="7"/>
  <c r="E96" i="7"/>
  <c r="F96" i="7"/>
  <c r="G96" i="7"/>
  <c r="H96" i="7"/>
  <c r="I96" i="7"/>
  <c r="D97" i="7"/>
  <c r="E97" i="7"/>
  <c r="F97" i="7"/>
  <c r="G97" i="7"/>
  <c r="H97" i="7"/>
  <c r="I97" i="7"/>
  <c r="D98" i="7"/>
  <c r="E98" i="7"/>
  <c r="F98" i="7"/>
  <c r="G98" i="7"/>
  <c r="H98" i="7"/>
  <c r="I98" i="7"/>
  <c r="D99" i="7"/>
  <c r="E99" i="7"/>
  <c r="F99" i="7"/>
  <c r="G99" i="7"/>
  <c r="H99" i="7"/>
  <c r="I99" i="7"/>
  <c r="D100" i="7"/>
  <c r="E100" i="7"/>
  <c r="F100" i="7"/>
  <c r="G100" i="7"/>
  <c r="H100" i="7"/>
  <c r="I100" i="7"/>
  <c r="D101" i="7"/>
  <c r="E101" i="7"/>
  <c r="F101" i="7"/>
  <c r="G101" i="7"/>
  <c r="H101" i="7"/>
  <c r="I101" i="7"/>
  <c r="D102" i="7"/>
  <c r="E102" i="7"/>
  <c r="F102" i="7"/>
  <c r="G102" i="7"/>
  <c r="H102" i="7"/>
  <c r="I102" i="7"/>
  <c r="C96" i="7"/>
  <c r="C97" i="7"/>
  <c r="C98" i="7"/>
  <c r="C99" i="7"/>
  <c r="C100" i="7"/>
  <c r="C101" i="7"/>
  <c r="C102" i="7"/>
  <c r="C95" i="7"/>
  <c r="B95" i="7"/>
  <c r="D81" i="7"/>
  <c r="E81" i="7"/>
  <c r="F81" i="7"/>
  <c r="G81" i="7"/>
  <c r="H81" i="7"/>
  <c r="I81" i="7"/>
  <c r="D82" i="7"/>
  <c r="E82" i="7"/>
  <c r="F82" i="7"/>
  <c r="G82" i="7"/>
  <c r="H82" i="7"/>
  <c r="I82" i="7"/>
  <c r="D83" i="7"/>
  <c r="E83" i="7"/>
  <c r="F83" i="7"/>
  <c r="G83" i="7"/>
  <c r="H83" i="7"/>
  <c r="I83" i="7"/>
  <c r="D84" i="7"/>
  <c r="E84" i="7"/>
  <c r="F84" i="7"/>
  <c r="G84" i="7"/>
  <c r="H84" i="7"/>
  <c r="I84" i="7"/>
  <c r="D85" i="7"/>
  <c r="E85" i="7"/>
  <c r="F85" i="7"/>
  <c r="G85" i="7"/>
  <c r="H85" i="7"/>
  <c r="I85" i="7"/>
  <c r="D86" i="7"/>
  <c r="E86" i="7"/>
  <c r="F86" i="7"/>
  <c r="G86" i="7"/>
  <c r="H86" i="7"/>
  <c r="I86" i="7"/>
  <c r="D87" i="7"/>
  <c r="E87" i="7"/>
  <c r="F87" i="7"/>
  <c r="G87" i="7"/>
  <c r="H87" i="7"/>
  <c r="I87" i="7"/>
  <c r="D88" i="7"/>
  <c r="E88" i="7"/>
  <c r="F88" i="7"/>
  <c r="G88" i="7"/>
  <c r="H88" i="7"/>
  <c r="I88" i="7"/>
  <c r="C82" i="7"/>
  <c r="C83" i="7"/>
  <c r="C84" i="7"/>
  <c r="C85" i="7"/>
  <c r="C86" i="7"/>
  <c r="C87" i="7"/>
  <c r="C88" i="7"/>
  <c r="C81" i="7"/>
  <c r="B81" i="7"/>
  <c r="D68" i="7"/>
  <c r="E68" i="7"/>
  <c r="F68" i="7"/>
  <c r="G68" i="7"/>
  <c r="H68" i="7"/>
  <c r="I68" i="7"/>
  <c r="D69" i="7"/>
  <c r="E69" i="7"/>
  <c r="F69" i="7"/>
  <c r="G69" i="7"/>
  <c r="H69" i="7"/>
  <c r="I69" i="7"/>
  <c r="D70" i="7"/>
  <c r="E70" i="7"/>
  <c r="F70" i="7"/>
  <c r="G70" i="7"/>
  <c r="H70" i="7"/>
  <c r="I70" i="7"/>
  <c r="D71" i="7"/>
  <c r="E71" i="7"/>
  <c r="F71" i="7"/>
  <c r="G71" i="7"/>
  <c r="H71" i="7"/>
  <c r="I71" i="7"/>
  <c r="D72" i="7"/>
  <c r="E72" i="7"/>
  <c r="F72" i="7"/>
  <c r="G72" i="7"/>
  <c r="H72" i="7"/>
  <c r="I72" i="7"/>
  <c r="D73" i="7"/>
  <c r="E73" i="7"/>
  <c r="F73" i="7"/>
  <c r="G73" i="7"/>
  <c r="H73" i="7"/>
  <c r="I73" i="7"/>
  <c r="D74" i="7"/>
  <c r="E74" i="7"/>
  <c r="F74" i="7"/>
  <c r="G74" i="7"/>
  <c r="H74" i="7"/>
  <c r="I74" i="7"/>
  <c r="D75" i="7"/>
  <c r="E75" i="7"/>
  <c r="F75" i="7"/>
  <c r="G75" i="7"/>
  <c r="H75" i="7"/>
  <c r="I75" i="7"/>
  <c r="C69" i="7"/>
  <c r="C70" i="7"/>
  <c r="C71" i="7"/>
  <c r="C72" i="7"/>
  <c r="C73" i="7"/>
  <c r="C74" i="7"/>
  <c r="C75" i="7"/>
  <c r="C68" i="7"/>
  <c r="B68" i="7"/>
  <c r="D54" i="7"/>
  <c r="E54" i="7"/>
  <c r="F54" i="7"/>
  <c r="G54" i="7"/>
  <c r="H54" i="7"/>
  <c r="I54" i="7"/>
  <c r="D55" i="7"/>
  <c r="E55" i="7"/>
  <c r="F55" i="7"/>
  <c r="G55" i="7"/>
  <c r="H55" i="7"/>
  <c r="I55" i="7"/>
  <c r="D56" i="7"/>
  <c r="E56" i="7"/>
  <c r="F56" i="7"/>
  <c r="G56" i="7"/>
  <c r="H56" i="7"/>
  <c r="I56" i="7"/>
  <c r="D57" i="7"/>
  <c r="E57" i="7"/>
  <c r="F57" i="7"/>
  <c r="G57" i="7"/>
  <c r="H57" i="7"/>
  <c r="I57" i="7"/>
  <c r="D58" i="7"/>
  <c r="E58" i="7"/>
  <c r="F58" i="7"/>
  <c r="G58" i="7"/>
  <c r="H58" i="7"/>
  <c r="I58" i="7"/>
  <c r="D59" i="7"/>
  <c r="E59" i="7"/>
  <c r="F59" i="7"/>
  <c r="G59" i="7"/>
  <c r="H59" i="7"/>
  <c r="I59" i="7"/>
  <c r="D60" i="7"/>
  <c r="E60" i="7"/>
  <c r="F60" i="7"/>
  <c r="G60" i="7"/>
  <c r="H60" i="7"/>
  <c r="I60" i="7"/>
  <c r="D61" i="7"/>
  <c r="E61" i="7"/>
  <c r="F61" i="7"/>
  <c r="G61" i="7"/>
  <c r="H61" i="7"/>
  <c r="I61" i="7"/>
  <c r="C55" i="7"/>
  <c r="C56" i="7"/>
  <c r="C57" i="7"/>
  <c r="C58" i="7"/>
  <c r="C59" i="7"/>
  <c r="C60" i="7"/>
  <c r="C61" i="7"/>
  <c r="C54" i="7"/>
  <c r="B54" i="7"/>
  <c r="D41" i="7"/>
  <c r="E41" i="7"/>
  <c r="F41" i="7"/>
  <c r="G41" i="7"/>
  <c r="H41" i="7"/>
  <c r="I41" i="7"/>
  <c r="D42" i="7"/>
  <c r="E42" i="7"/>
  <c r="F42" i="7"/>
  <c r="G42" i="7"/>
  <c r="H42" i="7"/>
  <c r="I42" i="7"/>
  <c r="D43" i="7"/>
  <c r="E43" i="7"/>
  <c r="F43" i="7"/>
  <c r="G43" i="7"/>
  <c r="H43" i="7"/>
  <c r="I43" i="7"/>
  <c r="D44" i="7"/>
  <c r="E44" i="7"/>
  <c r="F44" i="7"/>
  <c r="G44" i="7"/>
  <c r="H44" i="7"/>
  <c r="I44" i="7"/>
  <c r="D45" i="7"/>
  <c r="E45" i="7"/>
  <c r="F45" i="7"/>
  <c r="G45" i="7"/>
  <c r="H45" i="7"/>
  <c r="I45" i="7"/>
  <c r="D46" i="7"/>
  <c r="E46" i="7"/>
  <c r="F46" i="7"/>
  <c r="G46" i="7"/>
  <c r="H46" i="7"/>
  <c r="I46" i="7"/>
  <c r="D47" i="7"/>
  <c r="E47" i="7"/>
  <c r="F47" i="7"/>
  <c r="G47" i="7"/>
  <c r="H47" i="7"/>
  <c r="I47" i="7"/>
  <c r="D48" i="7"/>
  <c r="E48" i="7"/>
  <c r="F48" i="7"/>
  <c r="G48" i="7"/>
  <c r="H48" i="7"/>
  <c r="I48" i="7"/>
  <c r="C42" i="7"/>
  <c r="C43" i="7"/>
  <c r="C44" i="7"/>
  <c r="C45" i="7"/>
  <c r="C46" i="7"/>
  <c r="C47" i="7"/>
  <c r="C48" i="7"/>
  <c r="C41" i="7"/>
  <c r="B41" i="7"/>
  <c r="D27" i="7"/>
  <c r="E27" i="7"/>
  <c r="F27" i="7"/>
  <c r="G27" i="7"/>
  <c r="H27" i="7"/>
  <c r="I27" i="7"/>
  <c r="D28" i="7"/>
  <c r="E28" i="7"/>
  <c r="F28" i="7"/>
  <c r="G28" i="7"/>
  <c r="H28" i="7"/>
  <c r="I28" i="7"/>
  <c r="D29" i="7"/>
  <c r="E29" i="7"/>
  <c r="F29" i="7"/>
  <c r="G29" i="7"/>
  <c r="H29" i="7"/>
  <c r="I29" i="7"/>
  <c r="D30" i="7"/>
  <c r="E30" i="7"/>
  <c r="F30" i="7"/>
  <c r="G30" i="7"/>
  <c r="H30" i="7"/>
  <c r="I30" i="7"/>
  <c r="D31" i="7"/>
  <c r="E31" i="7"/>
  <c r="F31" i="7"/>
  <c r="G31" i="7"/>
  <c r="H31" i="7"/>
  <c r="I31" i="7"/>
  <c r="D32" i="7"/>
  <c r="E32" i="7"/>
  <c r="F32" i="7"/>
  <c r="G32" i="7"/>
  <c r="H32" i="7"/>
  <c r="I32" i="7"/>
  <c r="D33" i="7"/>
  <c r="E33" i="7"/>
  <c r="F33" i="7"/>
  <c r="G33" i="7"/>
  <c r="H33" i="7"/>
  <c r="I33" i="7"/>
  <c r="D34" i="7"/>
  <c r="E34" i="7"/>
  <c r="F34" i="7"/>
  <c r="G34" i="7"/>
  <c r="H34" i="7"/>
  <c r="I34" i="7"/>
  <c r="C28" i="7"/>
  <c r="C29" i="7"/>
  <c r="C30" i="7"/>
  <c r="C31" i="7"/>
  <c r="C32" i="7"/>
  <c r="C33" i="7"/>
  <c r="C34" i="7"/>
  <c r="C27" i="7"/>
  <c r="B27" i="7"/>
  <c r="D14" i="7"/>
  <c r="E14" i="7"/>
  <c r="F14" i="7"/>
  <c r="G14" i="7"/>
  <c r="H14" i="7"/>
  <c r="I14" i="7"/>
  <c r="D15" i="7"/>
  <c r="E15" i="7"/>
  <c r="F15" i="7"/>
  <c r="G15" i="7"/>
  <c r="H15" i="7"/>
  <c r="I15" i="7"/>
  <c r="D16" i="7"/>
  <c r="E16" i="7"/>
  <c r="F16" i="7"/>
  <c r="G16" i="7"/>
  <c r="H16" i="7"/>
  <c r="I16" i="7"/>
  <c r="D17" i="7"/>
  <c r="E17" i="7"/>
  <c r="F17" i="7"/>
  <c r="G17" i="7"/>
  <c r="H17" i="7"/>
  <c r="I17" i="7"/>
  <c r="D18" i="7"/>
  <c r="E18" i="7"/>
  <c r="F18" i="7"/>
  <c r="G18" i="7"/>
  <c r="H18" i="7"/>
  <c r="I18" i="7"/>
  <c r="D19" i="7"/>
  <c r="E19" i="7"/>
  <c r="F19" i="7"/>
  <c r="G19" i="7"/>
  <c r="H19" i="7"/>
  <c r="I19" i="7"/>
  <c r="D20" i="7"/>
  <c r="E20" i="7"/>
  <c r="F20" i="7"/>
  <c r="G20" i="7"/>
  <c r="H20" i="7"/>
  <c r="I20" i="7"/>
  <c r="D21" i="7"/>
  <c r="E21" i="7"/>
  <c r="F21" i="7"/>
  <c r="G21" i="7"/>
  <c r="H21" i="7"/>
  <c r="I21" i="7"/>
  <c r="C15" i="7"/>
  <c r="C16" i="7"/>
  <c r="C17" i="7"/>
  <c r="C18" i="7"/>
  <c r="C19" i="7"/>
  <c r="C20" i="7"/>
  <c r="C21" i="7"/>
  <c r="C14" i="7"/>
  <c r="B14" i="7"/>
  <c r="I143" i="45"/>
  <c r="H143" i="45"/>
  <c r="G143" i="45"/>
  <c r="F143" i="45"/>
  <c r="E143" i="45"/>
  <c r="D143" i="45"/>
  <c r="C143" i="45"/>
  <c r="B143" i="45"/>
  <c r="I144" i="45" s="1"/>
  <c r="I130" i="45"/>
  <c r="H130" i="45"/>
  <c r="G130" i="45"/>
  <c r="F130" i="45"/>
  <c r="E130" i="45"/>
  <c r="D130" i="45"/>
  <c r="C130" i="45"/>
  <c r="B130" i="45"/>
  <c r="I131" i="45" s="1"/>
  <c r="I116" i="45"/>
  <c r="H116" i="45"/>
  <c r="G116" i="45"/>
  <c r="F116" i="45"/>
  <c r="E116" i="45"/>
  <c r="D116" i="45"/>
  <c r="C116" i="45"/>
  <c r="B116" i="45"/>
  <c r="I117" i="45" s="1"/>
  <c r="I103" i="45"/>
  <c r="H103" i="45"/>
  <c r="G103" i="45"/>
  <c r="F103" i="45"/>
  <c r="E103" i="45"/>
  <c r="D103" i="45"/>
  <c r="C103" i="45"/>
  <c r="B103" i="45"/>
  <c r="I104" i="45" s="1"/>
  <c r="I89" i="45"/>
  <c r="H89" i="45"/>
  <c r="G89" i="45"/>
  <c r="F89" i="45"/>
  <c r="E89" i="45"/>
  <c r="D89" i="45"/>
  <c r="C89" i="45"/>
  <c r="B89" i="45"/>
  <c r="I90" i="45" s="1"/>
  <c r="I76" i="45"/>
  <c r="H76" i="45"/>
  <c r="G76" i="45"/>
  <c r="F76" i="45"/>
  <c r="E76" i="45"/>
  <c r="D76" i="45"/>
  <c r="C76" i="45"/>
  <c r="B76" i="45"/>
  <c r="I77" i="45" s="1"/>
  <c r="I62" i="45"/>
  <c r="H62" i="45"/>
  <c r="G62" i="45"/>
  <c r="F62" i="45"/>
  <c r="E62" i="45"/>
  <c r="D62" i="45"/>
  <c r="C62" i="45"/>
  <c r="B62" i="45"/>
  <c r="I63" i="45" s="1"/>
  <c r="I49" i="45"/>
  <c r="H49" i="45"/>
  <c r="G49" i="45"/>
  <c r="F49" i="45"/>
  <c r="E49" i="45"/>
  <c r="D49" i="45"/>
  <c r="C49" i="45"/>
  <c r="B49" i="45"/>
  <c r="I50" i="45" s="1"/>
  <c r="I35" i="45"/>
  <c r="H35" i="45"/>
  <c r="G35" i="45"/>
  <c r="F35" i="45"/>
  <c r="E35" i="45"/>
  <c r="D35" i="45"/>
  <c r="C35" i="45"/>
  <c r="B35" i="45"/>
  <c r="I36" i="45" s="1"/>
  <c r="I22" i="45"/>
  <c r="H22" i="45"/>
  <c r="G22" i="45"/>
  <c r="F22" i="45"/>
  <c r="E22" i="45"/>
  <c r="D22" i="45"/>
  <c r="C22" i="45"/>
  <c r="B22" i="45"/>
  <c r="I23" i="45" s="1"/>
  <c r="I103" i="44"/>
  <c r="H103" i="44"/>
  <c r="G103" i="44"/>
  <c r="F103" i="44"/>
  <c r="E103" i="44"/>
  <c r="D103" i="44"/>
  <c r="C103" i="44"/>
  <c r="B103" i="44"/>
  <c r="I104" i="44" s="1"/>
  <c r="I89" i="44"/>
  <c r="H89" i="44"/>
  <c r="G89" i="44"/>
  <c r="F89" i="44"/>
  <c r="E89" i="44"/>
  <c r="D89" i="44"/>
  <c r="C89" i="44"/>
  <c r="B89" i="44"/>
  <c r="I90" i="44" s="1"/>
  <c r="I76" i="44"/>
  <c r="H76" i="44"/>
  <c r="G76" i="44"/>
  <c r="F76" i="44"/>
  <c r="E76" i="44"/>
  <c r="D76" i="44"/>
  <c r="C76" i="44"/>
  <c r="B76" i="44"/>
  <c r="I77" i="44" s="1"/>
  <c r="I62" i="44"/>
  <c r="H62" i="44"/>
  <c r="G62" i="44"/>
  <c r="F62" i="44"/>
  <c r="E62" i="44"/>
  <c r="D62" i="44"/>
  <c r="C62" i="44"/>
  <c r="B62" i="44"/>
  <c r="I63" i="44" s="1"/>
  <c r="I49" i="44"/>
  <c r="H49" i="44"/>
  <c r="G49" i="44"/>
  <c r="F49" i="44"/>
  <c r="E49" i="44"/>
  <c r="D49" i="44"/>
  <c r="C49" i="44"/>
  <c r="B49" i="44"/>
  <c r="I50" i="44" s="1"/>
  <c r="I35" i="44"/>
  <c r="H35" i="44"/>
  <c r="G35" i="44"/>
  <c r="F35" i="44"/>
  <c r="E35" i="44"/>
  <c r="D35" i="44"/>
  <c r="C35" i="44"/>
  <c r="B35" i="44"/>
  <c r="I36" i="44" s="1"/>
  <c r="I22" i="44"/>
  <c r="H22" i="44"/>
  <c r="G22" i="44"/>
  <c r="F22" i="44"/>
  <c r="E22" i="44"/>
  <c r="D22" i="44"/>
  <c r="C22" i="44"/>
  <c r="B22" i="44"/>
  <c r="I23" i="44" s="1"/>
  <c r="I142" i="43"/>
  <c r="H142" i="43"/>
  <c r="G142" i="43"/>
  <c r="F142" i="43"/>
  <c r="E142" i="43"/>
  <c r="D142" i="43"/>
  <c r="C142" i="43"/>
  <c r="B142" i="43"/>
  <c r="I143" i="43" s="1"/>
  <c r="I129" i="43"/>
  <c r="H129" i="43"/>
  <c r="G129" i="43"/>
  <c r="F129" i="43"/>
  <c r="E129" i="43"/>
  <c r="D129" i="43"/>
  <c r="C129" i="43"/>
  <c r="B129" i="43"/>
  <c r="I130" i="43" s="1"/>
  <c r="I116" i="43"/>
  <c r="H116" i="43"/>
  <c r="G116" i="43"/>
  <c r="F116" i="43"/>
  <c r="E116" i="43"/>
  <c r="D116" i="43"/>
  <c r="C116" i="43"/>
  <c r="B116" i="43"/>
  <c r="I117" i="43" s="1"/>
  <c r="I103" i="43"/>
  <c r="H103" i="43"/>
  <c r="G103" i="43"/>
  <c r="F103" i="43"/>
  <c r="E103" i="43"/>
  <c r="D103" i="43"/>
  <c r="C103" i="43"/>
  <c r="B103" i="43"/>
  <c r="I104" i="43" s="1"/>
  <c r="I89" i="43"/>
  <c r="H89" i="43"/>
  <c r="G89" i="43"/>
  <c r="F89" i="43"/>
  <c r="E89" i="43"/>
  <c r="D89" i="43"/>
  <c r="C89" i="43"/>
  <c r="B89" i="43"/>
  <c r="I90" i="43" s="1"/>
  <c r="I76" i="43"/>
  <c r="H76" i="43"/>
  <c r="G76" i="43"/>
  <c r="F76" i="43"/>
  <c r="E76" i="43"/>
  <c r="D76" i="43"/>
  <c r="C76" i="43"/>
  <c r="B76" i="43"/>
  <c r="I77" i="43" s="1"/>
  <c r="I62" i="43"/>
  <c r="H62" i="43"/>
  <c r="G62" i="43"/>
  <c r="F62" i="43"/>
  <c r="E62" i="43"/>
  <c r="D62" i="43"/>
  <c r="C62" i="43"/>
  <c r="B62" i="43"/>
  <c r="I63" i="43" s="1"/>
  <c r="I49" i="43"/>
  <c r="H49" i="43"/>
  <c r="G49" i="43"/>
  <c r="F49" i="43"/>
  <c r="E49" i="43"/>
  <c r="D49" i="43"/>
  <c r="C49" i="43"/>
  <c r="B49" i="43"/>
  <c r="I50" i="43" s="1"/>
  <c r="I35" i="43"/>
  <c r="H35" i="43"/>
  <c r="G35" i="43"/>
  <c r="F35" i="43"/>
  <c r="E35" i="43"/>
  <c r="D35" i="43"/>
  <c r="C35" i="43"/>
  <c r="B35" i="43"/>
  <c r="I36" i="43" s="1"/>
  <c r="I22" i="43"/>
  <c r="H22" i="43"/>
  <c r="G22" i="43"/>
  <c r="F22" i="43"/>
  <c r="E22" i="43"/>
  <c r="D22" i="43"/>
  <c r="C22" i="43"/>
  <c r="B22" i="43"/>
  <c r="I23" i="43" s="1"/>
  <c r="I89" i="42"/>
  <c r="H89" i="42"/>
  <c r="G89" i="42"/>
  <c r="F89" i="42"/>
  <c r="E89" i="42"/>
  <c r="D89" i="42"/>
  <c r="C89" i="42"/>
  <c r="B89" i="42"/>
  <c r="I90" i="42" s="1"/>
  <c r="I76" i="42"/>
  <c r="H76" i="42"/>
  <c r="G76" i="42"/>
  <c r="F76" i="42"/>
  <c r="E76" i="42"/>
  <c r="D76" i="42"/>
  <c r="C76" i="42"/>
  <c r="B76" i="42"/>
  <c r="I77" i="42" s="1"/>
  <c r="I62" i="42"/>
  <c r="H62" i="42"/>
  <c r="G62" i="42"/>
  <c r="F62" i="42"/>
  <c r="E62" i="42"/>
  <c r="D62" i="42"/>
  <c r="C62" i="42"/>
  <c r="B62" i="42"/>
  <c r="I63" i="42" s="1"/>
  <c r="I49" i="42"/>
  <c r="H49" i="42"/>
  <c r="G49" i="42"/>
  <c r="F49" i="42"/>
  <c r="E49" i="42"/>
  <c r="D49" i="42"/>
  <c r="C49" i="42"/>
  <c r="B49" i="42"/>
  <c r="I50" i="42" s="1"/>
  <c r="I35" i="42"/>
  <c r="H35" i="42"/>
  <c r="G35" i="42"/>
  <c r="F35" i="42"/>
  <c r="E35" i="42"/>
  <c r="D35" i="42"/>
  <c r="C35" i="42"/>
  <c r="B35" i="42"/>
  <c r="I36" i="42" s="1"/>
  <c r="I22" i="42"/>
  <c r="H22" i="42"/>
  <c r="G22" i="42"/>
  <c r="F22" i="42"/>
  <c r="E22" i="42"/>
  <c r="D22" i="42"/>
  <c r="C22" i="42"/>
  <c r="B22" i="42"/>
  <c r="I23" i="42" s="1"/>
  <c r="D90" i="42" s="1"/>
  <c r="I102" i="41"/>
  <c r="H102" i="41"/>
  <c r="G102" i="41"/>
  <c r="F102" i="41"/>
  <c r="E102" i="41"/>
  <c r="D102" i="41"/>
  <c r="C102" i="41"/>
  <c r="B102" i="41"/>
  <c r="I103" i="41" s="1"/>
  <c r="I89" i="41"/>
  <c r="H89" i="41"/>
  <c r="G89" i="41"/>
  <c r="F89" i="41"/>
  <c r="E89" i="41"/>
  <c r="D89" i="41"/>
  <c r="C89" i="41"/>
  <c r="B89" i="41"/>
  <c r="I90" i="41" s="1"/>
  <c r="I76" i="41"/>
  <c r="H76" i="41"/>
  <c r="G76" i="41"/>
  <c r="F76" i="41"/>
  <c r="E76" i="41"/>
  <c r="D76" i="41"/>
  <c r="C76" i="41"/>
  <c r="B76" i="41"/>
  <c r="I77" i="41" s="1"/>
  <c r="I62" i="41"/>
  <c r="H62" i="41"/>
  <c r="G62" i="41"/>
  <c r="F62" i="41"/>
  <c r="E62" i="41"/>
  <c r="D62" i="41"/>
  <c r="C62" i="41"/>
  <c r="B62" i="41"/>
  <c r="I63" i="41" s="1"/>
  <c r="I49" i="41"/>
  <c r="H49" i="41"/>
  <c r="G49" i="41"/>
  <c r="F49" i="41"/>
  <c r="E49" i="41"/>
  <c r="D49" i="41"/>
  <c r="C49" i="41"/>
  <c r="B49" i="41"/>
  <c r="I50" i="41" s="1"/>
  <c r="I35" i="41"/>
  <c r="H35" i="41"/>
  <c r="G35" i="41"/>
  <c r="F35" i="41"/>
  <c r="E35" i="41"/>
  <c r="D35" i="41"/>
  <c r="C35" i="41"/>
  <c r="B35" i="41"/>
  <c r="I36" i="41" s="1"/>
  <c r="I22" i="41"/>
  <c r="H22" i="41"/>
  <c r="G22" i="41"/>
  <c r="F22" i="41"/>
  <c r="E22" i="41"/>
  <c r="D22" i="41"/>
  <c r="C22" i="41"/>
  <c r="B22" i="41"/>
  <c r="I23" i="41" s="1"/>
  <c r="D103" i="41" s="1"/>
  <c r="I103" i="40"/>
  <c r="H103" i="40"/>
  <c r="G103" i="40"/>
  <c r="F103" i="40"/>
  <c r="E103" i="40"/>
  <c r="D103" i="40"/>
  <c r="C103" i="40"/>
  <c r="B103" i="40"/>
  <c r="I104" i="40" s="1"/>
  <c r="I89" i="40"/>
  <c r="H89" i="40"/>
  <c r="G89" i="40"/>
  <c r="F89" i="40"/>
  <c r="E89" i="40"/>
  <c r="D89" i="40"/>
  <c r="C89" i="40"/>
  <c r="B89" i="40"/>
  <c r="I90" i="40" s="1"/>
  <c r="I76" i="40"/>
  <c r="H76" i="40"/>
  <c r="G76" i="40"/>
  <c r="F76" i="40"/>
  <c r="E76" i="40"/>
  <c r="D76" i="40"/>
  <c r="C76" i="40"/>
  <c r="B76" i="40"/>
  <c r="I77" i="40" s="1"/>
  <c r="I62" i="40"/>
  <c r="H62" i="40"/>
  <c r="G62" i="40"/>
  <c r="F62" i="40"/>
  <c r="E62" i="40"/>
  <c r="D62" i="40"/>
  <c r="C62" i="40"/>
  <c r="B62" i="40"/>
  <c r="I63" i="40" s="1"/>
  <c r="I49" i="40"/>
  <c r="H49" i="40"/>
  <c r="G49" i="40"/>
  <c r="F49" i="40"/>
  <c r="E49" i="40"/>
  <c r="D49" i="40"/>
  <c r="C49" i="40"/>
  <c r="B49" i="40"/>
  <c r="I50" i="40" s="1"/>
  <c r="I35" i="40"/>
  <c r="H35" i="40"/>
  <c r="G35" i="40"/>
  <c r="F35" i="40"/>
  <c r="E35" i="40"/>
  <c r="D35" i="40"/>
  <c r="C35" i="40"/>
  <c r="B35" i="40"/>
  <c r="I36" i="40" s="1"/>
  <c r="I22" i="40"/>
  <c r="H22" i="40"/>
  <c r="G22" i="40"/>
  <c r="F22" i="40"/>
  <c r="E22" i="40"/>
  <c r="D22" i="40"/>
  <c r="C22" i="40"/>
  <c r="B22" i="40"/>
  <c r="I23" i="40" s="1"/>
  <c r="I62" i="39"/>
  <c r="H62" i="39"/>
  <c r="G62" i="39"/>
  <c r="F62" i="39"/>
  <c r="E62" i="39"/>
  <c r="D62" i="39"/>
  <c r="C62" i="39"/>
  <c r="B62" i="39"/>
  <c r="J62" i="39" s="1"/>
  <c r="I49" i="39"/>
  <c r="H49" i="39"/>
  <c r="G49" i="39"/>
  <c r="F49" i="39"/>
  <c r="E49" i="39"/>
  <c r="D49" i="39"/>
  <c r="C49" i="39"/>
  <c r="B49" i="39"/>
  <c r="I50" i="39" s="1"/>
  <c r="I35" i="39"/>
  <c r="H35" i="39"/>
  <c r="G35" i="39"/>
  <c r="F35" i="39"/>
  <c r="E35" i="39"/>
  <c r="D35" i="39"/>
  <c r="C35" i="39"/>
  <c r="B35" i="39"/>
  <c r="J35" i="39" s="1"/>
  <c r="I22" i="39"/>
  <c r="H22" i="39"/>
  <c r="G22" i="39"/>
  <c r="F22" i="39"/>
  <c r="E22" i="39"/>
  <c r="D22" i="39"/>
  <c r="C22" i="39"/>
  <c r="B22" i="39"/>
  <c r="I23" i="39" s="1"/>
  <c r="I89" i="38"/>
  <c r="H89" i="38"/>
  <c r="G89" i="38"/>
  <c r="F89" i="38"/>
  <c r="E89" i="38"/>
  <c r="D89" i="38"/>
  <c r="C89" i="38"/>
  <c r="B89" i="38"/>
  <c r="I76" i="38"/>
  <c r="H76" i="38"/>
  <c r="G76" i="38"/>
  <c r="F76" i="38"/>
  <c r="E76" i="38"/>
  <c r="D76" i="38"/>
  <c r="C76" i="38"/>
  <c r="B76" i="38"/>
  <c r="I77" i="38" s="1"/>
  <c r="I62" i="38"/>
  <c r="H62" i="38"/>
  <c r="G62" i="38"/>
  <c r="F62" i="38"/>
  <c r="E62" i="38"/>
  <c r="D62" i="38"/>
  <c r="C62" i="38"/>
  <c r="B62" i="38"/>
  <c r="I63" i="38" s="1"/>
  <c r="I49" i="38"/>
  <c r="H49" i="38"/>
  <c r="G49" i="38"/>
  <c r="F49" i="38"/>
  <c r="E49" i="38"/>
  <c r="D49" i="38"/>
  <c r="C49" i="38"/>
  <c r="B49" i="38"/>
  <c r="I50" i="38" s="1"/>
  <c r="I35" i="38"/>
  <c r="H35" i="38"/>
  <c r="G35" i="38"/>
  <c r="F35" i="38"/>
  <c r="E35" i="38"/>
  <c r="D35" i="38"/>
  <c r="C35" i="38"/>
  <c r="B35" i="38"/>
  <c r="I36" i="38" s="1"/>
  <c r="I22" i="38"/>
  <c r="H22" i="38"/>
  <c r="G22" i="38"/>
  <c r="F22" i="38"/>
  <c r="E22" i="38"/>
  <c r="D22" i="38"/>
  <c r="C22" i="38"/>
  <c r="B22" i="38"/>
  <c r="I23" i="38" s="1"/>
  <c r="I103" i="37"/>
  <c r="H103" i="37"/>
  <c r="G103" i="37"/>
  <c r="F103" i="37"/>
  <c r="E103" i="37"/>
  <c r="D103" i="37"/>
  <c r="C103" i="37"/>
  <c r="B103" i="37"/>
  <c r="I104" i="37" s="1"/>
  <c r="I89" i="37"/>
  <c r="H89" i="37"/>
  <c r="G89" i="37"/>
  <c r="F89" i="37"/>
  <c r="E89" i="37"/>
  <c r="D89" i="37"/>
  <c r="C89" i="37"/>
  <c r="B89" i="37"/>
  <c r="I90" i="37" s="1"/>
  <c r="I76" i="37"/>
  <c r="H76" i="37"/>
  <c r="G76" i="37"/>
  <c r="F76" i="37"/>
  <c r="E76" i="37"/>
  <c r="D76" i="37"/>
  <c r="C76" i="37"/>
  <c r="B76" i="37"/>
  <c r="I77" i="37" s="1"/>
  <c r="I62" i="37"/>
  <c r="H62" i="37"/>
  <c r="G62" i="37"/>
  <c r="F62" i="37"/>
  <c r="E62" i="37"/>
  <c r="D62" i="37"/>
  <c r="C62" i="37"/>
  <c r="B62" i="37"/>
  <c r="I63" i="37" s="1"/>
  <c r="I49" i="37"/>
  <c r="H49" i="37"/>
  <c r="G49" i="37"/>
  <c r="F49" i="37"/>
  <c r="E49" i="37"/>
  <c r="D49" i="37"/>
  <c r="C49" i="37"/>
  <c r="B49" i="37"/>
  <c r="I50" i="37" s="1"/>
  <c r="I35" i="37"/>
  <c r="H35" i="37"/>
  <c r="G35" i="37"/>
  <c r="F35" i="37"/>
  <c r="E35" i="37"/>
  <c r="D35" i="37"/>
  <c r="C35" i="37"/>
  <c r="B35" i="37"/>
  <c r="I36" i="37" s="1"/>
  <c r="I22" i="37"/>
  <c r="H22" i="37"/>
  <c r="G22" i="37"/>
  <c r="F22" i="37"/>
  <c r="E22" i="37"/>
  <c r="D22" i="37"/>
  <c r="C22" i="37"/>
  <c r="B22" i="37"/>
  <c r="I23" i="37" s="1"/>
  <c r="I89" i="36"/>
  <c r="H89" i="36"/>
  <c r="G89" i="36"/>
  <c r="F89" i="36"/>
  <c r="E89" i="36"/>
  <c r="D89" i="36"/>
  <c r="C89" i="36"/>
  <c r="B89" i="36"/>
  <c r="I90" i="36" s="1"/>
  <c r="I76" i="36"/>
  <c r="H76" i="36"/>
  <c r="G76" i="36"/>
  <c r="F76" i="36"/>
  <c r="E76" i="36"/>
  <c r="D76" i="36"/>
  <c r="C76" i="36"/>
  <c r="B76" i="36"/>
  <c r="I77" i="36" s="1"/>
  <c r="I62" i="36"/>
  <c r="H62" i="36"/>
  <c r="G62" i="36"/>
  <c r="F62" i="36"/>
  <c r="E62" i="36"/>
  <c r="D62" i="36"/>
  <c r="C62" i="36"/>
  <c r="B62" i="36"/>
  <c r="I63" i="36" s="1"/>
  <c r="I49" i="36"/>
  <c r="H49" i="36"/>
  <c r="G49" i="36"/>
  <c r="F49" i="36"/>
  <c r="E49" i="36"/>
  <c r="D49" i="36"/>
  <c r="C49" i="36"/>
  <c r="B49" i="36"/>
  <c r="I50" i="36" s="1"/>
  <c r="I35" i="36"/>
  <c r="H35" i="36"/>
  <c r="G35" i="36"/>
  <c r="F35" i="36"/>
  <c r="E35" i="36"/>
  <c r="D35" i="36"/>
  <c r="C35" i="36"/>
  <c r="B35" i="36"/>
  <c r="I36" i="36" s="1"/>
  <c r="C21" i="36"/>
  <c r="C21" i="16" s="1"/>
  <c r="C20" i="36"/>
  <c r="C20" i="16" s="1"/>
  <c r="C19" i="36"/>
  <c r="C19" i="16" s="1"/>
  <c r="I18" i="36"/>
  <c r="I18" i="16" s="1"/>
  <c r="H18" i="36"/>
  <c r="H18" i="16" s="1"/>
  <c r="F18" i="36"/>
  <c r="F18" i="16" s="1"/>
  <c r="E18" i="36"/>
  <c r="E18" i="16" s="1"/>
  <c r="D18" i="36"/>
  <c r="D18" i="16" s="1"/>
  <c r="C18" i="36"/>
  <c r="C18" i="16" s="1"/>
  <c r="H17" i="36"/>
  <c r="H22" i="36" s="1"/>
  <c r="G17" i="36"/>
  <c r="G17" i="16" s="1"/>
  <c r="F17" i="36"/>
  <c r="F17" i="16" s="1"/>
  <c r="D17" i="36"/>
  <c r="C17" i="36"/>
  <c r="C17" i="16" s="1"/>
  <c r="I16" i="36"/>
  <c r="I22" i="36" s="1"/>
  <c r="H16" i="36"/>
  <c r="H16" i="16" s="1"/>
  <c r="G16" i="36"/>
  <c r="F16" i="36"/>
  <c r="F22" i="36" s="1"/>
  <c r="E16" i="36"/>
  <c r="E22" i="36" s="1"/>
  <c r="D16" i="36"/>
  <c r="D16" i="16" s="1"/>
  <c r="C16" i="36"/>
  <c r="C16" i="16" s="1"/>
  <c r="B14" i="36"/>
  <c r="B22" i="36" s="1"/>
  <c r="I103" i="35"/>
  <c r="H103" i="35"/>
  <c r="G103" i="35"/>
  <c r="F103" i="35"/>
  <c r="E103" i="35"/>
  <c r="D103" i="35"/>
  <c r="C103" i="35"/>
  <c r="B103" i="35"/>
  <c r="I104" i="35" s="1"/>
  <c r="I89" i="35"/>
  <c r="H89" i="35"/>
  <c r="G89" i="35"/>
  <c r="F89" i="35"/>
  <c r="E89" i="35"/>
  <c r="D89" i="35"/>
  <c r="C89" i="35"/>
  <c r="B89" i="35"/>
  <c r="I90" i="35" s="1"/>
  <c r="I76" i="35"/>
  <c r="H76" i="35"/>
  <c r="G76" i="35"/>
  <c r="F76" i="35"/>
  <c r="E76" i="35"/>
  <c r="D76" i="35"/>
  <c r="C76" i="35"/>
  <c r="B76" i="35"/>
  <c r="I77" i="35" s="1"/>
  <c r="I62" i="35"/>
  <c r="H62" i="35"/>
  <c r="G62" i="35"/>
  <c r="F62" i="35"/>
  <c r="E62" i="35"/>
  <c r="D62" i="35"/>
  <c r="C62" i="35"/>
  <c r="B62" i="35"/>
  <c r="I63" i="35" s="1"/>
  <c r="I49" i="35"/>
  <c r="H49" i="35"/>
  <c r="G49" i="35"/>
  <c r="F49" i="35"/>
  <c r="E49" i="35"/>
  <c r="D49" i="35"/>
  <c r="C49" i="35"/>
  <c r="B49" i="35"/>
  <c r="I50" i="35" s="1"/>
  <c r="I35" i="35"/>
  <c r="H35" i="35"/>
  <c r="G35" i="35"/>
  <c r="F35" i="35"/>
  <c r="E35" i="35"/>
  <c r="D35" i="35"/>
  <c r="C35" i="35"/>
  <c r="B35" i="35"/>
  <c r="I36" i="35" s="1"/>
  <c r="I22" i="35"/>
  <c r="H22" i="35"/>
  <c r="G22" i="35"/>
  <c r="F22" i="35"/>
  <c r="E22" i="35"/>
  <c r="D22" i="35"/>
  <c r="C22" i="35"/>
  <c r="B22" i="35"/>
  <c r="I23" i="35" s="1"/>
  <c r="I76" i="34"/>
  <c r="H76" i="34"/>
  <c r="G76" i="34"/>
  <c r="F76" i="34"/>
  <c r="E76" i="34"/>
  <c r="D76" i="34"/>
  <c r="C76" i="34"/>
  <c r="B76" i="34"/>
  <c r="I77" i="34" s="1"/>
  <c r="I62" i="34"/>
  <c r="H62" i="34"/>
  <c r="G62" i="34"/>
  <c r="F62" i="34"/>
  <c r="E62" i="34"/>
  <c r="D62" i="34"/>
  <c r="C62" i="34"/>
  <c r="B62" i="34"/>
  <c r="I63" i="34" s="1"/>
  <c r="I49" i="34"/>
  <c r="H49" i="34"/>
  <c r="G49" i="34"/>
  <c r="F49" i="34"/>
  <c r="E49" i="34"/>
  <c r="D49" i="34"/>
  <c r="C49" i="34"/>
  <c r="B49" i="34"/>
  <c r="I50" i="34" s="1"/>
  <c r="I35" i="34"/>
  <c r="H35" i="34"/>
  <c r="G35" i="34"/>
  <c r="F35" i="34"/>
  <c r="E35" i="34"/>
  <c r="D35" i="34"/>
  <c r="C35" i="34"/>
  <c r="B35" i="34"/>
  <c r="I36" i="34" s="1"/>
  <c r="I22" i="34"/>
  <c r="H22" i="34"/>
  <c r="G22" i="34"/>
  <c r="F22" i="34"/>
  <c r="E22" i="34"/>
  <c r="D22" i="34"/>
  <c r="C22" i="34"/>
  <c r="B22" i="34"/>
  <c r="I23" i="34" s="1"/>
  <c r="B22" i="33"/>
  <c r="D22" i="33"/>
  <c r="F22" i="33"/>
  <c r="H22" i="33"/>
  <c r="B35" i="33"/>
  <c r="D35" i="33"/>
  <c r="E35" i="33"/>
  <c r="H35" i="33"/>
  <c r="I35" i="33"/>
  <c r="B49" i="33"/>
  <c r="D49" i="33"/>
  <c r="F49" i="33"/>
  <c r="G49" i="33"/>
  <c r="H49" i="33"/>
  <c r="B62" i="33"/>
  <c r="D62" i="33"/>
  <c r="E62" i="33"/>
  <c r="F62" i="33"/>
  <c r="H62" i="33"/>
  <c r="I62" i="33"/>
  <c r="B76" i="33"/>
  <c r="F76" i="33"/>
  <c r="I77" i="32"/>
  <c r="H77" i="32"/>
  <c r="G77" i="32"/>
  <c r="F77" i="32"/>
  <c r="E77" i="32"/>
  <c r="D77" i="32"/>
  <c r="C77" i="32"/>
  <c r="B77" i="32"/>
  <c r="I63" i="32"/>
  <c r="H63" i="32"/>
  <c r="G63" i="32"/>
  <c r="F63" i="32"/>
  <c r="E63" i="32"/>
  <c r="D63" i="32"/>
  <c r="C63" i="32"/>
  <c r="B63" i="32"/>
  <c r="I50" i="32"/>
  <c r="H50" i="32"/>
  <c r="G50" i="32"/>
  <c r="F50" i="32"/>
  <c r="E50" i="32"/>
  <c r="D50" i="32"/>
  <c r="C50" i="32"/>
  <c r="B50" i="32"/>
  <c r="I36" i="32"/>
  <c r="H36" i="32"/>
  <c r="G36" i="32"/>
  <c r="F36" i="32"/>
  <c r="E36" i="32"/>
  <c r="D36" i="32"/>
  <c r="C36" i="32"/>
  <c r="B36" i="32"/>
  <c r="I23" i="32"/>
  <c r="H23" i="32"/>
  <c r="G23" i="32"/>
  <c r="F23" i="32"/>
  <c r="E23" i="32"/>
  <c r="D23" i="32"/>
  <c r="C23" i="32"/>
  <c r="B23" i="32"/>
  <c r="I77" i="31"/>
  <c r="H77" i="31"/>
  <c r="G77" i="31"/>
  <c r="F77" i="31"/>
  <c r="E77" i="31"/>
  <c r="D77" i="31"/>
  <c r="C77" i="31"/>
  <c r="B77" i="31"/>
  <c r="I63" i="31"/>
  <c r="H63" i="31"/>
  <c r="G63" i="31"/>
  <c r="F63" i="31"/>
  <c r="E63" i="31"/>
  <c r="D63" i="31"/>
  <c r="C63" i="31"/>
  <c r="B63" i="31"/>
  <c r="I50" i="31"/>
  <c r="H50" i="31"/>
  <c r="G50" i="31"/>
  <c r="F50" i="31"/>
  <c r="E50" i="31"/>
  <c r="D50" i="31"/>
  <c r="C50" i="31"/>
  <c r="B50" i="31"/>
  <c r="I36" i="31"/>
  <c r="H36" i="31"/>
  <c r="G36" i="31"/>
  <c r="F36" i="31"/>
  <c r="E36" i="31"/>
  <c r="D36" i="31"/>
  <c r="C36" i="31"/>
  <c r="B36" i="31"/>
  <c r="I23" i="31"/>
  <c r="H23" i="31"/>
  <c r="G23" i="31"/>
  <c r="F23" i="31"/>
  <c r="E23" i="31"/>
  <c r="D23" i="31"/>
  <c r="C23" i="31"/>
  <c r="B23" i="31"/>
  <c r="I104" i="30"/>
  <c r="H104" i="30"/>
  <c r="G104" i="30"/>
  <c r="F104" i="30"/>
  <c r="E104" i="30"/>
  <c r="D104" i="30"/>
  <c r="C104" i="30"/>
  <c r="B104" i="30"/>
  <c r="I90" i="30"/>
  <c r="H90" i="30"/>
  <c r="G90" i="30"/>
  <c r="F90" i="30"/>
  <c r="E90" i="30"/>
  <c r="D90" i="30"/>
  <c r="C90" i="30"/>
  <c r="B90" i="30"/>
  <c r="I77" i="30"/>
  <c r="H77" i="30"/>
  <c r="G77" i="30"/>
  <c r="F77" i="30"/>
  <c r="E77" i="30"/>
  <c r="D77" i="30"/>
  <c r="C77" i="30"/>
  <c r="B77" i="30"/>
  <c r="I63" i="30"/>
  <c r="H63" i="30"/>
  <c r="G63" i="30"/>
  <c r="F63" i="30"/>
  <c r="E63" i="30"/>
  <c r="D63" i="30"/>
  <c r="C63" i="30"/>
  <c r="B63" i="30"/>
  <c r="I50" i="30"/>
  <c r="H50" i="30"/>
  <c r="G50" i="30"/>
  <c r="F50" i="30"/>
  <c r="E50" i="30"/>
  <c r="D50" i="30"/>
  <c r="C50" i="30"/>
  <c r="B50" i="30"/>
  <c r="I36" i="30"/>
  <c r="H36" i="30"/>
  <c r="G36" i="30"/>
  <c r="F36" i="30"/>
  <c r="E36" i="30"/>
  <c r="D36" i="30"/>
  <c r="C36" i="30"/>
  <c r="B36" i="30"/>
  <c r="I23" i="30"/>
  <c r="H23" i="30"/>
  <c r="G23" i="30"/>
  <c r="F23" i="30"/>
  <c r="E23" i="30"/>
  <c r="D23" i="30"/>
  <c r="C23" i="30"/>
  <c r="B23" i="30"/>
  <c r="I90" i="29"/>
  <c r="H90" i="29"/>
  <c r="G90" i="29"/>
  <c r="F90" i="29"/>
  <c r="E90" i="29"/>
  <c r="D90" i="29"/>
  <c r="C90" i="29"/>
  <c r="B90" i="29"/>
  <c r="I77" i="29"/>
  <c r="H77" i="29"/>
  <c r="G77" i="29"/>
  <c r="F77" i="29"/>
  <c r="E77" i="29"/>
  <c r="D77" i="29"/>
  <c r="C77" i="29"/>
  <c r="B77" i="29"/>
  <c r="I63" i="29"/>
  <c r="H63" i="29"/>
  <c r="G63" i="29"/>
  <c r="F63" i="29"/>
  <c r="E63" i="29"/>
  <c r="D63" i="29"/>
  <c r="C63" i="29"/>
  <c r="B63" i="29"/>
  <c r="I50" i="29"/>
  <c r="H50" i="29"/>
  <c r="G50" i="29"/>
  <c r="F50" i="29"/>
  <c r="E50" i="29"/>
  <c r="D50" i="29"/>
  <c r="C50" i="29"/>
  <c r="B50" i="29"/>
  <c r="I36" i="29"/>
  <c r="H36" i="29"/>
  <c r="G36" i="29"/>
  <c r="F36" i="29"/>
  <c r="E36" i="29"/>
  <c r="D36" i="29"/>
  <c r="C36" i="29"/>
  <c r="B36" i="29"/>
  <c r="I23" i="29"/>
  <c r="H23" i="29"/>
  <c r="G23" i="29"/>
  <c r="F23" i="29"/>
  <c r="E23" i="29"/>
  <c r="D23" i="29"/>
  <c r="C23" i="29"/>
  <c r="B23" i="29"/>
  <c r="I24" i="29" s="1"/>
  <c r="I104" i="28"/>
  <c r="H104" i="28"/>
  <c r="G104" i="28"/>
  <c r="F104" i="28"/>
  <c r="E104" i="28"/>
  <c r="D104" i="28"/>
  <c r="C104" i="28"/>
  <c r="B104" i="28"/>
  <c r="I105" i="28" s="1"/>
  <c r="I90" i="28"/>
  <c r="H90" i="28"/>
  <c r="G90" i="28"/>
  <c r="F90" i="28"/>
  <c r="E90" i="28"/>
  <c r="D90" i="28"/>
  <c r="C90" i="28"/>
  <c r="B90" i="28"/>
  <c r="I91" i="28" s="1"/>
  <c r="I77" i="28"/>
  <c r="H77" i="28"/>
  <c r="G77" i="28"/>
  <c r="F77" i="28"/>
  <c r="E77" i="28"/>
  <c r="D77" i="28"/>
  <c r="C77" i="28"/>
  <c r="B77" i="28"/>
  <c r="I78" i="28" s="1"/>
  <c r="I63" i="28"/>
  <c r="H63" i="28"/>
  <c r="G63" i="28"/>
  <c r="F63" i="28"/>
  <c r="E63" i="28"/>
  <c r="D63" i="28"/>
  <c r="C63" i="28"/>
  <c r="B63" i="28"/>
  <c r="I64" i="28" s="1"/>
  <c r="I50" i="28"/>
  <c r="H50" i="28"/>
  <c r="G50" i="28"/>
  <c r="F50" i="28"/>
  <c r="E50" i="28"/>
  <c r="D50" i="28"/>
  <c r="C50" i="28"/>
  <c r="B50" i="28"/>
  <c r="I51" i="28" s="1"/>
  <c r="I36" i="28"/>
  <c r="H36" i="28"/>
  <c r="G36" i="28"/>
  <c r="F36" i="28"/>
  <c r="E36" i="28"/>
  <c r="D36" i="28"/>
  <c r="C36" i="28"/>
  <c r="B36" i="28"/>
  <c r="I37" i="28" s="1"/>
  <c r="I23" i="28"/>
  <c r="H23" i="28"/>
  <c r="G23" i="28"/>
  <c r="F23" i="28"/>
  <c r="E23" i="28"/>
  <c r="D23" i="28"/>
  <c r="C23" i="28"/>
  <c r="B23" i="28"/>
  <c r="I24" i="28" s="1"/>
  <c r="I90" i="27"/>
  <c r="H90" i="27"/>
  <c r="G90" i="27"/>
  <c r="F90" i="27"/>
  <c r="E90" i="27"/>
  <c r="D90" i="27"/>
  <c r="C90" i="27"/>
  <c r="B90" i="27"/>
  <c r="I91" i="27" s="1"/>
  <c r="I77" i="27"/>
  <c r="H77" i="27"/>
  <c r="G77" i="27"/>
  <c r="F77" i="27"/>
  <c r="E77" i="27"/>
  <c r="D77" i="27"/>
  <c r="C77" i="27"/>
  <c r="B77" i="27"/>
  <c r="I78" i="27" s="1"/>
  <c r="I63" i="27"/>
  <c r="H63" i="27"/>
  <c r="G63" i="27"/>
  <c r="F63" i="27"/>
  <c r="E63" i="27"/>
  <c r="D63" i="27"/>
  <c r="C63" i="27"/>
  <c r="B63" i="27"/>
  <c r="I64" i="27" s="1"/>
  <c r="I50" i="27"/>
  <c r="H50" i="27"/>
  <c r="G50" i="27"/>
  <c r="F50" i="27"/>
  <c r="E50" i="27"/>
  <c r="D50" i="27"/>
  <c r="C50" i="27"/>
  <c r="B50" i="27"/>
  <c r="I51" i="27" s="1"/>
  <c r="I36" i="27"/>
  <c r="H36" i="27"/>
  <c r="G36" i="27"/>
  <c r="F36" i="27"/>
  <c r="E36" i="27"/>
  <c r="D36" i="27"/>
  <c r="C36" i="27"/>
  <c r="B36" i="27"/>
  <c r="I37" i="27" s="1"/>
  <c r="I23" i="27"/>
  <c r="H23" i="27"/>
  <c r="G23" i="27"/>
  <c r="F23" i="27"/>
  <c r="E23" i="27"/>
  <c r="D23" i="27"/>
  <c r="C23" i="27"/>
  <c r="B23" i="27"/>
  <c r="I24" i="27" s="1"/>
  <c r="I63" i="26"/>
  <c r="H63" i="26"/>
  <c r="G63" i="26"/>
  <c r="F63" i="26"/>
  <c r="E63" i="26"/>
  <c r="D63" i="26"/>
  <c r="C63" i="26"/>
  <c r="B63" i="26"/>
  <c r="I50" i="26"/>
  <c r="H50" i="26"/>
  <c r="G50" i="26"/>
  <c r="F50" i="26"/>
  <c r="E50" i="26"/>
  <c r="D50" i="26"/>
  <c r="C50" i="26"/>
  <c r="B50" i="26"/>
  <c r="I51" i="26" s="1"/>
  <c r="I36" i="26"/>
  <c r="H36" i="26"/>
  <c r="G36" i="26"/>
  <c r="F36" i="26"/>
  <c r="E36" i="26"/>
  <c r="D36" i="26"/>
  <c r="C36" i="26"/>
  <c r="B36" i="26"/>
  <c r="I37" i="26" s="1"/>
  <c r="I23" i="26"/>
  <c r="H23" i="26"/>
  <c r="G23" i="26"/>
  <c r="F23" i="26"/>
  <c r="E23" i="26"/>
  <c r="D23" i="26"/>
  <c r="C23" i="26"/>
  <c r="B23" i="26"/>
  <c r="I24" i="26" s="1"/>
  <c r="I104" i="25"/>
  <c r="H104" i="25"/>
  <c r="G104" i="25"/>
  <c r="F104" i="25"/>
  <c r="E104" i="25"/>
  <c r="D104" i="25"/>
  <c r="C104" i="25"/>
  <c r="B104" i="25"/>
  <c r="I105" i="25" s="1"/>
  <c r="I90" i="25"/>
  <c r="H90" i="25"/>
  <c r="G90" i="25"/>
  <c r="F90" i="25"/>
  <c r="E90" i="25"/>
  <c r="D90" i="25"/>
  <c r="C90" i="25"/>
  <c r="B90" i="25"/>
  <c r="I91" i="25" s="1"/>
  <c r="I77" i="25"/>
  <c r="H77" i="25"/>
  <c r="G77" i="25"/>
  <c r="F77" i="25"/>
  <c r="E77" i="25"/>
  <c r="D77" i="25"/>
  <c r="C77" i="25"/>
  <c r="B77" i="25"/>
  <c r="I78" i="25" s="1"/>
  <c r="I63" i="25"/>
  <c r="H63" i="25"/>
  <c r="G63" i="25"/>
  <c r="F63" i="25"/>
  <c r="E63" i="25"/>
  <c r="D63" i="25"/>
  <c r="C63" i="25"/>
  <c r="B63" i="25"/>
  <c r="I64" i="25" s="1"/>
  <c r="I50" i="25"/>
  <c r="H50" i="25"/>
  <c r="G50" i="25"/>
  <c r="F50" i="25"/>
  <c r="E50" i="25"/>
  <c r="D50" i="25"/>
  <c r="C50" i="25"/>
  <c r="B50" i="25"/>
  <c r="I51" i="25" s="1"/>
  <c r="I36" i="25"/>
  <c r="H36" i="25"/>
  <c r="G36" i="25"/>
  <c r="F36" i="25"/>
  <c r="E36" i="25"/>
  <c r="D36" i="25"/>
  <c r="C36" i="25"/>
  <c r="B36" i="25"/>
  <c r="I37" i="25" s="1"/>
  <c r="I23" i="25"/>
  <c r="H23" i="25"/>
  <c r="G23" i="25"/>
  <c r="F23" i="25"/>
  <c r="E23" i="25"/>
  <c r="D23" i="25"/>
  <c r="C23" i="25"/>
  <c r="B23" i="25"/>
  <c r="I24" i="25" s="1"/>
  <c r="I103" i="24"/>
  <c r="H103" i="24"/>
  <c r="G103" i="24"/>
  <c r="F103" i="24"/>
  <c r="E103" i="24"/>
  <c r="D103" i="24"/>
  <c r="C103" i="24"/>
  <c r="B103" i="24"/>
  <c r="I104" i="24" s="1"/>
  <c r="I90" i="24"/>
  <c r="H90" i="24"/>
  <c r="G90" i="24"/>
  <c r="F90" i="24"/>
  <c r="E90" i="24"/>
  <c r="D90" i="24"/>
  <c r="C90" i="24"/>
  <c r="B90" i="24"/>
  <c r="I91" i="24" s="1"/>
  <c r="I77" i="24"/>
  <c r="H77" i="24"/>
  <c r="G77" i="24"/>
  <c r="F77" i="24"/>
  <c r="E77" i="24"/>
  <c r="D77" i="24"/>
  <c r="C77" i="24"/>
  <c r="B77" i="24"/>
  <c r="I78" i="24" s="1"/>
  <c r="I63" i="24"/>
  <c r="H63" i="24"/>
  <c r="G63" i="24"/>
  <c r="F63" i="24"/>
  <c r="E63" i="24"/>
  <c r="D63" i="24"/>
  <c r="C63" i="24"/>
  <c r="B63" i="24"/>
  <c r="I64" i="24" s="1"/>
  <c r="I50" i="24"/>
  <c r="H50" i="24"/>
  <c r="G50" i="24"/>
  <c r="F50" i="24"/>
  <c r="E50" i="24"/>
  <c r="D50" i="24"/>
  <c r="C50" i="24"/>
  <c r="B50" i="24"/>
  <c r="I51" i="24" s="1"/>
  <c r="I36" i="24"/>
  <c r="H36" i="24"/>
  <c r="G36" i="24"/>
  <c r="F36" i="24"/>
  <c r="E36" i="24"/>
  <c r="D36" i="24"/>
  <c r="C36" i="24"/>
  <c r="B36" i="24"/>
  <c r="I37" i="24" s="1"/>
  <c r="I23" i="24"/>
  <c r="H23" i="24"/>
  <c r="G23" i="24"/>
  <c r="F23" i="24"/>
  <c r="E23" i="24"/>
  <c r="D23" i="24"/>
  <c r="C23" i="24"/>
  <c r="B23" i="24"/>
  <c r="I24" i="24" s="1"/>
  <c r="D104" i="24" s="1"/>
  <c r="I90" i="23"/>
  <c r="H90" i="23"/>
  <c r="G90" i="23"/>
  <c r="F90" i="23"/>
  <c r="E90" i="23"/>
  <c r="D90" i="23"/>
  <c r="C90" i="23"/>
  <c r="B90" i="23"/>
  <c r="I91" i="23" s="1"/>
  <c r="I77" i="23"/>
  <c r="H77" i="23"/>
  <c r="G77" i="23"/>
  <c r="F77" i="23"/>
  <c r="E77" i="23"/>
  <c r="D77" i="23"/>
  <c r="C77" i="23"/>
  <c r="B77" i="23"/>
  <c r="I78" i="23" s="1"/>
  <c r="I63" i="23"/>
  <c r="H63" i="23"/>
  <c r="G63" i="23"/>
  <c r="F63" i="23"/>
  <c r="E63" i="23"/>
  <c r="D63" i="23"/>
  <c r="C63" i="23"/>
  <c r="B63" i="23"/>
  <c r="I64" i="23" s="1"/>
  <c r="I50" i="23"/>
  <c r="H50" i="23"/>
  <c r="G50" i="23"/>
  <c r="F50" i="23"/>
  <c r="E50" i="23"/>
  <c r="D50" i="23"/>
  <c r="C50" i="23"/>
  <c r="B50" i="23"/>
  <c r="I51" i="23" s="1"/>
  <c r="I36" i="23"/>
  <c r="H36" i="23"/>
  <c r="G36" i="23"/>
  <c r="F36" i="23"/>
  <c r="E36" i="23"/>
  <c r="D36" i="23"/>
  <c r="C36" i="23"/>
  <c r="B36" i="23"/>
  <c r="I37" i="23" s="1"/>
  <c r="I23" i="23"/>
  <c r="H23" i="23"/>
  <c r="G23" i="23"/>
  <c r="F23" i="23"/>
  <c r="E23" i="23"/>
  <c r="D23" i="23"/>
  <c r="C23" i="23"/>
  <c r="B23" i="23"/>
  <c r="I24" i="23" s="1"/>
  <c r="D91" i="23" s="1"/>
  <c r="I143" i="22"/>
  <c r="H143" i="22"/>
  <c r="G143" i="22"/>
  <c r="F143" i="22"/>
  <c r="E143" i="22"/>
  <c r="D143" i="22"/>
  <c r="C143" i="22"/>
  <c r="B143" i="22"/>
  <c r="I144" i="22" s="1"/>
  <c r="I130" i="22"/>
  <c r="H130" i="22"/>
  <c r="G130" i="22"/>
  <c r="F130" i="22"/>
  <c r="E130" i="22"/>
  <c r="D130" i="22"/>
  <c r="C130" i="22"/>
  <c r="B130" i="22"/>
  <c r="I131" i="22" s="1"/>
  <c r="I117" i="22"/>
  <c r="H117" i="22"/>
  <c r="G117" i="22"/>
  <c r="F117" i="22"/>
  <c r="E117" i="22"/>
  <c r="D117" i="22"/>
  <c r="C117" i="22"/>
  <c r="B117" i="22"/>
  <c r="I118" i="22" s="1"/>
  <c r="I104" i="22"/>
  <c r="H104" i="22"/>
  <c r="G104" i="22"/>
  <c r="F104" i="22"/>
  <c r="E104" i="22"/>
  <c r="D104" i="22"/>
  <c r="C104" i="22"/>
  <c r="B104" i="22"/>
  <c r="I105" i="22" s="1"/>
  <c r="I90" i="22"/>
  <c r="H90" i="22"/>
  <c r="G90" i="22"/>
  <c r="F90" i="22"/>
  <c r="E90" i="22"/>
  <c r="D90" i="22"/>
  <c r="C90" i="22"/>
  <c r="B90" i="22"/>
  <c r="I91" i="22" s="1"/>
  <c r="I77" i="22"/>
  <c r="H77" i="22"/>
  <c r="G77" i="22"/>
  <c r="F77" i="22"/>
  <c r="E77" i="22"/>
  <c r="D77" i="22"/>
  <c r="C77" i="22"/>
  <c r="B77" i="22"/>
  <c r="I78" i="22" s="1"/>
  <c r="I63" i="22"/>
  <c r="H63" i="22"/>
  <c r="G63" i="22"/>
  <c r="F63" i="22"/>
  <c r="E63" i="22"/>
  <c r="D63" i="22"/>
  <c r="C63" i="22"/>
  <c r="B63" i="22"/>
  <c r="I50" i="22"/>
  <c r="H50" i="22"/>
  <c r="G50" i="22"/>
  <c r="F50" i="22"/>
  <c r="E50" i="22"/>
  <c r="D50" i="22"/>
  <c r="C50" i="22"/>
  <c r="B50" i="22"/>
  <c r="I51" i="22" s="1"/>
  <c r="I36" i="22"/>
  <c r="H36" i="22"/>
  <c r="G36" i="22"/>
  <c r="F36" i="22"/>
  <c r="E36" i="22"/>
  <c r="D36" i="22"/>
  <c r="C36" i="22"/>
  <c r="B36" i="22"/>
  <c r="I37" i="22" s="1"/>
  <c r="I23" i="22"/>
  <c r="H23" i="22"/>
  <c r="G23" i="22"/>
  <c r="F23" i="22"/>
  <c r="E23" i="22"/>
  <c r="D23" i="22"/>
  <c r="C23" i="22"/>
  <c r="B23" i="22"/>
  <c r="I24" i="22" s="1"/>
  <c r="I104" i="21"/>
  <c r="H104" i="21"/>
  <c r="G104" i="21"/>
  <c r="F104" i="21"/>
  <c r="E104" i="21"/>
  <c r="D104" i="21"/>
  <c r="C104" i="21"/>
  <c r="B104" i="21"/>
  <c r="I105" i="21" s="1"/>
  <c r="I90" i="21"/>
  <c r="H90" i="21"/>
  <c r="G90" i="21"/>
  <c r="F90" i="21"/>
  <c r="E90" i="21"/>
  <c r="D90" i="21"/>
  <c r="C90" i="21"/>
  <c r="B90" i="21"/>
  <c r="I91" i="21" s="1"/>
  <c r="I77" i="21"/>
  <c r="H77" i="21"/>
  <c r="G77" i="21"/>
  <c r="F77" i="21"/>
  <c r="E77" i="21"/>
  <c r="D77" i="21"/>
  <c r="C77" i="21"/>
  <c r="B77" i="21"/>
  <c r="I78" i="21" s="1"/>
  <c r="I63" i="21"/>
  <c r="H63" i="21"/>
  <c r="G63" i="21"/>
  <c r="F63" i="21"/>
  <c r="E63" i="21"/>
  <c r="D63" i="21"/>
  <c r="C63" i="21"/>
  <c r="B63" i="21"/>
  <c r="I64" i="21" s="1"/>
  <c r="I50" i="21"/>
  <c r="H50" i="21"/>
  <c r="G50" i="21"/>
  <c r="F50" i="21"/>
  <c r="E50" i="21"/>
  <c r="D50" i="21"/>
  <c r="C50" i="21"/>
  <c r="B50" i="21"/>
  <c r="I51" i="21" s="1"/>
  <c r="I36" i="21"/>
  <c r="H36" i="21"/>
  <c r="G36" i="21"/>
  <c r="F36" i="21"/>
  <c r="E36" i="21"/>
  <c r="D36" i="21"/>
  <c r="C36" i="21"/>
  <c r="B36" i="21"/>
  <c r="I37" i="21" s="1"/>
  <c r="I23" i="21"/>
  <c r="H23" i="21"/>
  <c r="G23" i="21"/>
  <c r="F23" i="21"/>
  <c r="E23" i="21"/>
  <c r="D23" i="21"/>
  <c r="C23" i="21"/>
  <c r="B23" i="21"/>
  <c r="I24" i="21" s="1"/>
  <c r="I143" i="20"/>
  <c r="H143" i="20"/>
  <c r="G143" i="20"/>
  <c r="F143" i="20"/>
  <c r="E143" i="20"/>
  <c r="D143" i="20"/>
  <c r="C143" i="20"/>
  <c r="B143" i="20"/>
  <c r="I130" i="20"/>
  <c r="H130" i="20"/>
  <c r="G130" i="20"/>
  <c r="F130" i="20"/>
  <c r="E130" i="20"/>
  <c r="D130" i="20"/>
  <c r="C130" i="20"/>
  <c r="B130" i="20"/>
  <c r="I116" i="20"/>
  <c r="H116" i="20"/>
  <c r="G116" i="20"/>
  <c r="F116" i="20"/>
  <c r="E116" i="20"/>
  <c r="D116" i="20"/>
  <c r="C116" i="20"/>
  <c r="B116" i="20"/>
  <c r="I117" i="20" s="1"/>
  <c r="I103" i="20"/>
  <c r="H103" i="20"/>
  <c r="G103" i="20"/>
  <c r="F103" i="20"/>
  <c r="E103" i="20"/>
  <c r="D103" i="20"/>
  <c r="C103" i="20"/>
  <c r="B103" i="20"/>
  <c r="I104" i="20" s="1"/>
  <c r="I89" i="20"/>
  <c r="H89" i="20"/>
  <c r="G89" i="20"/>
  <c r="F89" i="20"/>
  <c r="E89" i="20"/>
  <c r="D89" i="20"/>
  <c r="C89" i="20"/>
  <c r="B89" i="20"/>
  <c r="I90" i="20" s="1"/>
  <c r="I76" i="20"/>
  <c r="H76" i="20"/>
  <c r="G76" i="20"/>
  <c r="F76" i="20"/>
  <c r="E76" i="20"/>
  <c r="D76" i="20"/>
  <c r="C76" i="20"/>
  <c r="B76" i="20"/>
  <c r="I77" i="20" s="1"/>
  <c r="I62" i="20"/>
  <c r="H62" i="20"/>
  <c r="G62" i="20"/>
  <c r="F62" i="20"/>
  <c r="E62" i="20"/>
  <c r="D62" i="20"/>
  <c r="C62" i="20"/>
  <c r="B62" i="20"/>
  <c r="I63" i="20" s="1"/>
  <c r="I49" i="20"/>
  <c r="H49" i="20"/>
  <c r="G49" i="20"/>
  <c r="F49" i="20"/>
  <c r="E49" i="20"/>
  <c r="D49" i="20"/>
  <c r="C49" i="20"/>
  <c r="B49" i="20"/>
  <c r="I50" i="20" s="1"/>
  <c r="I35" i="20"/>
  <c r="H35" i="20"/>
  <c r="G35" i="20"/>
  <c r="F35" i="20"/>
  <c r="E35" i="20"/>
  <c r="D35" i="20"/>
  <c r="C35" i="20"/>
  <c r="B35" i="20"/>
  <c r="I36" i="20" s="1"/>
  <c r="I22" i="20"/>
  <c r="H22" i="20"/>
  <c r="G22" i="20"/>
  <c r="F22" i="20"/>
  <c r="E22" i="20"/>
  <c r="D22" i="20"/>
  <c r="C22" i="20"/>
  <c r="B22" i="20"/>
  <c r="I23" i="20" s="1"/>
  <c r="I16" i="16" l="1"/>
  <c r="E16" i="16"/>
  <c r="I22" i="33"/>
  <c r="E22" i="33"/>
  <c r="G22" i="33"/>
  <c r="C49" i="33"/>
  <c r="C76" i="33"/>
  <c r="I76" i="33"/>
  <c r="E76" i="33"/>
  <c r="G76" i="33"/>
  <c r="I131" i="20"/>
  <c r="C22" i="36"/>
  <c r="I23" i="36" s="1"/>
  <c r="D90" i="36" s="1"/>
  <c r="G22" i="36"/>
  <c r="D22" i="36"/>
  <c r="I90" i="38"/>
  <c r="D90" i="38" s="1"/>
  <c r="I36" i="39"/>
  <c r="B14" i="16"/>
  <c r="C35" i="33"/>
  <c r="G35" i="33"/>
  <c r="H76" i="33"/>
  <c r="D76" i="33"/>
  <c r="I64" i="22"/>
  <c r="I37" i="29"/>
  <c r="I51" i="29"/>
  <c r="I64" i="29"/>
  <c r="I78" i="29"/>
  <c r="I91" i="29"/>
  <c r="I24" i="30"/>
  <c r="I37" i="30"/>
  <c r="I51" i="30"/>
  <c r="I64" i="30"/>
  <c r="I78" i="30"/>
  <c r="I91" i="30"/>
  <c r="I105" i="30"/>
  <c r="I24" i="31"/>
  <c r="I37" i="31"/>
  <c r="I51" i="31"/>
  <c r="I64" i="31"/>
  <c r="I78" i="31"/>
  <c r="I24" i="32"/>
  <c r="I37" i="32"/>
  <c r="I51" i="32"/>
  <c r="I64" i="32"/>
  <c r="I78" i="32"/>
  <c r="I63" i="39"/>
  <c r="D63" i="39" s="1"/>
  <c r="G16" i="16"/>
  <c r="F35" i="33"/>
  <c r="I49" i="33"/>
  <c r="E49" i="33"/>
  <c r="I50" i="33" s="1"/>
  <c r="C62" i="33"/>
  <c r="I144" i="20"/>
  <c r="I64" i="26"/>
  <c r="H17" i="16"/>
  <c r="D17" i="16"/>
  <c r="F16" i="16"/>
  <c r="G62" i="33"/>
  <c r="I77" i="33"/>
  <c r="I63" i="33"/>
  <c r="I36" i="33"/>
  <c r="I23" i="33"/>
  <c r="D144" i="45"/>
  <c r="H107" i="44"/>
  <c r="D143" i="43"/>
  <c r="H107" i="40"/>
  <c r="J22" i="39"/>
  <c r="H107" i="37"/>
  <c r="H107" i="35"/>
  <c r="H80" i="34"/>
  <c r="H81" i="32"/>
  <c r="H81" i="31"/>
  <c r="H108" i="30"/>
  <c r="D91" i="29"/>
  <c r="H108" i="28"/>
  <c r="D91" i="27"/>
  <c r="D64" i="26"/>
  <c r="H108" i="25"/>
  <c r="D144" i="22"/>
  <c r="H108" i="21"/>
  <c r="D144" i="20"/>
  <c r="H80" i="33" l="1"/>
  <c r="C62" i="3"/>
  <c r="E62" i="3"/>
  <c r="I76" i="19" l="1"/>
  <c r="H76" i="19"/>
  <c r="G76" i="19"/>
  <c r="F76" i="19"/>
  <c r="E76" i="19"/>
  <c r="D76" i="19"/>
  <c r="C76" i="19"/>
  <c r="B76" i="19"/>
  <c r="I77" i="19" s="1"/>
  <c r="I62" i="19"/>
  <c r="H62" i="19"/>
  <c r="G62" i="19"/>
  <c r="F62" i="19"/>
  <c r="E62" i="19"/>
  <c r="D62" i="19"/>
  <c r="C62" i="19"/>
  <c r="B62" i="19"/>
  <c r="I63" i="19" s="1"/>
  <c r="I49" i="19"/>
  <c r="H49" i="19"/>
  <c r="G49" i="19"/>
  <c r="F49" i="19"/>
  <c r="E49" i="19"/>
  <c r="D49" i="19"/>
  <c r="C49" i="19"/>
  <c r="B49" i="19"/>
  <c r="I50" i="19" s="1"/>
  <c r="I35" i="19"/>
  <c r="H35" i="19"/>
  <c r="G35" i="19"/>
  <c r="F35" i="19"/>
  <c r="E35" i="19"/>
  <c r="D35" i="19"/>
  <c r="C35" i="19"/>
  <c r="B35" i="19"/>
  <c r="I36" i="19" s="1"/>
  <c r="I22" i="19"/>
  <c r="H22" i="19"/>
  <c r="G22" i="19"/>
  <c r="F22" i="19"/>
  <c r="E22" i="19"/>
  <c r="D22" i="19"/>
  <c r="C22" i="19"/>
  <c r="B22" i="19"/>
  <c r="I23" i="19" s="1"/>
  <c r="I76" i="18"/>
  <c r="H76" i="18"/>
  <c r="G76" i="18"/>
  <c r="F76" i="18"/>
  <c r="E76" i="18"/>
  <c r="D76" i="18"/>
  <c r="C76" i="18"/>
  <c r="B76" i="18"/>
  <c r="I62" i="18"/>
  <c r="H62" i="18"/>
  <c r="G62" i="18"/>
  <c r="F62" i="18"/>
  <c r="E62" i="18"/>
  <c r="D62" i="18"/>
  <c r="C62" i="18"/>
  <c r="B62" i="18"/>
  <c r="I49" i="18"/>
  <c r="H49" i="18"/>
  <c r="G49" i="18"/>
  <c r="F49" i="18"/>
  <c r="E49" i="18"/>
  <c r="D49" i="18"/>
  <c r="C49" i="18"/>
  <c r="B49" i="18"/>
  <c r="I35" i="18"/>
  <c r="H35" i="18"/>
  <c r="G35" i="18"/>
  <c r="F35" i="18"/>
  <c r="E35" i="18"/>
  <c r="D35" i="18"/>
  <c r="C35" i="18"/>
  <c r="B35" i="18"/>
  <c r="I22" i="18"/>
  <c r="H22" i="18"/>
  <c r="G22" i="18"/>
  <c r="F22" i="18"/>
  <c r="E22" i="18"/>
  <c r="D22" i="18"/>
  <c r="C22" i="18"/>
  <c r="B22" i="18"/>
  <c r="B229" i="1" s="1"/>
  <c r="B237" i="1" s="1"/>
  <c r="I103" i="17"/>
  <c r="H103" i="17"/>
  <c r="G103" i="17"/>
  <c r="F103" i="17"/>
  <c r="E103" i="17"/>
  <c r="D103" i="17"/>
  <c r="C103" i="17"/>
  <c r="B103" i="17"/>
  <c r="I89" i="17"/>
  <c r="H89" i="17"/>
  <c r="G89" i="17"/>
  <c r="F89" i="17"/>
  <c r="E89" i="17"/>
  <c r="D89" i="17"/>
  <c r="C89" i="17"/>
  <c r="B89" i="17"/>
  <c r="I76" i="17"/>
  <c r="H76" i="17"/>
  <c r="G76" i="17"/>
  <c r="F76" i="17"/>
  <c r="E76" i="17"/>
  <c r="D76" i="17"/>
  <c r="C76" i="17"/>
  <c r="B76" i="17"/>
  <c r="I62" i="17"/>
  <c r="H62" i="17"/>
  <c r="G62" i="17"/>
  <c r="F62" i="17"/>
  <c r="E62" i="17"/>
  <c r="D62" i="17"/>
  <c r="C62" i="17"/>
  <c r="B62" i="17"/>
  <c r="I49" i="17"/>
  <c r="H49" i="17"/>
  <c r="G49" i="17"/>
  <c r="F49" i="17"/>
  <c r="E49" i="17"/>
  <c r="D49" i="17"/>
  <c r="C49" i="17"/>
  <c r="B49" i="17"/>
  <c r="I35" i="17"/>
  <c r="H35" i="17"/>
  <c r="G35" i="17"/>
  <c r="F35" i="17"/>
  <c r="E35" i="17"/>
  <c r="D35" i="17"/>
  <c r="C35" i="17"/>
  <c r="B35" i="17"/>
  <c r="I22" i="17"/>
  <c r="H22" i="17"/>
  <c r="G22" i="17"/>
  <c r="F22" i="17"/>
  <c r="E22" i="17"/>
  <c r="D22" i="17"/>
  <c r="C22" i="17"/>
  <c r="B22" i="17"/>
  <c r="B215" i="1" s="1"/>
  <c r="B223" i="1" s="1"/>
  <c r="I89" i="16"/>
  <c r="H89" i="16"/>
  <c r="G89" i="16"/>
  <c r="F89" i="16"/>
  <c r="E89" i="16"/>
  <c r="D89" i="16"/>
  <c r="C89" i="16"/>
  <c r="B89" i="16"/>
  <c r="I76" i="16"/>
  <c r="H76" i="16"/>
  <c r="G76" i="16"/>
  <c r="F76" i="16"/>
  <c r="E76" i="16"/>
  <c r="D76" i="16"/>
  <c r="C76" i="16"/>
  <c r="B76" i="16"/>
  <c r="I62" i="16"/>
  <c r="H62" i="16"/>
  <c r="G62" i="16"/>
  <c r="F62" i="16"/>
  <c r="E62" i="16"/>
  <c r="D62" i="16"/>
  <c r="C62" i="16"/>
  <c r="B62" i="16"/>
  <c r="I49" i="16"/>
  <c r="H49" i="16"/>
  <c r="G49" i="16"/>
  <c r="F49" i="16"/>
  <c r="E49" i="16"/>
  <c r="D49" i="16"/>
  <c r="C49" i="16"/>
  <c r="B49" i="16"/>
  <c r="I35" i="16"/>
  <c r="H35" i="16"/>
  <c r="G35" i="16"/>
  <c r="F35" i="16"/>
  <c r="E35" i="16"/>
  <c r="D35" i="16"/>
  <c r="C35" i="16"/>
  <c r="B35" i="16"/>
  <c r="I22" i="16"/>
  <c r="H22" i="16"/>
  <c r="G22" i="16"/>
  <c r="F22" i="16"/>
  <c r="E22" i="16"/>
  <c r="D22" i="16"/>
  <c r="C22" i="16"/>
  <c r="B22" i="16"/>
  <c r="I103" i="15"/>
  <c r="H103" i="15"/>
  <c r="G103" i="15"/>
  <c r="F103" i="15"/>
  <c r="E103" i="15"/>
  <c r="D103" i="15"/>
  <c r="C103" i="15"/>
  <c r="B103" i="15"/>
  <c r="I89" i="15"/>
  <c r="H89" i="15"/>
  <c r="G89" i="15"/>
  <c r="F89" i="15"/>
  <c r="E89" i="15"/>
  <c r="D89" i="15"/>
  <c r="C89" i="15"/>
  <c r="B89" i="15"/>
  <c r="I76" i="15"/>
  <c r="H76" i="15"/>
  <c r="G76" i="15"/>
  <c r="F76" i="15"/>
  <c r="E76" i="15"/>
  <c r="D76" i="15"/>
  <c r="C76" i="15"/>
  <c r="B76" i="15"/>
  <c r="I62" i="15"/>
  <c r="H62" i="15"/>
  <c r="G62" i="15"/>
  <c r="F62" i="15"/>
  <c r="E62" i="15"/>
  <c r="D62" i="15"/>
  <c r="C62" i="15"/>
  <c r="B62" i="15"/>
  <c r="I49" i="15"/>
  <c r="H49" i="15"/>
  <c r="G49" i="15"/>
  <c r="F49" i="15"/>
  <c r="E49" i="15"/>
  <c r="D49" i="15"/>
  <c r="C49" i="15"/>
  <c r="B49" i="15"/>
  <c r="I35" i="15"/>
  <c r="H35" i="15"/>
  <c r="G35" i="15"/>
  <c r="F35" i="15"/>
  <c r="E35" i="15"/>
  <c r="D35" i="15"/>
  <c r="C35" i="15"/>
  <c r="B35" i="15"/>
  <c r="I22" i="15"/>
  <c r="H22" i="15"/>
  <c r="G22" i="15"/>
  <c r="F22" i="15"/>
  <c r="E22" i="15"/>
  <c r="D22" i="15"/>
  <c r="C22" i="15"/>
  <c r="B22" i="15"/>
  <c r="I89" i="14"/>
  <c r="H89" i="14"/>
  <c r="G89" i="14"/>
  <c r="F89" i="14"/>
  <c r="E89" i="14"/>
  <c r="D89" i="14"/>
  <c r="C89" i="14"/>
  <c r="B89" i="14"/>
  <c r="I76" i="14"/>
  <c r="H76" i="14"/>
  <c r="G76" i="14"/>
  <c r="F76" i="14"/>
  <c r="E76" i="14"/>
  <c r="D76" i="14"/>
  <c r="C76" i="14"/>
  <c r="B76" i="14"/>
  <c r="I62" i="14"/>
  <c r="H62" i="14"/>
  <c r="G62" i="14"/>
  <c r="F62" i="14"/>
  <c r="E62" i="14"/>
  <c r="D62" i="14"/>
  <c r="C62" i="14"/>
  <c r="B62" i="14"/>
  <c r="I49" i="14"/>
  <c r="H49" i="14"/>
  <c r="G49" i="14"/>
  <c r="F49" i="14"/>
  <c r="E49" i="14"/>
  <c r="D49" i="14"/>
  <c r="C49" i="14"/>
  <c r="B49" i="14"/>
  <c r="I35" i="14"/>
  <c r="H35" i="14"/>
  <c r="G35" i="14"/>
  <c r="F35" i="14"/>
  <c r="E35" i="14"/>
  <c r="D35" i="14"/>
  <c r="C35" i="14"/>
  <c r="B35" i="14"/>
  <c r="I22" i="14"/>
  <c r="H22" i="14"/>
  <c r="G22" i="14"/>
  <c r="F22" i="14"/>
  <c r="E22" i="14"/>
  <c r="D22" i="14"/>
  <c r="C22" i="14"/>
  <c r="B22" i="14"/>
  <c r="I62" i="13"/>
  <c r="H62" i="13"/>
  <c r="G62" i="13"/>
  <c r="F62" i="13"/>
  <c r="E62" i="13"/>
  <c r="D62" i="13"/>
  <c r="C62" i="13"/>
  <c r="B62" i="13"/>
  <c r="I49" i="13"/>
  <c r="H49" i="13"/>
  <c r="G49" i="13"/>
  <c r="F49" i="13"/>
  <c r="E49" i="13"/>
  <c r="D49" i="13"/>
  <c r="C49" i="13"/>
  <c r="B49" i="13"/>
  <c r="I35" i="13"/>
  <c r="H35" i="13"/>
  <c r="G35" i="13"/>
  <c r="F35" i="13"/>
  <c r="E35" i="13"/>
  <c r="D35" i="13"/>
  <c r="C35" i="13"/>
  <c r="B35" i="13"/>
  <c r="I22" i="13"/>
  <c r="H22" i="13"/>
  <c r="G22" i="13"/>
  <c r="F22" i="13"/>
  <c r="E22" i="13"/>
  <c r="D22" i="13"/>
  <c r="C22" i="13"/>
  <c r="B22" i="13"/>
  <c r="B161" i="1" s="1"/>
  <c r="B169" i="1" s="1"/>
  <c r="I103" i="12"/>
  <c r="H103" i="12"/>
  <c r="G103" i="12"/>
  <c r="F103" i="12"/>
  <c r="E103" i="12"/>
  <c r="D103" i="12"/>
  <c r="C103" i="12"/>
  <c r="B103" i="12"/>
  <c r="I89" i="12"/>
  <c r="H89" i="12"/>
  <c r="G89" i="12"/>
  <c r="F89" i="12"/>
  <c r="E89" i="12"/>
  <c r="D89" i="12"/>
  <c r="C89" i="12"/>
  <c r="B89" i="12"/>
  <c r="I76" i="12"/>
  <c r="H76" i="12"/>
  <c r="G76" i="12"/>
  <c r="F76" i="12"/>
  <c r="E76" i="12"/>
  <c r="D76" i="12"/>
  <c r="C76" i="12"/>
  <c r="B76" i="12"/>
  <c r="I62" i="12"/>
  <c r="H62" i="12"/>
  <c r="G62" i="12"/>
  <c r="F62" i="12"/>
  <c r="E62" i="12"/>
  <c r="D62" i="12"/>
  <c r="C62" i="12"/>
  <c r="B62" i="12"/>
  <c r="I49" i="12"/>
  <c r="H49" i="12"/>
  <c r="G49" i="12"/>
  <c r="F49" i="12"/>
  <c r="E49" i="12"/>
  <c r="D49" i="12"/>
  <c r="C49" i="12"/>
  <c r="B49" i="12"/>
  <c r="I35" i="12"/>
  <c r="H35" i="12"/>
  <c r="G35" i="12"/>
  <c r="F35" i="12"/>
  <c r="E35" i="12"/>
  <c r="D35" i="12"/>
  <c r="C35" i="12"/>
  <c r="B35" i="12"/>
  <c r="I22" i="12"/>
  <c r="H22" i="12"/>
  <c r="G22" i="12"/>
  <c r="F22" i="12"/>
  <c r="E22" i="12"/>
  <c r="D22" i="12"/>
  <c r="C22" i="12"/>
  <c r="B22" i="12"/>
  <c r="I102" i="11"/>
  <c r="H102" i="11"/>
  <c r="G102" i="11"/>
  <c r="F102" i="11"/>
  <c r="E102" i="11"/>
  <c r="D102" i="11"/>
  <c r="C102" i="11"/>
  <c r="B102" i="11"/>
  <c r="I89" i="11"/>
  <c r="H89" i="11"/>
  <c r="G89" i="11"/>
  <c r="F89" i="11"/>
  <c r="E89" i="11"/>
  <c r="D89" i="11"/>
  <c r="C89" i="11"/>
  <c r="B89" i="11"/>
  <c r="I76" i="11"/>
  <c r="H76" i="11"/>
  <c r="G76" i="11"/>
  <c r="F76" i="11"/>
  <c r="E76" i="11"/>
  <c r="D76" i="11"/>
  <c r="C76" i="11"/>
  <c r="B76" i="11"/>
  <c r="I62" i="11"/>
  <c r="H62" i="11"/>
  <c r="G62" i="11"/>
  <c r="F62" i="11"/>
  <c r="E62" i="11"/>
  <c r="D62" i="11"/>
  <c r="C62" i="11"/>
  <c r="B62" i="11"/>
  <c r="I49" i="11"/>
  <c r="H49" i="11"/>
  <c r="G49" i="11"/>
  <c r="F49" i="11"/>
  <c r="E49" i="11"/>
  <c r="D49" i="11"/>
  <c r="C49" i="11"/>
  <c r="B49" i="11"/>
  <c r="I35" i="11"/>
  <c r="H35" i="11"/>
  <c r="G35" i="11"/>
  <c r="F35" i="11"/>
  <c r="E35" i="11"/>
  <c r="D35" i="11"/>
  <c r="C35" i="11"/>
  <c r="B35" i="11"/>
  <c r="I22" i="11"/>
  <c r="H22" i="11"/>
  <c r="G22" i="11"/>
  <c r="F22" i="11"/>
  <c r="E22" i="11"/>
  <c r="D22" i="11"/>
  <c r="C22" i="11"/>
  <c r="B22" i="11"/>
  <c r="I89" i="10"/>
  <c r="H89" i="10"/>
  <c r="G89" i="10"/>
  <c r="F89" i="10"/>
  <c r="E89" i="10"/>
  <c r="D89" i="10"/>
  <c r="C89" i="10"/>
  <c r="B89" i="10"/>
  <c r="I76" i="10"/>
  <c r="H76" i="10"/>
  <c r="G76" i="10"/>
  <c r="F76" i="10"/>
  <c r="E76" i="10"/>
  <c r="D76" i="10"/>
  <c r="C76" i="10"/>
  <c r="B76" i="10"/>
  <c r="I62" i="10"/>
  <c r="H62" i="10"/>
  <c r="G62" i="10"/>
  <c r="F62" i="10"/>
  <c r="E62" i="10"/>
  <c r="D62" i="10"/>
  <c r="C62" i="10"/>
  <c r="B62" i="10"/>
  <c r="I49" i="10"/>
  <c r="H49" i="10"/>
  <c r="G49" i="10"/>
  <c r="F49" i="10"/>
  <c r="E49" i="10"/>
  <c r="D49" i="10"/>
  <c r="C49" i="10"/>
  <c r="B49" i="10"/>
  <c r="I35" i="10"/>
  <c r="H35" i="10"/>
  <c r="G35" i="10"/>
  <c r="F35" i="10"/>
  <c r="E35" i="10"/>
  <c r="D35" i="10"/>
  <c r="C35" i="10"/>
  <c r="B35" i="10"/>
  <c r="I22" i="10"/>
  <c r="H22" i="10"/>
  <c r="G22" i="10"/>
  <c r="F22" i="10"/>
  <c r="E22" i="10"/>
  <c r="D22" i="10"/>
  <c r="C22" i="10"/>
  <c r="B22" i="10"/>
  <c r="I142" i="9"/>
  <c r="H142" i="9"/>
  <c r="G142" i="9"/>
  <c r="F142" i="9"/>
  <c r="E142" i="9"/>
  <c r="D142" i="9"/>
  <c r="C142" i="9"/>
  <c r="B142" i="9"/>
  <c r="I129" i="9"/>
  <c r="H129" i="9"/>
  <c r="G129" i="9"/>
  <c r="F129" i="9"/>
  <c r="E129" i="9"/>
  <c r="D129" i="9"/>
  <c r="C129" i="9"/>
  <c r="B129" i="9"/>
  <c r="I116" i="9"/>
  <c r="H116" i="9"/>
  <c r="G116" i="9"/>
  <c r="F116" i="9"/>
  <c r="E116" i="9"/>
  <c r="D116" i="9"/>
  <c r="C116" i="9"/>
  <c r="B116" i="9"/>
  <c r="I103" i="9"/>
  <c r="H103" i="9"/>
  <c r="G103" i="9"/>
  <c r="F103" i="9"/>
  <c r="E103" i="9"/>
  <c r="D103" i="9"/>
  <c r="C103" i="9"/>
  <c r="B103" i="9"/>
  <c r="I89" i="9"/>
  <c r="H89" i="9"/>
  <c r="G89" i="9"/>
  <c r="F89" i="9"/>
  <c r="E89" i="9"/>
  <c r="D89" i="9"/>
  <c r="C89" i="9"/>
  <c r="B89" i="9"/>
  <c r="I76" i="9"/>
  <c r="H76" i="9"/>
  <c r="G76" i="9"/>
  <c r="F76" i="9"/>
  <c r="E76" i="9"/>
  <c r="D76" i="9"/>
  <c r="C76" i="9"/>
  <c r="B76" i="9"/>
  <c r="I62" i="9"/>
  <c r="H62" i="9"/>
  <c r="G62" i="9"/>
  <c r="F62" i="9"/>
  <c r="E62" i="9"/>
  <c r="D62" i="9"/>
  <c r="C62" i="9"/>
  <c r="B62" i="9"/>
  <c r="I49" i="9"/>
  <c r="H49" i="9"/>
  <c r="G49" i="9"/>
  <c r="F49" i="9"/>
  <c r="E49" i="9"/>
  <c r="D49" i="9"/>
  <c r="C49" i="9"/>
  <c r="B49" i="9"/>
  <c r="I35" i="9"/>
  <c r="H35" i="9"/>
  <c r="G35" i="9"/>
  <c r="F35" i="9"/>
  <c r="E35" i="9"/>
  <c r="D35" i="9"/>
  <c r="C35" i="9"/>
  <c r="B35" i="9"/>
  <c r="I22" i="9"/>
  <c r="H22" i="9"/>
  <c r="G22" i="9"/>
  <c r="F22" i="9"/>
  <c r="E22" i="9"/>
  <c r="D22" i="9"/>
  <c r="C22" i="9"/>
  <c r="B22" i="9"/>
  <c r="I103" i="8"/>
  <c r="H103" i="8"/>
  <c r="G103" i="8"/>
  <c r="F103" i="8"/>
  <c r="E103" i="8"/>
  <c r="D103" i="8"/>
  <c r="C103" i="8"/>
  <c r="B103" i="8"/>
  <c r="I89" i="8"/>
  <c r="H89" i="8"/>
  <c r="G89" i="8"/>
  <c r="F89" i="8"/>
  <c r="E89" i="8"/>
  <c r="D89" i="8"/>
  <c r="C89" i="8"/>
  <c r="B89" i="8"/>
  <c r="I76" i="8"/>
  <c r="H76" i="8"/>
  <c r="G76" i="8"/>
  <c r="F76" i="8"/>
  <c r="E76" i="8"/>
  <c r="D76" i="8"/>
  <c r="C76" i="8"/>
  <c r="B76" i="8"/>
  <c r="I62" i="8"/>
  <c r="H62" i="8"/>
  <c r="G62" i="8"/>
  <c r="F62" i="8"/>
  <c r="E62" i="8"/>
  <c r="D62" i="8"/>
  <c r="C62" i="8"/>
  <c r="B62" i="8"/>
  <c r="I49" i="8"/>
  <c r="H49" i="8"/>
  <c r="G49" i="8"/>
  <c r="F49" i="8"/>
  <c r="E49" i="8"/>
  <c r="D49" i="8"/>
  <c r="C49" i="8"/>
  <c r="B49" i="8"/>
  <c r="I35" i="8"/>
  <c r="H35" i="8"/>
  <c r="G35" i="8"/>
  <c r="F35" i="8"/>
  <c r="E35" i="8"/>
  <c r="D35" i="8"/>
  <c r="C35" i="8"/>
  <c r="B35" i="8"/>
  <c r="I22" i="8"/>
  <c r="H22" i="8"/>
  <c r="G22" i="8"/>
  <c r="F22" i="8"/>
  <c r="E22" i="8"/>
  <c r="D22" i="8"/>
  <c r="C22" i="8"/>
  <c r="B22" i="8"/>
  <c r="I143" i="7"/>
  <c r="H143" i="7"/>
  <c r="G143" i="7"/>
  <c r="F143" i="7"/>
  <c r="E143" i="7"/>
  <c r="D143" i="7"/>
  <c r="C143" i="7"/>
  <c r="B143" i="7"/>
  <c r="I131" i="7"/>
  <c r="I116" i="7"/>
  <c r="H116" i="7"/>
  <c r="G116" i="7"/>
  <c r="F116" i="7"/>
  <c r="E116" i="7"/>
  <c r="D116" i="7"/>
  <c r="C116" i="7"/>
  <c r="B116" i="7"/>
  <c r="I103" i="7"/>
  <c r="H103" i="7"/>
  <c r="G103" i="7"/>
  <c r="F103" i="7"/>
  <c r="E103" i="7"/>
  <c r="D103" i="7"/>
  <c r="C103" i="7"/>
  <c r="B103" i="7"/>
  <c r="I89" i="7"/>
  <c r="H89" i="7"/>
  <c r="G89" i="7"/>
  <c r="F89" i="7"/>
  <c r="E89" i="7"/>
  <c r="D89" i="7"/>
  <c r="C89" i="7"/>
  <c r="B89" i="7"/>
  <c r="I76" i="7"/>
  <c r="H76" i="7"/>
  <c r="G76" i="7"/>
  <c r="F76" i="7"/>
  <c r="E76" i="7"/>
  <c r="D76" i="7"/>
  <c r="C76" i="7"/>
  <c r="B76" i="7"/>
  <c r="I62" i="7"/>
  <c r="H62" i="7"/>
  <c r="G62" i="7"/>
  <c r="F62" i="7"/>
  <c r="E62" i="7"/>
  <c r="D62" i="7"/>
  <c r="C62" i="7"/>
  <c r="B62" i="7"/>
  <c r="I49" i="7"/>
  <c r="H49" i="7"/>
  <c r="G49" i="7"/>
  <c r="F49" i="7"/>
  <c r="E49" i="7"/>
  <c r="D49" i="7"/>
  <c r="C49" i="7"/>
  <c r="B49" i="7"/>
  <c r="I35" i="7"/>
  <c r="H35" i="7"/>
  <c r="G35" i="7"/>
  <c r="F35" i="7"/>
  <c r="E35" i="7"/>
  <c r="D35" i="7"/>
  <c r="C35" i="7"/>
  <c r="B35" i="7"/>
  <c r="I22" i="7"/>
  <c r="H22" i="7"/>
  <c r="G22" i="7"/>
  <c r="F22" i="7"/>
  <c r="E22" i="7"/>
  <c r="D22" i="7"/>
  <c r="C22" i="7"/>
  <c r="B22" i="7"/>
  <c r="I156" i="6"/>
  <c r="H156" i="6"/>
  <c r="G156" i="6"/>
  <c r="F156" i="6"/>
  <c r="E156" i="6"/>
  <c r="D156" i="6"/>
  <c r="C156" i="6"/>
  <c r="B156" i="6"/>
  <c r="I142" i="6"/>
  <c r="H142" i="6"/>
  <c r="G142" i="6"/>
  <c r="F142" i="6"/>
  <c r="E142" i="6"/>
  <c r="D142" i="6"/>
  <c r="C142" i="6"/>
  <c r="B142" i="6"/>
  <c r="I129" i="6"/>
  <c r="H129" i="6"/>
  <c r="G129" i="6"/>
  <c r="F129" i="6"/>
  <c r="E129" i="6"/>
  <c r="D129" i="6"/>
  <c r="C129" i="6"/>
  <c r="B129" i="6"/>
  <c r="I116" i="6"/>
  <c r="H116" i="6"/>
  <c r="G116" i="6"/>
  <c r="F116" i="6"/>
  <c r="E116" i="6"/>
  <c r="D116" i="6"/>
  <c r="C116" i="6"/>
  <c r="B116" i="6"/>
  <c r="I103" i="6"/>
  <c r="H103" i="6"/>
  <c r="G103" i="6"/>
  <c r="F103" i="6"/>
  <c r="E103" i="6"/>
  <c r="D103" i="6"/>
  <c r="C103" i="6"/>
  <c r="B103" i="6"/>
  <c r="I89" i="6"/>
  <c r="H89" i="6"/>
  <c r="G89" i="6"/>
  <c r="F89" i="6"/>
  <c r="E89" i="6"/>
  <c r="D89" i="6"/>
  <c r="C89" i="6"/>
  <c r="B89" i="6"/>
  <c r="I76" i="6"/>
  <c r="H76" i="6"/>
  <c r="G76" i="6"/>
  <c r="F76" i="6"/>
  <c r="E76" i="6"/>
  <c r="D76" i="6"/>
  <c r="C76" i="6"/>
  <c r="B76" i="6"/>
  <c r="I62" i="6"/>
  <c r="H62" i="6"/>
  <c r="G62" i="6"/>
  <c r="F62" i="6"/>
  <c r="E62" i="6"/>
  <c r="D62" i="6"/>
  <c r="C62" i="6"/>
  <c r="B62" i="6"/>
  <c r="I49" i="6"/>
  <c r="H49" i="6"/>
  <c r="G49" i="6"/>
  <c r="F49" i="6"/>
  <c r="E49" i="6"/>
  <c r="D49" i="6"/>
  <c r="C49" i="6"/>
  <c r="B49" i="6"/>
  <c r="I35" i="6"/>
  <c r="H35" i="6"/>
  <c r="G35" i="6"/>
  <c r="F35" i="6"/>
  <c r="E35" i="6"/>
  <c r="D35" i="6"/>
  <c r="C35" i="6"/>
  <c r="B35" i="6"/>
  <c r="I22" i="6"/>
  <c r="H22" i="6"/>
  <c r="G22" i="6"/>
  <c r="F22" i="6"/>
  <c r="E22" i="6"/>
  <c r="D22" i="6"/>
  <c r="C22" i="6"/>
  <c r="B22" i="6"/>
  <c r="I103" i="5"/>
  <c r="H103" i="5"/>
  <c r="G103" i="5"/>
  <c r="F103" i="5"/>
  <c r="E103" i="5"/>
  <c r="D103" i="5"/>
  <c r="C103" i="5"/>
  <c r="B103" i="5"/>
  <c r="I89" i="5"/>
  <c r="H89" i="5"/>
  <c r="G89" i="5"/>
  <c r="F89" i="5"/>
  <c r="E89" i="5"/>
  <c r="D89" i="5"/>
  <c r="C89" i="5"/>
  <c r="B89" i="5"/>
  <c r="I76" i="5"/>
  <c r="H76" i="5"/>
  <c r="G76" i="5"/>
  <c r="F76" i="5"/>
  <c r="E76" i="5"/>
  <c r="D76" i="5"/>
  <c r="C76" i="5"/>
  <c r="B76" i="5"/>
  <c r="I62" i="5"/>
  <c r="H62" i="5"/>
  <c r="G62" i="5"/>
  <c r="F62" i="5"/>
  <c r="E62" i="5"/>
  <c r="D62" i="5"/>
  <c r="C62" i="5"/>
  <c r="B62" i="5"/>
  <c r="I49" i="5"/>
  <c r="H49" i="5"/>
  <c r="G49" i="5"/>
  <c r="F49" i="5"/>
  <c r="E49" i="5"/>
  <c r="D49" i="5"/>
  <c r="C49" i="5"/>
  <c r="B49" i="5"/>
  <c r="I35" i="5"/>
  <c r="H35" i="5"/>
  <c r="G35" i="5"/>
  <c r="F35" i="5"/>
  <c r="E35" i="5"/>
  <c r="D35" i="5"/>
  <c r="C35" i="5"/>
  <c r="B35" i="5"/>
  <c r="I22" i="5"/>
  <c r="H22" i="5"/>
  <c r="G22" i="5"/>
  <c r="F22" i="5"/>
  <c r="E22" i="5"/>
  <c r="D22" i="5"/>
  <c r="C22" i="5"/>
  <c r="B22" i="5"/>
  <c r="I76" i="4"/>
  <c r="H76" i="4"/>
  <c r="G76" i="4"/>
  <c r="F76" i="4"/>
  <c r="E76" i="4"/>
  <c r="D76" i="4"/>
  <c r="C76" i="4"/>
  <c r="B76" i="4"/>
  <c r="I62" i="4"/>
  <c r="H62" i="4"/>
  <c r="G62" i="4"/>
  <c r="F62" i="4"/>
  <c r="E62" i="4"/>
  <c r="D62" i="4"/>
  <c r="C62" i="4"/>
  <c r="B62" i="4"/>
  <c r="I49" i="4"/>
  <c r="H49" i="4"/>
  <c r="G49" i="4"/>
  <c r="F49" i="4"/>
  <c r="E49" i="4"/>
  <c r="D49" i="4"/>
  <c r="C49" i="4"/>
  <c r="B49" i="4"/>
  <c r="I35" i="4"/>
  <c r="H35" i="4"/>
  <c r="G35" i="4"/>
  <c r="F35" i="4"/>
  <c r="E35" i="4"/>
  <c r="D35" i="4"/>
  <c r="C35" i="4"/>
  <c r="B35" i="4"/>
  <c r="I22" i="4"/>
  <c r="H22" i="4"/>
  <c r="G22" i="4"/>
  <c r="F22" i="4"/>
  <c r="E22" i="4"/>
  <c r="D22" i="4"/>
  <c r="C22" i="4"/>
  <c r="B22" i="4"/>
  <c r="I103" i="3"/>
  <c r="H103" i="3"/>
  <c r="G103" i="3"/>
  <c r="F103" i="3"/>
  <c r="E103" i="3"/>
  <c r="D103" i="3"/>
  <c r="C103" i="3"/>
  <c r="B103" i="3"/>
  <c r="I89" i="3"/>
  <c r="H89" i="3"/>
  <c r="G89" i="3"/>
  <c r="F89" i="3"/>
  <c r="E89" i="3"/>
  <c r="D89" i="3"/>
  <c r="C89" i="3"/>
  <c r="B89" i="3"/>
  <c r="I76" i="3"/>
  <c r="H76" i="3"/>
  <c r="G76" i="3"/>
  <c r="F76" i="3"/>
  <c r="E76" i="3"/>
  <c r="D76" i="3"/>
  <c r="C76" i="3"/>
  <c r="B76" i="3"/>
  <c r="I62" i="3"/>
  <c r="H62" i="3"/>
  <c r="G62" i="3"/>
  <c r="F62" i="3"/>
  <c r="D62" i="3"/>
  <c r="B62" i="3"/>
  <c r="I49" i="3"/>
  <c r="H49" i="3"/>
  <c r="G49" i="3"/>
  <c r="F49" i="3"/>
  <c r="E49" i="3"/>
  <c r="D49" i="3"/>
  <c r="C49" i="3"/>
  <c r="B49" i="3"/>
  <c r="I35" i="3"/>
  <c r="H35" i="3"/>
  <c r="G35" i="3"/>
  <c r="F35" i="3"/>
  <c r="E35" i="3"/>
  <c r="D35" i="3"/>
  <c r="C35" i="3"/>
  <c r="B35" i="3"/>
  <c r="I22" i="3"/>
  <c r="H22" i="3"/>
  <c r="G22" i="3"/>
  <c r="F22" i="3"/>
  <c r="E22" i="3"/>
  <c r="D22" i="3"/>
  <c r="C22" i="3"/>
  <c r="B22" i="3"/>
  <c r="I76" i="2"/>
  <c r="H76" i="2"/>
  <c r="G76" i="2"/>
  <c r="F76" i="2"/>
  <c r="E76" i="2"/>
  <c r="D76" i="2"/>
  <c r="C76" i="2"/>
  <c r="B76" i="2"/>
  <c r="I62" i="2"/>
  <c r="H62" i="2"/>
  <c r="G62" i="2"/>
  <c r="F62" i="2"/>
  <c r="E62" i="2"/>
  <c r="D62" i="2"/>
  <c r="C62" i="2"/>
  <c r="B62" i="2"/>
  <c r="I49" i="2"/>
  <c r="H49" i="2"/>
  <c r="G49" i="2"/>
  <c r="F49" i="2"/>
  <c r="E49" i="2"/>
  <c r="D49" i="2"/>
  <c r="C49" i="2"/>
  <c r="B49" i="2"/>
  <c r="I35" i="2"/>
  <c r="H35" i="2"/>
  <c r="G35" i="2"/>
  <c r="F35" i="2"/>
  <c r="E35" i="2"/>
  <c r="D35" i="2"/>
  <c r="C35" i="2"/>
  <c r="B35" i="2"/>
  <c r="I22" i="2"/>
  <c r="H22" i="2"/>
  <c r="G22" i="2"/>
  <c r="F22" i="2"/>
  <c r="E22" i="2"/>
  <c r="D22" i="2"/>
  <c r="C22" i="2"/>
  <c r="B22" i="2"/>
  <c r="I249" i="1"/>
  <c r="H249" i="1"/>
  <c r="G249" i="1"/>
  <c r="F249" i="1"/>
  <c r="E249" i="1"/>
  <c r="D249" i="1"/>
  <c r="C249" i="1"/>
  <c r="I248" i="1"/>
  <c r="H248" i="1"/>
  <c r="G248" i="1"/>
  <c r="F248" i="1"/>
  <c r="E248" i="1"/>
  <c r="D248" i="1"/>
  <c r="C248" i="1"/>
  <c r="I247" i="1"/>
  <c r="H247" i="1"/>
  <c r="G247" i="1"/>
  <c r="F247" i="1"/>
  <c r="E247" i="1"/>
  <c r="D247" i="1"/>
  <c r="C247" i="1"/>
  <c r="I246" i="1"/>
  <c r="H246" i="1"/>
  <c r="G246" i="1"/>
  <c r="F246" i="1"/>
  <c r="E246" i="1"/>
  <c r="D246" i="1"/>
  <c r="C246" i="1"/>
  <c r="I245" i="1"/>
  <c r="H245" i="1"/>
  <c r="G245" i="1"/>
  <c r="F245" i="1"/>
  <c r="E245" i="1"/>
  <c r="D245" i="1"/>
  <c r="C245" i="1"/>
  <c r="I244" i="1"/>
  <c r="H244" i="1"/>
  <c r="G244" i="1"/>
  <c r="F244" i="1"/>
  <c r="E244" i="1"/>
  <c r="D244" i="1"/>
  <c r="C244" i="1"/>
  <c r="I243" i="1"/>
  <c r="H243" i="1"/>
  <c r="G243" i="1"/>
  <c r="F243" i="1"/>
  <c r="E243" i="1"/>
  <c r="D243" i="1"/>
  <c r="C243" i="1"/>
  <c r="I242" i="1"/>
  <c r="H242" i="1"/>
  <c r="G242" i="1"/>
  <c r="F242" i="1"/>
  <c r="E242" i="1"/>
  <c r="D242" i="1"/>
  <c r="C242" i="1"/>
  <c r="B242" i="1"/>
  <c r="B250" i="1" s="1"/>
  <c r="I236" i="1"/>
  <c r="H236" i="1"/>
  <c r="G236" i="1"/>
  <c r="F236" i="1"/>
  <c r="E236" i="1"/>
  <c r="D236" i="1"/>
  <c r="C236" i="1"/>
  <c r="I235" i="1"/>
  <c r="H235" i="1"/>
  <c r="G235" i="1"/>
  <c r="F235" i="1"/>
  <c r="E235" i="1"/>
  <c r="D235" i="1"/>
  <c r="C235" i="1"/>
  <c r="I234" i="1"/>
  <c r="H234" i="1"/>
  <c r="G234" i="1"/>
  <c r="F234" i="1"/>
  <c r="E234" i="1"/>
  <c r="D234" i="1"/>
  <c r="C234" i="1"/>
  <c r="I233" i="1"/>
  <c r="H233" i="1"/>
  <c r="G233" i="1"/>
  <c r="F233" i="1"/>
  <c r="E233" i="1"/>
  <c r="D233" i="1"/>
  <c r="C233" i="1"/>
  <c r="I232" i="1"/>
  <c r="H232" i="1"/>
  <c r="G232" i="1"/>
  <c r="F232" i="1"/>
  <c r="E232" i="1"/>
  <c r="D232" i="1"/>
  <c r="C232" i="1"/>
  <c r="I231" i="1"/>
  <c r="H231" i="1"/>
  <c r="G231" i="1"/>
  <c r="F231" i="1"/>
  <c r="E231" i="1"/>
  <c r="D231" i="1"/>
  <c r="C231" i="1"/>
  <c r="I230" i="1"/>
  <c r="H230" i="1"/>
  <c r="G230" i="1"/>
  <c r="F230" i="1"/>
  <c r="E230" i="1"/>
  <c r="D230" i="1"/>
  <c r="C230" i="1"/>
  <c r="I229" i="1"/>
  <c r="H229" i="1"/>
  <c r="G229" i="1"/>
  <c r="F229" i="1"/>
  <c r="E229" i="1"/>
  <c r="D229" i="1"/>
  <c r="C229" i="1"/>
  <c r="I222" i="1"/>
  <c r="H222" i="1"/>
  <c r="G222" i="1"/>
  <c r="F222" i="1"/>
  <c r="E222" i="1"/>
  <c r="D222" i="1"/>
  <c r="C222" i="1"/>
  <c r="I221" i="1"/>
  <c r="H221" i="1"/>
  <c r="G221" i="1"/>
  <c r="F221" i="1"/>
  <c r="E221" i="1"/>
  <c r="D221" i="1"/>
  <c r="C221" i="1"/>
  <c r="I220" i="1"/>
  <c r="H220" i="1"/>
  <c r="G220" i="1"/>
  <c r="F220" i="1"/>
  <c r="E220" i="1"/>
  <c r="D220" i="1"/>
  <c r="C220" i="1"/>
  <c r="I219" i="1"/>
  <c r="H219" i="1"/>
  <c r="G219" i="1"/>
  <c r="F219" i="1"/>
  <c r="E219" i="1"/>
  <c r="D219" i="1"/>
  <c r="C219" i="1"/>
  <c r="I218" i="1"/>
  <c r="H218" i="1"/>
  <c r="G218" i="1"/>
  <c r="F218" i="1"/>
  <c r="E218" i="1"/>
  <c r="D218" i="1"/>
  <c r="C218" i="1"/>
  <c r="I217" i="1"/>
  <c r="H217" i="1"/>
  <c r="G217" i="1"/>
  <c r="F217" i="1"/>
  <c r="E217" i="1"/>
  <c r="D217" i="1"/>
  <c r="C217" i="1"/>
  <c r="I216" i="1"/>
  <c r="H216" i="1"/>
  <c r="G216" i="1"/>
  <c r="F216" i="1"/>
  <c r="E216" i="1"/>
  <c r="D216" i="1"/>
  <c r="C216" i="1"/>
  <c r="I215" i="1"/>
  <c r="H215" i="1"/>
  <c r="G215" i="1"/>
  <c r="F215" i="1"/>
  <c r="E215" i="1"/>
  <c r="D215" i="1"/>
  <c r="C215" i="1"/>
  <c r="I209" i="1"/>
  <c r="H209" i="1"/>
  <c r="G209" i="1"/>
  <c r="F209" i="1"/>
  <c r="E209" i="1"/>
  <c r="D209" i="1"/>
  <c r="C209" i="1"/>
  <c r="I208" i="1"/>
  <c r="H208" i="1"/>
  <c r="G208" i="1"/>
  <c r="F208" i="1"/>
  <c r="E208" i="1"/>
  <c r="D208" i="1"/>
  <c r="C208" i="1"/>
  <c r="I207" i="1"/>
  <c r="H207" i="1"/>
  <c r="G207" i="1"/>
  <c r="F207" i="1"/>
  <c r="E207" i="1"/>
  <c r="D207" i="1"/>
  <c r="C207" i="1"/>
  <c r="I206" i="1"/>
  <c r="H206" i="1"/>
  <c r="G206" i="1"/>
  <c r="F206" i="1"/>
  <c r="E206" i="1"/>
  <c r="D206" i="1"/>
  <c r="C206" i="1"/>
  <c r="I205" i="1"/>
  <c r="H205" i="1"/>
  <c r="G205" i="1"/>
  <c r="F205" i="1"/>
  <c r="E205" i="1"/>
  <c r="D205" i="1"/>
  <c r="C205" i="1"/>
  <c r="I204" i="1"/>
  <c r="H204" i="1"/>
  <c r="G204" i="1"/>
  <c r="F204" i="1"/>
  <c r="E204" i="1"/>
  <c r="D204" i="1"/>
  <c r="C204" i="1"/>
  <c r="I203" i="1"/>
  <c r="H203" i="1"/>
  <c r="G203" i="1"/>
  <c r="F203" i="1"/>
  <c r="E203" i="1"/>
  <c r="D203" i="1"/>
  <c r="C203" i="1"/>
  <c r="I202" i="1"/>
  <c r="H202" i="1"/>
  <c r="G202" i="1"/>
  <c r="F202" i="1"/>
  <c r="E202" i="1"/>
  <c r="D202" i="1"/>
  <c r="C202" i="1"/>
  <c r="I195" i="1"/>
  <c r="H195" i="1"/>
  <c r="G195" i="1"/>
  <c r="F195" i="1"/>
  <c r="E195" i="1"/>
  <c r="D195" i="1"/>
  <c r="C195" i="1"/>
  <c r="I194" i="1"/>
  <c r="H194" i="1"/>
  <c r="G194" i="1"/>
  <c r="F194" i="1"/>
  <c r="E194" i="1"/>
  <c r="D194" i="1"/>
  <c r="C194" i="1"/>
  <c r="I193" i="1"/>
  <c r="H193" i="1"/>
  <c r="G193" i="1"/>
  <c r="F193" i="1"/>
  <c r="E193" i="1"/>
  <c r="D193" i="1"/>
  <c r="C193" i="1"/>
  <c r="I192" i="1"/>
  <c r="H192" i="1"/>
  <c r="G192" i="1"/>
  <c r="F192" i="1"/>
  <c r="E192" i="1"/>
  <c r="D192" i="1"/>
  <c r="C192" i="1"/>
  <c r="I191" i="1"/>
  <c r="H191" i="1"/>
  <c r="G191" i="1"/>
  <c r="F191" i="1"/>
  <c r="E191" i="1"/>
  <c r="D191" i="1"/>
  <c r="C191" i="1"/>
  <c r="I190" i="1"/>
  <c r="H190" i="1"/>
  <c r="G190" i="1"/>
  <c r="F190" i="1"/>
  <c r="E190" i="1"/>
  <c r="D190" i="1"/>
  <c r="C190" i="1"/>
  <c r="I189" i="1"/>
  <c r="H189" i="1"/>
  <c r="G189" i="1"/>
  <c r="F189" i="1"/>
  <c r="E189" i="1"/>
  <c r="D189" i="1"/>
  <c r="C189" i="1"/>
  <c r="I188" i="1"/>
  <c r="H188" i="1"/>
  <c r="G188" i="1"/>
  <c r="F188" i="1"/>
  <c r="E188" i="1"/>
  <c r="D188" i="1"/>
  <c r="C188" i="1"/>
  <c r="B188" i="1"/>
  <c r="B196" i="1" s="1"/>
  <c r="I182" i="1"/>
  <c r="H182" i="1"/>
  <c r="G182" i="1"/>
  <c r="F182" i="1"/>
  <c r="E182" i="1"/>
  <c r="D182" i="1"/>
  <c r="C182" i="1"/>
  <c r="I181" i="1"/>
  <c r="H181" i="1"/>
  <c r="G181" i="1"/>
  <c r="F181" i="1"/>
  <c r="E181" i="1"/>
  <c r="D181" i="1"/>
  <c r="C181" i="1"/>
  <c r="I180" i="1"/>
  <c r="H180" i="1"/>
  <c r="G180" i="1"/>
  <c r="F180" i="1"/>
  <c r="E180" i="1"/>
  <c r="D180" i="1"/>
  <c r="C180" i="1"/>
  <c r="I179" i="1"/>
  <c r="H179" i="1"/>
  <c r="G179" i="1"/>
  <c r="F179" i="1"/>
  <c r="E179" i="1"/>
  <c r="D179" i="1"/>
  <c r="C179" i="1"/>
  <c r="I178" i="1"/>
  <c r="H178" i="1"/>
  <c r="G178" i="1"/>
  <c r="F178" i="1"/>
  <c r="E178" i="1"/>
  <c r="D178" i="1"/>
  <c r="C178" i="1"/>
  <c r="I177" i="1"/>
  <c r="H177" i="1"/>
  <c r="G177" i="1"/>
  <c r="F177" i="1"/>
  <c r="E177" i="1"/>
  <c r="D177" i="1"/>
  <c r="C177" i="1"/>
  <c r="I176" i="1"/>
  <c r="H176" i="1"/>
  <c r="G176" i="1"/>
  <c r="F176" i="1"/>
  <c r="E176" i="1"/>
  <c r="D176" i="1"/>
  <c r="C176" i="1"/>
  <c r="I175" i="1"/>
  <c r="H175" i="1"/>
  <c r="G175" i="1"/>
  <c r="F175" i="1"/>
  <c r="E175" i="1"/>
  <c r="D175" i="1"/>
  <c r="C175" i="1"/>
  <c r="I168" i="1"/>
  <c r="H168" i="1"/>
  <c r="G168" i="1"/>
  <c r="F168" i="1"/>
  <c r="E168" i="1"/>
  <c r="D168" i="1"/>
  <c r="C168" i="1"/>
  <c r="I167" i="1"/>
  <c r="H167" i="1"/>
  <c r="G167" i="1"/>
  <c r="F167" i="1"/>
  <c r="E167" i="1"/>
  <c r="D167" i="1"/>
  <c r="C167" i="1"/>
  <c r="I166" i="1"/>
  <c r="H166" i="1"/>
  <c r="G166" i="1"/>
  <c r="F166" i="1"/>
  <c r="E166" i="1"/>
  <c r="D166" i="1"/>
  <c r="C166" i="1"/>
  <c r="I165" i="1"/>
  <c r="H165" i="1"/>
  <c r="G165" i="1"/>
  <c r="F165" i="1"/>
  <c r="E165" i="1"/>
  <c r="D165" i="1"/>
  <c r="C165" i="1"/>
  <c r="I164" i="1"/>
  <c r="H164" i="1"/>
  <c r="G164" i="1"/>
  <c r="F164" i="1"/>
  <c r="E164" i="1"/>
  <c r="D164" i="1"/>
  <c r="C164" i="1"/>
  <c r="I163" i="1"/>
  <c r="H163" i="1"/>
  <c r="G163" i="1"/>
  <c r="F163" i="1"/>
  <c r="E163" i="1"/>
  <c r="D163" i="1"/>
  <c r="C163" i="1"/>
  <c r="I162" i="1"/>
  <c r="H162" i="1"/>
  <c r="G162" i="1"/>
  <c r="F162" i="1"/>
  <c r="E162" i="1"/>
  <c r="D162" i="1"/>
  <c r="C162" i="1"/>
  <c r="I161" i="1"/>
  <c r="H161" i="1"/>
  <c r="G161" i="1"/>
  <c r="F161" i="1"/>
  <c r="E161" i="1"/>
  <c r="D161" i="1"/>
  <c r="C161" i="1"/>
  <c r="I155" i="1"/>
  <c r="H155" i="1"/>
  <c r="G155" i="1"/>
  <c r="F155" i="1"/>
  <c r="E155" i="1"/>
  <c r="D155" i="1"/>
  <c r="C155" i="1"/>
  <c r="I154" i="1"/>
  <c r="H154" i="1"/>
  <c r="G154" i="1"/>
  <c r="F154" i="1"/>
  <c r="E154" i="1"/>
  <c r="D154" i="1"/>
  <c r="C154" i="1"/>
  <c r="I153" i="1"/>
  <c r="H153" i="1"/>
  <c r="G153" i="1"/>
  <c r="F153" i="1"/>
  <c r="E153" i="1"/>
  <c r="D153" i="1"/>
  <c r="C153" i="1"/>
  <c r="I152" i="1"/>
  <c r="H152" i="1"/>
  <c r="G152" i="1"/>
  <c r="F152" i="1"/>
  <c r="E152" i="1"/>
  <c r="D152" i="1"/>
  <c r="C152" i="1"/>
  <c r="I151" i="1"/>
  <c r="H151" i="1"/>
  <c r="G151" i="1"/>
  <c r="F151" i="1"/>
  <c r="E151" i="1"/>
  <c r="D151" i="1"/>
  <c r="C151" i="1"/>
  <c r="I150" i="1"/>
  <c r="H150" i="1"/>
  <c r="G150" i="1"/>
  <c r="F150" i="1"/>
  <c r="E150" i="1"/>
  <c r="D150" i="1"/>
  <c r="C150" i="1"/>
  <c r="I149" i="1"/>
  <c r="H149" i="1"/>
  <c r="G149" i="1"/>
  <c r="F149" i="1"/>
  <c r="E149" i="1"/>
  <c r="D149" i="1"/>
  <c r="C149" i="1"/>
  <c r="I148" i="1"/>
  <c r="H148" i="1"/>
  <c r="G148" i="1"/>
  <c r="F148" i="1"/>
  <c r="E148" i="1"/>
  <c r="D148" i="1"/>
  <c r="C148" i="1"/>
  <c r="I141" i="1"/>
  <c r="H141" i="1"/>
  <c r="G141" i="1"/>
  <c r="F141" i="1"/>
  <c r="E141" i="1"/>
  <c r="D141" i="1"/>
  <c r="C141" i="1"/>
  <c r="I140" i="1"/>
  <c r="H140" i="1"/>
  <c r="G140" i="1"/>
  <c r="F140" i="1"/>
  <c r="E140" i="1"/>
  <c r="D140" i="1"/>
  <c r="C140" i="1"/>
  <c r="I139" i="1"/>
  <c r="H139" i="1"/>
  <c r="G139" i="1"/>
  <c r="F139" i="1"/>
  <c r="E139" i="1"/>
  <c r="D139" i="1"/>
  <c r="C139" i="1"/>
  <c r="I138" i="1"/>
  <c r="H138" i="1"/>
  <c r="G138" i="1"/>
  <c r="F138" i="1"/>
  <c r="E138" i="1"/>
  <c r="D138" i="1"/>
  <c r="C138" i="1"/>
  <c r="I137" i="1"/>
  <c r="H137" i="1"/>
  <c r="G137" i="1"/>
  <c r="F137" i="1"/>
  <c r="E137" i="1"/>
  <c r="D137" i="1"/>
  <c r="C137" i="1"/>
  <c r="I136" i="1"/>
  <c r="H136" i="1"/>
  <c r="G136" i="1"/>
  <c r="F136" i="1"/>
  <c r="E136" i="1"/>
  <c r="D136" i="1"/>
  <c r="C136" i="1"/>
  <c r="I135" i="1"/>
  <c r="H135" i="1"/>
  <c r="G135" i="1"/>
  <c r="F135" i="1"/>
  <c r="E135" i="1"/>
  <c r="D135" i="1"/>
  <c r="C135" i="1"/>
  <c r="I134" i="1"/>
  <c r="H134" i="1"/>
  <c r="G134" i="1"/>
  <c r="F134" i="1"/>
  <c r="E134" i="1"/>
  <c r="D134" i="1"/>
  <c r="C134" i="1"/>
  <c r="I128" i="1"/>
  <c r="H128" i="1"/>
  <c r="G128" i="1"/>
  <c r="F128" i="1"/>
  <c r="E128" i="1"/>
  <c r="D128" i="1"/>
  <c r="C128" i="1"/>
  <c r="I127" i="1"/>
  <c r="H127" i="1"/>
  <c r="G127" i="1"/>
  <c r="F127" i="1"/>
  <c r="E127" i="1"/>
  <c r="D127" i="1"/>
  <c r="C127" i="1"/>
  <c r="I126" i="1"/>
  <c r="H126" i="1"/>
  <c r="G126" i="1"/>
  <c r="F126" i="1"/>
  <c r="E126" i="1"/>
  <c r="D126" i="1"/>
  <c r="C126" i="1"/>
  <c r="I125" i="1"/>
  <c r="H125" i="1"/>
  <c r="G125" i="1"/>
  <c r="F125" i="1"/>
  <c r="E125" i="1"/>
  <c r="D125" i="1"/>
  <c r="C125" i="1"/>
  <c r="I124" i="1"/>
  <c r="H124" i="1"/>
  <c r="G124" i="1"/>
  <c r="F124" i="1"/>
  <c r="E124" i="1"/>
  <c r="D124" i="1"/>
  <c r="C124" i="1"/>
  <c r="I123" i="1"/>
  <c r="H123" i="1"/>
  <c r="G123" i="1"/>
  <c r="F123" i="1"/>
  <c r="E123" i="1"/>
  <c r="D123" i="1"/>
  <c r="C123" i="1"/>
  <c r="I122" i="1"/>
  <c r="H122" i="1"/>
  <c r="G122" i="1"/>
  <c r="F122" i="1"/>
  <c r="E122" i="1"/>
  <c r="D122" i="1"/>
  <c r="C122" i="1"/>
  <c r="I121" i="1"/>
  <c r="H121" i="1"/>
  <c r="G121" i="1"/>
  <c r="F121" i="1"/>
  <c r="E121" i="1"/>
  <c r="D121" i="1"/>
  <c r="C121" i="1"/>
  <c r="I114" i="1"/>
  <c r="H114" i="1"/>
  <c r="G114" i="1"/>
  <c r="F114" i="1"/>
  <c r="E114" i="1"/>
  <c r="D114" i="1"/>
  <c r="C114" i="1"/>
  <c r="I113" i="1"/>
  <c r="H113" i="1"/>
  <c r="G113" i="1"/>
  <c r="F113" i="1"/>
  <c r="E113" i="1"/>
  <c r="D113" i="1"/>
  <c r="C113" i="1"/>
  <c r="I112" i="1"/>
  <c r="H112" i="1"/>
  <c r="G112" i="1"/>
  <c r="F112" i="1"/>
  <c r="E112" i="1"/>
  <c r="D112" i="1"/>
  <c r="C112" i="1"/>
  <c r="I111" i="1"/>
  <c r="H111" i="1"/>
  <c r="G111" i="1"/>
  <c r="F111" i="1"/>
  <c r="E111" i="1"/>
  <c r="D111" i="1"/>
  <c r="C111" i="1"/>
  <c r="I110" i="1"/>
  <c r="H110" i="1"/>
  <c r="G110" i="1"/>
  <c r="F110" i="1"/>
  <c r="E110" i="1"/>
  <c r="D110" i="1"/>
  <c r="C110" i="1"/>
  <c r="I109" i="1"/>
  <c r="H109" i="1"/>
  <c r="G109" i="1"/>
  <c r="F109" i="1"/>
  <c r="E109" i="1"/>
  <c r="D109" i="1"/>
  <c r="C109" i="1"/>
  <c r="I108" i="1"/>
  <c r="H108" i="1"/>
  <c r="G108" i="1"/>
  <c r="F108" i="1"/>
  <c r="E108" i="1"/>
  <c r="D108" i="1"/>
  <c r="C108" i="1"/>
  <c r="I107" i="1"/>
  <c r="H107" i="1"/>
  <c r="G107" i="1"/>
  <c r="F107" i="1"/>
  <c r="E107" i="1"/>
  <c r="D107" i="1"/>
  <c r="C107" i="1"/>
  <c r="I101" i="1"/>
  <c r="H101" i="1"/>
  <c r="G101" i="1"/>
  <c r="F101" i="1"/>
  <c r="E101" i="1"/>
  <c r="D101" i="1"/>
  <c r="C101" i="1"/>
  <c r="I100" i="1"/>
  <c r="H100" i="1"/>
  <c r="G100" i="1"/>
  <c r="F100" i="1"/>
  <c r="E100" i="1"/>
  <c r="D100" i="1"/>
  <c r="C100" i="1"/>
  <c r="I99" i="1"/>
  <c r="H99" i="1"/>
  <c r="G99" i="1"/>
  <c r="F99" i="1"/>
  <c r="E99" i="1"/>
  <c r="D99" i="1"/>
  <c r="C99" i="1"/>
  <c r="I98" i="1"/>
  <c r="H98" i="1"/>
  <c r="G98" i="1"/>
  <c r="F98" i="1"/>
  <c r="E98" i="1"/>
  <c r="D98" i="1"/>
  <c r="C98" i="1"/>
  <c r="I97" i="1"/>
  <c r="H97" i="1"/>
  <c r="G97" i="1"/>
  <c r="F97" i="1"/>
  <c r="E97" i="1"/>
  <c r="D97" i="1"/>
  <c r="C97" i="1"/>
  <c r="I96" i="1"/>
  <c r="H96" i="1"/>
  <c r="G96" i="1"/>
  <c r="F96" i="1"/>
  <c r="E96" i="1"/>
  <c r="D96" i="1"/>
  <c r="C96" i="1"/>
  <c r="I95" i="1"/>
  <c r="H95" i="1"/>
  <c r="G95" i="1"/>
  <c r="F95" i="1"/>
  <c r="E95" i="1"/>
  <c r="D95" i="1"/>
  <c r="C95" i="1"/>
  <c r="I94" i="1"/>
  <c r="H94" i="1"/>
  <c r="G94" i="1"/>
  <c r="F94" i="1"/>
  <c r="E94" i="1"/>
  <c r="D94" i="1"/>
  <c r="C94" i="1"/>
  <c r="I87" i="1"/>
  <c r="H87" i="1"/>
  <c r="G87" i="1"/>
  <c r="F87" i="1"/>
  <c r="E87" i="1"/>
  <c r="D87" i="1"/>
  <c r="C87" i="1"/>
  <c r="I86" i="1"/>
  <c r="H86" i="1"/>
  <c r="G86" i="1"/>
  <c r="F86" i="1"/>
  <c r="E86" i="1"/>
  <c r="D86" i="1"/>
  <c r="C86" i="1"/>
  <c r="I85" i="1"/>
  <c r="H85" i="1"/>
  <c r="G85" i="1"/>
  <c r="F85" i="1"/>
  <c r="E85" i="1"/>
  <c r="D85" i="1"/>
  <c r="C85" i="1"/>
  <c r="I84" i="1"/>
  <c r="H84" i="1"/>
  <c r="G84" i="1"/>
  <c r="F84" i="1"/>
  <c r="E84" i="1"/>
  <c r="D84" i="1"/>
  <c r="C84" i="1"/>
  <c r="I83" i="1"/>
  <c r="H83" i="1"/>
  <c r="G83" i="1"/>
  <c r="F83" i="1"/>
  <c r="E83" i="1"/>
  <c r="D83" i="1"/>
  <c r="C83" i="1"/>
  <c r="I82" i="1"/>
  <c r="H82" i="1"/>
  <c r="G82" i="1"/>
  <c r="F82" i="1"/>
  <c r="E82" i="1"/>
  <c r="D82" i="1"/>
  <c r="C82" i="1"/>
  <c r="I81" i="1"/>
  <c r="H81" i="1"/>
  <c r="G81" i="1"/>
  <c r="F81" i="1"/>
  <c r="E81" i="1"/>
  <c r="D81" i="1"/>
  <c r="C81" i="1"/>
  <c r="I80" i="1"/>
  <c r="H80" i="1"/>
  <c r="G80" i="1"/>
  <c r="F80" i="1"/>
  <c r="E80" i="1"/>
  <c r="D80" i="1"/>
  <c r="C80" i="1"/>
  <c r="I74" i="1"/>
  <c r="H74" i="1"/>
  <c r="G74" i="1"/>
  <c r="F74" i="1"/>
  <c r="E74" i="1"/>
  <c r="D74" i="1"/>
  <c r="C74" i="1"/>
  <c r="I73" i="1"/>
  <c r="H73" i="1"/>
  <c r="G73" i="1"/>
  <c r="F73" i="1"/>
  <c r="E73" i="1"/>
  <c r="D73" i="1"/>
  <c r="C73" i="1"/>
  <c r="I72" i="1"/>
  <c r="H72" i="1"/>
  <c r="G72" i="1"/>
  <c r="F72" i="1"/>
  <c r="E72" i="1"/>
  <c r="D72" i="1"/>
  <c r="C72" i="1"/>
  <c r="I71" i="1"/>
  <c r="H71" i="1"/>
  <c r="G71" i="1"/>
  <c r="F71" i="1"/>
  <c r="E71" i="1"/>
  <c r="D71" i="1"/>
  <c r="C71" i="1"/>
  <c r="I70" i="1"/>
  <c r="H70" i="1"/>
  <c r="G70" i="1"/>
  <c r="F70" i="1"/>
  <c r="E70" i="1"/>
  <c r="D70" i="1"/>
  <c r="C70" i="1"/>
  <c r="I69" i="1"/>
  <c r="H69" i="1"/>
  <c r="G69" i="1"/>
  <c r="F69" i="1"/>
  <c r="E69" i="1"/>
  <c r="D69" i="1"/>
  <c r="C69" i="1"/>
  <c r="I68" i="1"/>
  <c r="H68" i="1"/>
  <c r="G68" i="1"/>
  <c r="F68" i="1"/>
  <c r="E68" i="1"/>
  <c r="D68" i="1"/>
  <c r="C68" i="1"/>
  <c r="I67" i="1"/>
  <c r="H67" i="1"/>
  <c r="G67" i="1"/>
  <c r="F67" i="1"/>
  <c r="E67" i="1"/>
  <c r="D67" i="1"/>
  <c r="C67" i="1"/>
  <c r="I60" i="1"/>
  <c r="H60" i="1"/>
  <c r="G60" i="1"/>
  <c r="F60" i="1"/>
  <c r="E60" i="1"/>
  <c r="D60" i="1"/>
  <c r="C60" i="1"/>
  <c r="I59" i="1"/>
  <c r="H59" i="1"/>
  <c r="G59" i="1"/>
  <c r="F59" i="1"/>
  <c r="E59" i="1"/>
  <c r="D59" i="1"/>
  <c r="C59" i="1"/>
  <c r="I58" i="1"/>
  <c r="G58" i="1"/>
  <c r="F58" i="1"/>
  <c r="E58" i="1"/>
  <c r="D58" i="1"/>
  <c r="C58" i="1"/>
  <c r="I57" i="1"/>
  <c r="H57" i="1"/>
  <c r="G57" i="1"/>
  <c r="F57" i="1"/>
  <c r="E57" i="1"/>
  <c r="D57" i="1"/>
  <c r="C57" i="1"/>
  <c r="I56" i="1"/>
  <c r="H56" i="1"/>
  <c r="G56" i="1"/>
  <c r="F56" i="1"/>
  <c r="E56" i="1"/>
  <c r="D56" i="1"/>
  <c r="C56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61" i="1" l="1"/>
  <c r="B121" i="1"/>
  <c r="B129" i="1" s="1"/>
  <c r="I259" i="1"/>
  <c r="I77" i="6"/>
  <c r="I130" i="6"/>
  <c r="I90" i="6"/>
  <c r="B67" i="1"/>
  <c r="B75" i="1" s="1"/>
  <c r="I77" i="5"/>
  <c r="I104" i="5"/>
  <c r="I90" i="5"/>
  <c r="I63" i="5"/>
  <c r="I50" i="5"/>
  <c r="C61" i="1"/>
  <c r="G61" i="1"/>
  <c r="B53" i="1"/>
  <c r="B61" i="1" s="1"/>
  <c r="I36" i="5"/>
  <c r="D61" i="1"/>
  <c r="H61" i="1"/>
  <c r="E61" i="1"/>
  <c r="F61" i="1"/>
  <c r="I23" i="5"/>
  <c r="I77" i="4"/>
  <c r="I36" i="4"/>
  <c r="I63" i="4"/>
  <c r="I50" i="4"/>
  <c r="D48" i="1"/>
  <c r="H48" i="1"/>
  <c r="B40" i="1"/>
  <c r="B48" i="1" s="1"/>
  <c r="I48" i="1"/>
  <c r="F48" i="1"/>
  <c r="E48" i="1"/>
  <c r="C48" i="1"/>
  <c r="G48" i="1"/>
  <c r="I23" i="4"/>
  <c r="I50" i="3"/>
  <c r="I23" i="3"/>
  <c r="I104" i="3"/>
  <c r="I90" i="3"/>
  <c r="I77" i="3"/>
  <c r="I63" i="3"/>
  <c r="F34" i="1"/>
  <c r="I36" i="3"/>
  <c r="C34" i="1"/>
  <c r="D34" i="1"/>
  <c r="H34" i="1"/>
  <c r="B34" i="1"/>
  <c r="E34" i="1"/>
  <c r="I34" i="1"/>
  <c r="G34" i="1"/>
  <c r="I63" i="2"/>
  <c r="I23" i="2"/>
  <c r="I77" i="2"/>
  <c r="I50" i="2"/>
  <c r="F21" i="1"/>
  <c r="I36" i="2"/>
  <c r="G21" i="1"/>
  <c r="B13" i="1"/>
  <c r="B21" i="1" s="1"/>
  <c r="D21" i="1"/>
  <c r="H21" i="1"/>
  <c r="C21" i="1"/>
  <c r="E21" i="1"/>
  <c r="I21" i="1"/>
  <c r="I77" i="18"/>
  <c r="I63" i="18"/>
  <c r="I50" i="18"/>
  <c r="F237" i="1"/>
  <c r="I36" i="18"/>
  <c r="C237" i="1"/>
  <c r="G237" i="1"/>
  <c r="D237" i="1"/>
  <c r="H237" i="1"/>
  <c r="E237" i="1"/>
  <c r="I237" i="1"/>
  <c r="I23" i="18"/>
  <c r="I90" i="17"/>
  <c r="I77" i="17"/>
  <c r="I36" i="17"/>
  <c r="I104" i="17"/>
  <c r="I63" i="17"/>
  <c r="E223" i="1"/>
  <c r="I223" i="1"/>
  <c r="I50" i="17"/>
  <c r="F223" i="1"/>
  <c r="C223" i="1"/>
  <c r="G223" i="1"/>
  <c r="D223" i="1"/>
  <c r="H223" i="1"/>
  <c r="I23" i="17"/>
  <c r="I90" i="16"/>
  <c r="I77" i="16"/>
  <c r="I63" i="16"/>
  <c r="I50" i="16"/>
  <c r="B202" i="1"/>
  <c r="B210" i="1" s="1"/>
  <c r="D210" i="1"/>
  <c r="H210" i="1"/>
  <c r="I36" i="16"/>
  <c r="F210" i="1"/>
  <c r="E210" i="1"/>
  <c r="I210" i="1"/>
  <c r="C210" i="1"/>
  <c r="G210" i="1"/>
  <c r="I23" i="16"/>
  <c r="I104" i="15"/>
  <c r="I50" i="15"/>
  <c r="I90" i="15"/>
  <c r="I77" i="15"/>
  <c r="I63" i="15"/>
  <c r="C196" i="1"/>
  <c r="G196" i="1"/>
  <c r="I36" i="15"/>
  <c r="H196" i="1"/>
  <c r="I23" i="15"/>
  <c r="D196" i="1"/>
  <c r="E196" i="1"/>
  <c r="I196" i="1"/>
  <c r="F196" i="1"/>
  <c r="I90" i="14"/>
  <c r="I50" i="14"/>
  <c r="I77" i="14"/>
  <c r="I63" i="14"/>
  <c r="B175" i="1"/>
  <c r="B183" i="1" s="1"/>
  <c r="D183" i="1"/>
  <c r="H183" i="1"/>
  <c r="I36" i="14"/>
  <c r="E183" i="1"/>
  <c r="I183" i="1"/>
  <c r="I23" i="14"/>
  <c r="F183" i="1"/>
  <c r="C183" i="1"/>
  <c r="G183" i="1"/>
  <c r="E169" i="1"/>
  <c r="I169" i="1"/>
  <c r="I50" i="13"/>
  <c r="C169" i="1"/>
  <c r="G169" i="1"/>
  <c r="F169" i="1"/>
  <c r="D169" i="1"/>
  <c r="H169" i="1"/>
  <c r="I50" i="12"/>
  <c r="I36" i="12"/>
  <c r="I104" i="12"/>
  <c r="I90" i="12"/>
  <c r="I77" i="12"/>
  <c r="I63" i="12"/>
  <c r="F156" i="1"/>
  <c r="B148" i="1"/>
  <c r="B156" i="1" s="1"/>
  <c r="C156" i="1"/>
  <c r="D156" i="1"/>
  <c r="H156" i="1"/>
  <c r="G156" i="1"/>
  <c r="I23" i="12"/>
  <c r="E156" i="1"/>
  <c r="I156" i="1"/>
  <c r="I103" i="11"/>
  <c r="B134" i="1"/>
  <c r="B142" i="1" s="1"/>
  <c r="I90" i="11"/>
  <c r="I77" i="11"/>
  <c r="I63" i="11"/>
  <c r="C142" i="1"/>
  <c r="G142" i="1"/>
  <c r="I50" i="11"/>
  <c r="I36" i="11"/>
  <c r="I23" i="11"/>
  <c r="H142" i="1"/>
  <c r="E142" i="1"/>
  <c r="I142" i="1"/>
  <c r="D142" i="1"/>
  <c r="F142" i="1"/>
  <c r="I90" i="10"/>
  <c r="I77" i="10"/>
  <c r="G129" i="1"/>
  <c r="C129" i="1"/>
  <c r="I63" i="10"/>
  <c r="I50" i="10"/>
  <c r="I36" i="10"/>
  <c r="D129" i="1"/>
  <c r="H129" i="1"/>
  <c r="E129" i="1"/>
  <c r="I129" i="1"/>
  <c r="I23" i="10"/>
  <c r="F129" i="1"/>
  <c r="I90" i="9"/>
  <c r="I77" i="9"/>
  <c r="I143" i="9"/>
  <c r="I130" i="9"/>
  <c r="I117" i="9"/>
  <c r="I104" i="9"/>
  <c r="E115" i="1"/>
  <c r="I115" i="1"/>
  <c r="I63" i="9"/>
  <c r="I50" i="9"/>
  <c r="I36" i="9"/>
  <c r="F115" i="1"/>
  <c r="I23" i="9"/>
  <c r="C115" i="1"/>
  <c r="G115" i="1"/>
  <c r="B107" i="1"/>
  <c r="B115" i="1" s="1"/>
  <c r="D115" i="1"/>
  <c r="H115" i="1"/>
  <c r="I77" i="8"/>
  <c r="I104" i="8"/>
  <c r="I90" i="8"/>
  <c r="I63" i="8"/>
  <c r="F102" i="1"/>
  <c r="I50" i="8"/>
  <c r="I36" i="8"/>
  <c r="B94" i="1"/>
  <c r="B102" i="1" s="1"/>
  <c r="C102" i="1"/>
  <c r="G102" i="1"/>
  <c r="I23" i="8"/>
  <c r="D102" i="1"/>
  <c r="H102" i="1"/>
  <c r="E102" i="1"/>
  <c r="I102" i="1"/>
  <c r="B80" i="1"/>
  <c r="B88" i="1" s="1"/>
  <c r="I144" i="7"/>
  <c r="I117" i="7"/>
  <c r="I104" i="7"/>
  <c r="I90" i="7"/>
  <c r="I77" i="7"/>
  <c r="I63" i="7"/>
  <c r="I50" i="7"/>
  <c r="F88" i="1"/>
  <c r="I36" i="7"/>
  <c r="G88" i="1"/>
  <c r="D88" i="1"/>
  <c r="H88" i="1"/>
  <c r="C88" i="1"/>
  <c r="I23" i="7"/>
  <c r="E88" i="1"/>
  <c r="I88" i="1"/>
  <c r="I157" i="6"/>
  <c r="I143" i="6"/>
  <c r="I104" i="6"/>
  <c r="I117" i="6"/>
  <c r="I63" i="6"/>
  <c r="I50" i="6"/>
  <c r="I75" i="1"/>
  <c r="G75" i="1"/>
  <c r="D75" i="1"/>
  <c r="H75" i="1"/>
  <c r="I36" i="6"/>
  <c r="F75" i="1"/>
  <c r="E75" i="1"/>
  <c r="C75" i="1"/>
  <c r="I23" i="6"/>
  <c r="C257" i="1"/>
  <c r="D257" i="1"/>
  <c r="E257" i="1"/>
  <c r="F257" i="1"/>
  <c r="G257" i="1"/>
  <c r="H257" i="1"/>
  <c r="I257" i="1"/>
  <c r="D258" i="1"/>
  <c r="E258" i="1"/>
  <c r="F258" i="1"/>
  <c r="G258" i="1"/>
  <c r="H258" i="1"/>
  <c r="I258" i="1"/>
  <c r="C259" i="1"/>
  <c r="C250" i="1"/>
  <c r="D259" i="1"/>
  <c r="D250" i="1"/>
  <c r="E259" i="1"/>
  <c r="E250" i="1"/>
  <c r="F259" i="1"/>
  <c r="F250" i="1"/>
  <c r="G259" i="1"/>
  <c r="G250" i="1"/>
  <c r="H259" i="1"/>
  <c r="H250" i="1"/>
  <c r="I250" i="1"/>
  <c r="C260" i="1"/>
  <c r="D260" i="1"/>
  <c r="E260" i="1"/>
  <c r="F260" i="1"/>
  <c r="G260" i="1"/>
  <c r="H260" i="1"/>
  <c r="I260" i="1"/>
  <c r="C261" i="1"/>
  <c r="D261" i="1"/>
  <c r="E261" i="1"/>
  <c r="F261" i="1"/>
  <c r="G261" i="1"/>
  <c r="H261" i="1"/>
  <c r="I261" i="1"/>
  <c r="C262" i="1"/>
  <c r="D262" i="1"/>
  <c r="E262" i="1"/>
  <c r="F262" i="1"/>
  <c r="G262" i="1"/>
  <c r="I262" i="1"/>
  <c r="C263" i="1"/>
  <c r="D263" i="1"/>
  <c r="E263" i="1"/>
  <c r="F263" i="1"/>
  <c r="G263" i="1"/>
  <c r="H263" i="1"/>
  <c r="I263" i="1"/>
  <c r="C264" i="1"/>
  <c r="D264" i="1"/>
  <c r="E264" i="1"/>
  <c r="F264" i="1"/>
  <c r="G264" i="1"/>
  <c r="H264" i="1"/>
  <c r="I264" i="1"/>
  <c r="I23" i="13"/>
  <c r="I36" i="13"/>
  <c r="J35" i="13"/>
  <c r="I63" i="13"/>
  <c r="J62" i="13"/>
  <c r="H80" i="19"/>
  <c r="D144" i="7" l="1"/>
  <c r="H80" i="18"/>
  <c r="H107" i="5"/>
  <c r="I62" i="1"/>
  <c r="H80" i="4"/>
  <c r="I49" i="1"/>
  <c r="H107" i="3"/>
  <c r="I35" i="1"/>
  <c r="H80" i="2"/>
  <c r="I22" i="1"/>
  <c r="I238" i="1"/>
  <c r="H107" i="17"/>
  <c r="I224" i="1"/>
  <c r="D90" i="16"/>
  <c r="I211" i="1"/>
  <c r="H107" i="15"/>
  <c r="I197" i="1"/>
  <c r="D90" i="14"/>
  <c r="I184" i="1"/>
  <c r="I170" i="1"/>
  <c r="D63" i="13"/>
  <c r="H107" i="12"/>
  <c r="I157" i="1"/>
  <c r="D103" i="11"/>
  <c r="I143" i="1"/>
  <c r="D90" i="10"/>
  <c r="I130" i="1"/>
  <c r="D143" i="9"/>
  <c r="I116" i="1"/>
  <c r="B257" i="1"/>
  <c r="B265" i="1" s="1"/>
  <c r="H107" i="8"/>
  <c r="I103" i="1"/>
  <c r="I89" i="1"/>
  <c r="H159" i="6"/>
  <c r="I76" i="1"/>
  <c r="I265" i="1"/>
  <c r="H265" i="1"/>
  <c r="G265" i="1"/>
  <c r="F265" i="1"/>
  <c r="E265" i="1"/>
  <c r="D265" i="1"/>
  <c r="I251" i="1"/>
  <c r="C265" i="1"/>
  <c r="I266" i="1" l="1"/>
</calcChain>
</file>

<file path=xl/sharedStrings.xml><?xml version="1.0" encoding="utf-8"?>
<sst xmlns="http://schemas.openxmlformats.org/spreadsheetml/2006/main" count="8031" uniqueCount="169">
  <si>
    <t>Viceministerio de Servicios Técnicos Pedagógicos</t>
  </si>
  <si>
    <t>Dirección de Medios Educativos</t>
  </si>
  <si>
    <t xml:space="preserve"> LIBROS DE TEXTO DISTRIBUIDOS NACIONAL 2021-22</t>
  </si>
  <si>
    <t>NIVEL INICIAL Y PRIMARIO</t>
  </si>
  <si>
    <t>Asignatura</t>
  </si>
  <si>
    <t>Regional 01 Barahona</t>
  </si>
  <si>
    <t>Inicial</t>
  </si>
  <si>
    <t>Lengua Española</t>
  </si>
  <si>
    <t>Matemática</t>
  </si>
  <si>
    <t>Ciencias Sociales</t>
  </si>
  <si>
    <t xml:space="preserve">Ciencias Naturales </t>
  </si>
  <si>
    <t>Educación Artística</t>
  </si>
  <si>
    <t>Educación Física</t>
  </si>
  <si>
    <t>Formación Humana</t>
  </si>
  <si>
    <t>Nivel Inicial</t>
  </si>
  <si>
    <t>Primaria</t>
  </si>
  <si>
    <t>Primero</t>
  </si>
  <si>
    <t>Segundo</t>
  </si>
  <si>
    <t>Tercero</t>
  </si>
  <si>
    <t xml:space="preserve">Cuarto </t>
  </si>
  <si>
    <t xml:space="preserve">Quinto </t>
  </si>
  <si>
    <t>Sexto</t>
  </si>
  <si>
    <t>TOTAL POR ASIGNATURA</t>
  </si>
  <si>
    <t>Regional 02 San Juan</t>
  </si>
  <si>
    <t>Regional 03 Azua</t>
  </si>
  <si>
    <t>Regional 04 San Cristóbal</t>
  </si>
  <si>
    <t>Regional 05 San Pedro</t>
  </si>
  <si>
    <t>Regional 06 La Vega</t>
  </si>
  <si>
    <t>Regional 07 San Francisco</t>
  </si>
  <si>
    <t>Regional 08 Santiago</t>
  </si>
  <si>
    <t>Regional 09 Valverde Mao</t>
  </si>
  <si>
    <t>Regional 10 Santo Domingo II</t>
  </si>
  <si>
    <t>Regional 11 Puerto Plata</t>
  </si>
  <si>
    <t>Regional 12 Higüey</t>
  </si>
  <si>
    <t>Regional 13 Montecristi</t>
  </si>
  <si>
    <t>Regional 14 Nagua</t>
  </si>
  <si>
    <t>Regional 15 Santo Domingo III</t>
  </si>
  <si>
    <t>Regional 16 Cotuí</t>
  </si>
  <si>
    <t>Regional 17 Monte Plata</t>
  </si>
  <si>
    <t>Regional 18 Neyba (Bahoruco)</t>
  </si>
  <si>
    <t>TOTAL NACIONAL 18 REGIONALES</t>
  </si>
  <si>
    <t>TOTAL NACIONAL DISTRIBUIDO A LA FECHA INICIAL Y PRIMARIA</t>
  </si>
  <si>
    <t>01 Pedernales</t>
  </si>
  <si>
    <t>02 Enriquillo</t>
  </si>
  <si>
    <t>Elaborado por: Dirección de Medios Educativos</t>
  </si>
  <si>
    <t>03 Barahona</t>
  </si>
  <si>
    <t>04 Cabral</t>
  </si>
  <si>
    <t>05 Vicente Noble</t>
  </si>
  <si>
    <t>TOTAL REGIONAL</t>
  </si>
  <si>
    <t>01 Elías Piña</t>
  </si>
  <si>
    <t>02 Pedro Santana</t>
  </si>
  <si>
    <t>03 Las Matas</t>
  </si>
  <si>
    <t>04 El Cercado</t>
  </si>
  <si>
    <t>05 San Juan Este</t>
  </si>
  <si>
    <t>06 San Juan Oeste</t>
  </si>
  <si>
    <t>07 Hondo Valle</t>
  </si>
  <si>
    <t>01 Azua</t>
  </si>
  <si>
    <t>02 Padre las Casas</t>
  </si>
  <si>
    <t>03 Ocoa</t>
  </si>
  <si>
    <t>04 Baní</t>
  </si>
  <si>
    <t>05 Nizao</t>
  </si>
  <si>
    <t>Regional 04 San Critóbal</t>
  </si>
  <si>
    <t>01 Cambita</t>
  </si>
  <si>
    <t>02 San Cristobal Norte</t>
  </si>
  <si>
    <t>03 San Cristóbal Sur</t>
  </si>
  <si>
    <t>04 Villa Altagracia</t>
  </si>
  <si>
    <t>05 Yaguate</t>
  </si>
  <si>
    <t>06 Haina</t>
  </si>
  <si>
    <t>07 Nigua</t>
  </si>
  <si>
    <t>01 San Pedro Este</t>
  </si>
  <si>
    <t>02 San Pedro Oeste</t>
  </si>
  <si>
    <t>03 La Romana</t>
  </si>
  <si>
    <t>04 Hato Mayor</t>
  </si>
  <si>
    <t>05 Sabana de la Mar</t>
  </si>
  <si>
    <t>06 Consuelo</t>
  </si>
  <si>
    <t>07 Los Llanos</t>
  </si>
  <si>
    <t>08 Quisqueya</t>
  </si>
  <si>
    <t xml:space="preserve"> </t>
  </si>
  <si>
    <t>09 El Valle</t>
  </si>
  <si>
    <t>10 Guaymate</t>
  </si>
  <si>
    <t>11 Villa Hermosa</t>
  </si>
  <si>
    <t>01 José Contreras</t>
  </si>
  <si>
    <t>02 Constanza</t>
  </si>
  <si>
    <t>03 Jarabacoa</t>
  </si>
  <si>
    <t>04 La Vega Oeste</t>
  </si>
  <si>
    <t>05 La Vega Este</t>
  </si>
  <si>
    <t>06 Moca</t>
  </si>
  <si>
    <t>07 Gaspar Hernández</t>
  </si>
  <si>
    <t>08 Jamao Al Norte</t>
  </si>
  <si>
    <t>09 San Víctor</t>
  </si>
  <si>
    <t xml:space="preserve">10 Jima </t>
  </si>
  <si>
    <t>01 Tenares</t>
  </si>
  <si>
    <t>02 Salcedo</t>
  </si>
  <si>
    <t>03 Castillo</t>
  </si>
  <si>
    <t>04 Villa Riva</t>
  </si>
  <si>
    <t>05 San Francisco Sur</t>
  </si>
  <si>
    <t>06 San Francisco Norte</t>
  </si>
  <si>
    <t>07 Villa Tapia</t>
  </si>
  <si>
    <t>01 San José de las Matas</t>
  </si>
  <si>
    <t>02 Jánico</t>
  </si>
  <si>
    <t>03 Santiago Sureste</t>
  </si>
  <si>
    <t>04 Santiago Noroeste</t>
  </si>
  <si>
    <t xml:space="preserve">Regional 08 Santiago       </t>
  </si>
  <si>
    <t>05 Santiago Centro Oeste</t>
  </si>
  <si>
    <t>06 Santiago Noreste</t>
  </si>
  <si>
    <t>07 Navarrete</t>
  </si>
  <si>
    <t>08 Licey al Medio</t>
  </si>
  <si>
    <t>09 Tamboril</t>
  </si>
  <si>
    <t>10 Villa González</t>
  </si>
  <si>
    <t>01 Mao</t>
  </si>
  <si>
    <t>02 Esperanza</t>
  </si>
  <si>
    <t>03 Santiago Rodríguez</t>
  </si>
  <si>
    <t>04 Monción</t>
  </si>
  <si>
    <t>05 Laguna Salada</t>
  </si>
  <si>
    <t>06 Villa los Almarcigos</t>
  </si>
  <si>
    <t>01 Villa Mella</t>
  </si>
  <si>
    <t>02 Sabana Pérdida</t>
  </si>
  <si>
    <t>03 Fabio Mota</t>
  </si>
  <si>
    <t>04 Patria Mella</t>
  </si>
  <si>
    <t>05 Boca Chica</t>
  </si>
  <si>
    <t>06 Mendoza</t>
  </si>
  <si>
    <t>07 Guerra</t>
  </si>
  <si>
    <t>01 Sosúa</t>
  </si>
  <si>
    <t>02 Puerto Plata</t>
  </si>
  <si>
    <t>03 Imbert</t>
  </si>
  <si>
    <t>04 Luperón</t>
  </si>
  <si>
    <t>05 Altamira</t>
  </si>
  <si>
    <t>06 El Mamey Los Hidalgos</t>
  </si>
  <si>
    <t>07 Villa Isabela</t>
  </si>
  <si>
    <t>01 Higüey</t>
  </si>
  <si>
    <t>02 San Rafael del Yuma</t>
  </si>
  <si>
    <t>03 El Seibo</t>
  </si>
  <si>
    <t>04 Miche</t>
  </si>
  <si>
    <t>01 Montecristi</t>
  </si>
  <si>
    <t>02 Guayubín</t>
  </si>
  <si>
    <t>03 Villa Vásquez</t>
  </si>
  <si>
    <t>04 Dajabón</t>
  </si>
  <si>
    <t>05 Loma de Cabrera</t>
  </si>
  <si>
    <t>06 Restauración</t>
  </si>
  <si>
    <t>01 Nagua</t>
  </si>
  <si>
    <t>02 Cabrera</t>
  </si>
  <si>
    <t>03 Rio San Juan</t>
  </si>
  <si>
    <t>04 Samaná</t>
  </si>
  <si>
    <t>05 Sanchéz</t>
  </si>
  <si>
    <t>06 El Factor</t>
  </si>
  <si>
    <t>07 Las Terrenas</t>
  </si>
  <si>
    <t>01 Los Alcarrizo</t>
  </si>
  <si>
    <t>02 Villa Juana</t>
  </si>
  <si>
    <t>03 Ciudad Nueva</t>
  </si>
  <si>
    <t>04 La Agustina (Cristo Rey)</t>
  </si>
  <si>
    <t>05 Herrera</t>
  </si>
  <si>
    <t>06 Pedro Brand</t>
  </si>
  <si>
    <t>01 Cotuí</t>
  </si>
  <si>
    <t>02 Fantino</t>
  </si>
  <si>
    <t>03 Cevicos</t>
  </si>
  <si>
    <t>04 Bonao Suroeste</t>
  </si>
  <si>
    <t>05 Piedra Blanca</t>
  </si>
  <si>
    <t>06 Bonao Noreste</t>
  </si>
  <si>
    <t>07 Villa La Mata</t>
  </si>
  <si>
    <t>01 Yamasá</t>
  </si>
  <si>
    <t>02 Monte Plata</t>
  </si>
  <si>
    <t>03 Bayaguana</t>
  </si>
  <si>
    <t>04 Sabana Grande Boyá</t>
  </si>
  <si>
    <t>05 Peralvillo</t>
  </si>
  <si>
    <t>01 Neyba</t>
  </si>
  <si>
    <t>02 Tamayo</t>
  </si>
  <si>
    <t>03 Villa Jaragua</t>
  </si>
  <si>
    <t>04 Jimaní</t>
  </si>
  <si>
    <t>05 Duvergé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</si>
</sst>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name val="Calibri"/>
    </font>
    <font>
      <b/>
      <i/>
      <sz val="14"/>
      <name val="Calibri"/>
    </font>
    <font>
      <sz val="11"/>
      <name val="Calibri"/>
    </font>
    <font>
      <b/>
      <sz val="14"/>
      <name val="Calibri"/>
    </font>
    <font>
      <sz val="14"/>
      <name val="Calibri"/>
    </font>
    <font>
      <b/>
      <i/>
      <sz val="10"/>
      <color rgb="FF000000"/>
      <name val="Calibri"/>
    </font>
    <font>
      <b/>
      <sz val="12"/>
      <color rgb="FF000000"/>
      <name val="Calibri"/>
    </font>
    <font>
      <b/>
      <i/>
      <sz val="12"/>
      <color rgb="FF000000"/>
      <name val="Calibri"/>
    </font>
    <font>
      <b/>
      <sz val="16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DD6EE"/>
        <bgColor rgb="FFBDD6EE"/>
      </patternFill>
    </fill>
    <fill>
      <patternFill patternType="solid">
        <fgColor rgb="FF92D050"/>
        <bgColor rgb="FF92D050"/>
      </patternFill>
    </fill>
    <fill>
      <patternFill patternType="solid">
        <fgColor rgb="FFFFE598"/>
        <bgColor rgb="FFFFE598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 applyFont="1" applyAlignment="1"/>
    <xf numFmtId="3" fontId="2" fillId="0" borderId="0" xfId="0" applyNumberFormat="1" applyFont="1"/>
    <xf numFmtId="3" fontId="0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/>
    <xf numFmtId="3" fontId="5" fillId="3" borderId="6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left" vertical="center"/>
    </xf>
    <xf numFmtId="3" fontId="5" fillId="4" borderId="6" xfId="0" applyNumberFormat="1" applyFont="1" applyFill="1" applyBorder="1" applyAlignment="1">
      <alignment horizontal="right" vertical="center"/>
    </xf>
    <xf numFmtId="3" fontId="7" fillId="0" borderId="0" xfId="0" applyNumberFormat="1" applyFont="1"/>
    <xf numFmtId="3" fontId="8" fillId="0" borderId="7" xfId="0" applyNumberFormat="1" applyFont="1" applyBorder="1"/>
    <xf numFmtId="3" fontId="5" fillId="4" borderId="8" xfId="0" applyNumberFormat="1" applyFont="1" applyFill="1" applyBorder="1" applyAlignment="1">
      <alignment horizontal="right" vertical="center"/>
    </xf>
    <xf numFmtId="3" fontId="10" fillId="2" borderId="7" xfId="0" applyNumberFormat="1" applyFont="1" applyFill="1" applyBorder="1"/>
    <xf numFmtId="3" fontId="6" fillId="4" borderId="6" xfId="0" applyNumberFormat="1" applyFont="1" applyFill="1" applyBorder="1" applyAlignment="1">
      <alignment horizontal="center" vertical="center"/>
    </xf>
    <xf numFmtId="3" fontId="8" fillId="0" borderId="0" xfId="0" applyNumberFormat="1" applyFont="1"/>
    <xf numFmtId="3" fontId="12" fillId="0" borderId="7" xfId="0" applyNumberFormat="1" applyFont="1" applyBorder="1"/>
    <xf numFmtId="3" fontId="11" fillId="2" borderId="7" xfId="0" applyNumberFormat="1" applyFont="1" applyFill="1" applyBorder="1" applyAlignment="1">
      <alignment horizontal="center"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0" fontId="0" fillId="0" borderId="0" xfId="0" applyFont="1" applyAlignment="1"/>
    <xf numFmtId="3" fontId="14" fillId="0" borderId="0" xfId="1" applyNumberFormat="1" applyFont="1"/>
    <xf numFmtId="0" fontId="1" fillId="0" borderId="0" xfId="1"/>
    <xf numFmtId="3" fontId="16" fillId="7" borderId="26" xfId="1" applyNumberFormat="1" applyFont="1" applyFill="1" applyBorder="1" applyAlignment="1">
      <alignment horizontal="center" vertical="center"/>
    </xf>
    <xf numFmtId="3" fontId="16" fillId="8" borderId="26" xfId="1" applyNumberFormat="1" applyFont="1" applyFill="1" applyBorder="1" applyAlignment="1">
      <alignment horizontal="center" vertical="center"/>
    </xf>
    <xf numFmtId="3" fontId="17" fillId="0" borderId="26" xfId="1" applyNumberFormat="1" applyFont="1" applyFill="1" applyBorder="1" applyAlignment="1">
      <alignment horizontal="right" vertical="center"/>
    </xf>
    <xf numFmtId="3" fontId="16" fillId="6" borderId="26" xfId="1" applyNumberFormat="1" applyFont="1" applyFill="1" applyBorder="1" applyAlignment="1">
      <alignment horizontal="center" vertical="center"/>
    </xf>
    <xf numFmtId="3" fontId="17" fillId="0" borderId="26" xfId="1" applyNumberFormat="1" applyFont="1" applyFill="1" applyBorder="1" applyAlignment="1">
      <alignment horizontal="left" vertical="center"/>
    </xf>
    <xf numFmtId="3" fontId="16" fillId="0" borderId="26" xfId="1" applyNumberFormat="1" applyFont="1" applyFill="1" applyBorder="1" applyAlignment="1">
      <alignment horizontal="left" vertical="center"/>
    </xf>
    <xf numFmtId="3" fontId="16" fillId="8" borderId="26" xfId="1" applyNumberFormat="1" applyFont="1" applyFill="1" applyBorder="1" applyAlignment="1">
      <alignment horizontal="right" vertical="center"/>
    </xf>
    <xf numFmtId="3" fontId="18" fillId="0" borderId="0" xfId="1" applyNumberFormat="1" applyFont="1"/>
    <xf numFmtId="3" fontId="19" fillId="0" borderId="30" xfId="1" applyNumberFormat="1" applyFont="1" applyBorder="1"/>
    <xf numFmtId="3" fontId="1" fillId="0" borderId="0" xfId="1" applyNumberFormat="1"/>
    <xf numFmtId="3" fontId="16" fillId="8" borderId="31" xfId="1" applyNumberFormat="1" applyFont="1" applyFill="1" applyBorder="1" applyAlignment="1">
      <alignment horizontal="right" vertical="center"/>
    </xf>
    <xf numFmtId="3" fontId="13" fillId="6" borderId="30" xfId="1" applyNumberFormat="1" applyFont="1" applyFill="1" applyBorder="1" applyAlignment="1">
      <alignment horizontal="center" vertical="center"/>
    </xf>
    <xf numFmtId="3" fontId="19" fillId="0" borderId="0" xfId="1" applyNumberFormat="1" applyFont="1" applyBorder="1"/>
    <xf numFmtId="3" fontId="13" fillId="6" borderId="40" xfId="1" applyNumberFormat="1" applyFont="1" applyFill="1" applyBorder="1" applyAlignment="1">
      <alignment horizontal="center" vertical="center"/>
    </xf>
    <xf numFmtId="3" fontId="13" fillId="6" borderId="41" xfId="1" applyNumberFormat="1" applyFont="1" applyFill="1" applyBorder="1" applyAlignment="1">
      <alignment horizontal="center" vertical="center"/>
    </xf>
    <xf numFmtId="3" fontId="17" fillId="0" borderId="26" xfId="1" applyNumberFormat="1" applyFont="1" applyFill="1" applyBorder="1" applyAlignment="1">
      <alignment vertical="center"/>
    </xf>
    <xf numFmtId="3" fontId="16" fillId="8" borderId="26" xfId="1" applyNumberFormat="1" applyFont="1" applyFill="1" applyBorder="1" applyAlignment="1">
      <alignment vertical="center"/>
    </xf>
    <xf numFmtId="3" fontId="17" fillId="8" borderId="26" xfId="1" applyNumberFormat="1" applyFont="1" applyFill="1" applyBorder="1" applyAlignment="1">
      <alignment horizontal="center" vertical="center"/>
    </xf>
    <xf numFmtId="3" fontId="20" fillId="0" borderId="30" xfId="1" applyNumberFormat="1" applyFont="1" applyBorder="1"/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3" fontId="5" fillId="3" borderId="4" xfId="0" applyNumberFormat="1" applyFont="1" applyFill="1" applyBorder="1" applyAlignment="1">
      <alignment horizontal="center" vertical="center"/>
    </xf>
    <xf numFmtId="0" fontId="4" fillId="0" borderId="5" xfId="0" applyFont="1" applyBorder="1"/>
    <xf numFmtId="3" fontId="5" fillId="3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/>
    <xf numFmtId="3" fontId="9" fillId="5" borderId="9" xfId="0" applyNumberFormat="1" applyFont="1" applyFill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3" fontId="11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/>
    <xf numFmtId="0" fontId="4" fillId="0" borderId="17" xfId="0" applyFont="1" applyBorder="1"/>
    <xf numFmtId="0" fontId="4" fillId="0" borderId="18" xfId="0" applyFont="1" applyBorder="1"/>
    <xf numFmtId="3" fontId="11" fillId="2" borderId="13" xfId="0" applyNumberFormat="1" applyFont="1" applyFill="1" applyBorder="1" applyAlignment="1">
      <alignment horizontal="center" vertical="center"/>
    </xf>
    <xf numFmtId="0" fontId="4" fillId="0" borderId="16" xfId="0" applyFont="1" applyBorder="1"/>
    <xf numFmtId="0" fontId="4" fillId="0" borderId="12" xfId="0" applyFont="1" applyBorder="1"/>
    <xf numFmtId="3" fontId="11" fillId="2" borderId="19" xfId="0" applyNumberFormat="1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15" xfId="0" applyFont="1" applyBorder="1"/>
    <xf numFmtId="0" fontId="2" fillId="0" borderId="24" xfId="0" applyFont="1" applyBorder="1"/>
    <xf numFmtId="0" fontId="2" fillId="0" borderId="25" xfId="0" applyFont="1" applyBorder="1"/>
    <xf numFmtId="3" fontId="5" fillId="3" borderId="8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  <xf numFmtId="3" fontId="13" fillId="6" borderId="34" xfId="1" applyNumberFormat="1" applyFont="1" applyFill="1" applyBorder="1" applyAlignment="1">
      <alignment horizontal="center" vertical="center"/>
    </xf>
    <xf numFmtId="3" fontId="13" fillId="6" borderId="37" xfId="1" applyNumberFormat="1" applyFont="1" applyFill="1" applyBorder="1" applyAlignment="1">
      <alignment horizontal="center" vertical="center"/>
    </xf>
    <xf numFmtId="3" fontId="13" fillId="6" borderId="35" xfId="1" applyNumberFormat="1" applyFont="1" applyFill="1" applyBorder="1" applyAlignment="1">
      <alignment horizontal="center" vertical="center"/>
    </xf>
    <xf numFmtId="3" fontId="13" fillId="6" borderId="36" xfId="1" applyNumberFormat="1" applyFont="1" applyFill="1" applyBorder="1" applyAlignment="1">
      <alignment horizontal="center" vertical="center"/>
    </xf>
    <xf numFmtId="3" fontId="13" fillId="6" borderId="38" xfId="1" applyNumberFormat="1" applyFont="1" applyFill="1" applyBorder="1" applyAlignment="1">
      <alignment horizontal="center" vertical="center"/>
    </xf>
    <xf numFmtId="3" fontId="13" fillId="6" borderId="39" xfId="1" applyNumberFormat="1" applyFont="1" applyFill="1" applyBorder="1" applyAlignment="1">
      <alignment horizontal="center" vertical="center"/>
    </xf>
    <xf numFmtId="3" fontId="16" fillId="7" borderId="26" xfId="1" applyNumberFormat="1" applyFont="1" applyFill="1" applyBorder="1" applyAlignment="1">
      <alignment horizontal="center" vertical="center"/>
    </xf>
    <xf numFmtId="3" fontId="16" fillId="7" borderId="27" xfId="1" applyNumberFormat="1" applyFont="1" applyFill="1" applyBorder="1" applyAlignment="1">
      <alignment horizontal="center" vertical="center"/>
    </xf>
    <xf numFmtId="3" fontId="16" fillId="7" borderId="28" xfId="1" applyNumberFormat="1" applyFont="1" applyFill="1" applyBorder="1" applyAlignment="1">
      <alignment horizontal="center" vertical="center"/>
    </xf>
    <xf numFmtId="3" fontId="16" fillId="7" borderId="29" xfId="1" applyNumberFormat="1" applyFont="1" applyFill="1" applyBorder="1" applyAlignment="1">
      <alignment horizontal="center" vertical="center"/>
    </xf>
    <xf numFmtId="3" fontId="15" fillId="0" borderId="0" xfId="1" applyNumberFormat="1" applyFont="1" applyAlignment="1">
      <alignment horizontal="center"/>
    </xf>
    <xf numFmtId="3" fontId="15" fillId="6" borderId="26" xfId="1" applyNumberFormat="1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/>
    </xf>
    <xf numFmtId="0" fontId="4" fillId="0" borderId="20" xfId="0" applyFont="1" applyBorder="1"/>
    <xf numFmtId="3" fontId="19" fillId="6" borderId="34" xfId="1" applyNumberFormat="1" applyFont="1" applyFill="1" applyBorder="1" applyAlignment="1">
      <alignment horizontal="center" vertical="center"/>
    </xf>
    <xf numFmtId="3" fontId="19" fillId="6" borderId="36" xfId="1" applyNumberFormat="1" applyFont="1" applyFill="1" applyBorder="1" applyAlignment="1">
      <alignment horizontal="center" vertical="center"/>
    </xf>
    <xf numFmtId="3" fontId="19" fillId="6" borderId="37" xfId="1" applyNumberFormat="1" applyFont="1" applyFill="1" applyBorder="1" applyAlignment="1">
      <alignment horizontal="center" vertical="center"/>
    </xf>
    <xf numFmtId="3" fontId="19" fillId="6" borderId="39" xfId="1" applyNumberFormat="1" applyFont="1" applyFill="1" applyBorder="1" applyAlignment="1">
      <alignment horizontal="center" vertical="center"/>
    </xf>
    <xf numFmtId="3" fontId="11" fillId="2" borderId="21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3" fontId="13" fillId="6" borderId="32" xfId="1" applyNumberFormat="1" applyFont="1" applyFill="1" applyBorder="1" applyAlignment="1">
      <alignment horizontal="center" vertical="center"/>
    </xf>
    <xf numFmtId="3" fontId="13" fillId="6" borderId="33" xfId="1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/>
    </xf>
    <xf numFmtId="3" fontId="19" fillId="6" borderId="40" xfId="1" applyNumberFormat="1" applyFont="1" applyFill="1" applyBorder="1" applyAlignment="1">
      <alignment horizontal="center" vertical="center"/>
    </xf>
    <xf numFmtId="3" fontId="19" fillId="6" borderId="33" xfId="1" applyNumberFormat="1" applyFont="1" applyFill="1" applyBorder="1" applyAlignment="1">
      <alignment horizontal="center" vertical="center"/>
    </xf>
    <xf numFmtId="3" fontId="11" fillId="2" borderId="24" xfId="0" applyNumberFormat="1" applyFont="1" applyFill="1" applyBorder="1" applyAlignment="1">
      <alignment horizontal="center" vertical="center"/>
    </xf>
    <xf numFmtId="0" fontId="4" fillId="0" borderId="25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112058</xdr:colOff>
      <xdr:row>1</xdr:row>
      <xdr:rowOff>89647</xdr:rowOff>
    </xdr:from>
    <xdr:to>
      <xdr:col>2</xdr:col>
      <xdr:colOff>872944</xdr:colOff>
      <xdr:row>10</xdr:row>
      <xdr:rowOff>3922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112058" y="280147"/>
          <a:ext cx="3437411" cy="1781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38525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754163</xdr:colOff>
      <xdr:row>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190500"/>
          <a:ext cx="3440213" cy="17240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6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6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38525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741836</xdr:colOff>
      <xdr:row>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190500"/>
          <a:ext cx="3446936" cy="17240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29000" cy="1609725"/>
    <xdr:pic>
      <xdr:nvPicPr>
        <xdr:cNvPr id="2" name="image7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29000" cy="1609725"/>
    <xdr:pic>
      <xdr:nvPicPr>
        <xdr:cNvPr id="2" name="image7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29000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760886</xdr:colOff>
      <xdr:row>8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7411" cy="1724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8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8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38525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695332</xdr:colOff>
      <xdr:row>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190500"/>
          <a:ext cx="3438532" cy="172402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9.pn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9.png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38525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762007</xdr:colOff>
      <xdr:row>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190500"/>
          <a:ext cx="3438532" cy="172402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0.png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0.png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38525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723907</xdr:colOff>
      <xdr:row>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190500"/>
          <a:ext cx="3438532" cy="172402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1.pn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38525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1.png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38525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759766</xdr:colOff>
      <xdr:row>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190500"/>
          <a:ext cx="3445816" cy="172402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2.png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2.png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38525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676282</xdr:colOff>
      <xdr:row>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190500"/>
          <a:ext cx="3438532" cy="172402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3.png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3.png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38525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742957</xdr:colOff>
      <xdr:row>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190500"/>
          <a:ext cx="3438532" cy="1724025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4.png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4.png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38525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224118</xdr:colOff>
      <xdr:row>1</xdr:row>
      <xdr:rowOff>11206</xdr:rowOff>
    </xdr:from>
    <xdr:to>
      <xdr:col>2</xdr:col>
      <xdr:colOff>982203</xdr:colOff>
      <xdr:row>9</xdr:row>
      <xdr:rowOff>115981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224118" y="201706"/>
          <a:ext cx="3444135" cy="172402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704857</xdr:colOff>
      <xdr:row>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190500"/>
          <a:ext cx="3438532" cy="1724025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5.png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5.png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38525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683566</xdr:colOff>
      <xdr:row>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190500"/>
          <a:ext cx="3445816" cy="1724025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6.png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6.png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38525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720545</xdr:colOff>
      <xdr:row>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190500"/>
          <a:ext cx="3444695" cy="1724025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7.png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7.png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38525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603444</xdr:colOff>
      <xdr:row>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190500"/>
          <a:ext cx="3441894" cy="1724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8.png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8.png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38525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713261</xdr:colOff>
      <xdr:row>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190500"/>
          <a:ext cx="3446936" cy="1724025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9.png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38525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749680</xdr:colOff>
      <xdr:row>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190500"/>
          <a:ext cx="3445255" cy="1724025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19.png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16097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38525" cy="160972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1</xdr:row>
      <xdr:rowOff>44824</xdr:rowOff>
    </xdr:from>
    <xdr:to>
      <xdr:col>2</xdr:col>
      <xdr:colOff>958111</xdr:colOff>
      <xdr:row>9</xdr:row>
      <xdr:rowOff>149599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381001" y="235324"/>
          <a:ext cx="3444135" cy="1724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29000" cy="160972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29000" cy="160972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29000" cy="16097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6"/>
  <sheetViews>
    <sheetView tabSelected="1" topLeftCell="A216" workbookViewId="0">
      <selection activeCell="A258" sqref="A258"/>
    </sheetView>
  </sheetViews>
  <sheetFormatPr baseColWidth="10" defaultColWidth="14.42578125" defaultRowHeight="15" customHeight="1"/>
  <cols>
    <col min="1" max="1" width="39" customWidth="1"/>
    <col min="2" max="2" width="10.5703125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5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50"/>
      <c r="B12" s="6" t="s">
        <v>6</v>
      </c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5"/>
      <c r="K12" s="2"/>
    </row>
    <row r="13" spans="1:11" ht="18.75">
      <c r="A13" s="7" t="s">
        <v>14</v>
      </c>
      <c r="B13" s="8">
        <f>'BARAHONA '!B22+'BARAHONA '!B35+'BARAHONA '!B49+'BARAHONA '!B62+'BARAHONA '!B76</f>
        <v>5162</v>
      </c>
      <c r="C13" s="8">
        <f>'BARAHONA '!C14+'BARAHONA '!C27+'BARAHONA '!C41+'BARAHONA '!C54+'BARAHONA '!C68</f>
        <v>0</v>
      </c>
      <c r="D13" s="8">
        <f>'BARAHONA '!D14+'BARAHONA '!D27+'BARAHONA '!D41+'BARAHONA '!D54+'BARAHONA '!D68</f>
        <v>0</v>
      </c>
      <c r="E13" s="8">
        <f>'BARAHONA '!E14+'BARAHONA '!E27+'BARAHONA '!E41+'BARAHONA '!E54+'BARAHONA '!E68</f>
        <v>0</v>
      </c>
      <c r="F13" s="8">
        <f>'BARAHONA '!F14+'BARAHONA '!F27+'BARAHONA '!F41+'BARAHONA '!F54+'BARAHONA '!F68</f>
        <v>0</v>
      </c>
      <c r="G13" s="8">
        <f>'BARAHONA '!G14+'BARAHONA '!G27+'BARAHONA '!G41+'BARAHONA '!G54+'BARAHONA '!G68</f>
        <v>0</v>
      </c>
      <c r="H13" s="8">
        <f>'BARAHONA '!H14+'BARAHONA '!H27+'BARAHONA '!H41+'BARAHONA '!H54+'BARAHONA '!H68</f>
        <v>0</v>
      </c>
      <c r="I13" s="8">
        <f>'BARAHONA '!I14+'BARAHONA '!I27+'BARAHONA '!I41+'BARAHONA '!I54+'BARAHONA '!I68</f>
        <v>0</v>
      </c>
      <c r="J13" s="5"/>
      <c r="K13" s="2"/>
    </row>
    <row r="14" spans="1:11" ht="18.75">
      <c r="A14" s="9" t="s">
        <v>15</v>
      </c>
      <c r="B14" s="10"/>
      <c r="C14" s="8">
        <f>'BARAHONA '!C15+'BARAHONA '!C28+'BARAHONA '!C42+'BARAHONA '!C55+'BARAHONA '!C69</f>
        <v>0</v>
      </c>
      <c r="D14" s="8">
        <f>'BARAHONA '!D15+'BARAHONA '!D28+'BARAHONA '!D42+'BARAHONA '!D55+'BARAHONA '!D69</f>
        <v>0</v>
      </c>
      <c r="E14" s="8">
        <f>'BARAHONA '!E15+'BARAHONA '!E28+'BARAHONA '!E42+'BARAHONA '!E55+'BARAHONA '!E69</f>
        <v>0</v>
      </c>
      <c r="F14" s="8">
        <f>'BARAHONA '!F15+'BARAHONA '!F28+'BARAHONA '!F42+'BARAHONA '!F55+'BARAHONA '!F69</f>
        <v>0</v>
      </c>
      <c r="G14" s="8">
        <f>'BARAHONA '!G15+'BARAHONA '!G28+'BARAHONA '!G42+'BARAHONA '!G55+'BARAHONA '!G69</f>
        <v>0</v>
      </c>
      <c r="H14" s="8">
        <f>'BARAHONA '!H15+'BARAHONA '!H28+'BARAHONA '!H42+'BARAHONA '!H55+'BARAHONA '!H69</f>
        <v>0</v>
      </c>
      <c r="I14" s="8">
        <f>'BARAHONA '!I15+'BARAHONA '!I28+'BARAHONA '!I42+'BARAHONA '!I55+'BARAHONA '!I69</f>
        <v>0</v>
      </c>
      <c r="J14" s="5"/>
      <c r="K14" s="2"/>
    </row>
    <row r="15" spans="1:11" ht="18.75">
      <c r="A15" s="11" t="s">
        <v>16</v>
      </c>
      <c r="B15" s="10"/>
      <c r="C15" s="8">
        <f>'BARAHONA '!C16+'BARAHONA '!C29+'BARAHONA '!C43+'BARAHONA '!C56+'BARAHONA '!C70</f>
        <v>6954</v>
      </c>
      <c r="D15" s="8">
        <f>'BARAHONA '!D16+'BARAHONA '!D29+'BARAHONA '!D43+'BARAHONA '!D56+'BARAHONA '!D70</f>
        <v>6254</v>
      </c>
      <c r="E15" s="8">
        <f>'BARAHONA '!E16+'BARAHONA '!E29+'BARAHONA '!E43+'BARAHONA '!E56+'BARAHONA '!E70</f>
        <v>6254</v>
      </c>
      <c r="F15" s="8">
        <f>'BARAHONA '!F16+'BARAHONA '!F29+'BARAHONA '!F43+'BARAHONA '!F56+'BARAHONA '!F70</f>
        <v>6954</v>
      </c>
      <c r="G15" s="8">
        <f>'BARAHONA '!G16+'BARAHONA '!G29+'BARAHONA '!G43+'BARAHONA '!G56+'BARAHONA '!G70</f>
        <v>6254</v>
      </c>
      <c r="H15" s="8">
        <f>'BARAHONA '!H16+'BARAHONA '!H29+'BARAHONA '!H43+'BARAHONA '!H56+'BARAHONA '!H70</f>
        <v>6954</v>
      </c>
      <c r="I15" s="8">
        <f>'BARAHONA '!I16+'BARAHONA '!I29+'BARAHONA '!I43+'BARAHONA '!I56+'BARAHONA '!I70</f>
        <v>6254</v>
      </c>
      <c r="J15" s="5"/>
      <c r="K15" s="2"/>
    </row>
    <row r="16" spans="1:11" ht="18.75">
      <c r="A16" s="11" t="s">
        <v>17</v>
      </c>
      <c r="B16" s="10"/>
      <c r="C16" s="8">
        <f>'BARAHONA '!C17+'BARAHONA '!C30+'BARAHONA '!C44+'BARAHONA '!C57+'BARAHONA '!C71</f>
        <v>7068</v>
      </c>
      <c r="D16" s="8">
        <f>'BARAHONA '!D17+'BARAHONA '!D30+'BARAHONA '!D44+'BARAHONA '!D57+'BARAHONA '!D71</f>
        <v>6318</v>
      </c>
      <c r="E16" s="8">
        <f>'BARAHONA '!E17+'BARAHONA '!E30+'BARAHONA '!E44+'BARAHONA '!E57+'BARAHONA '!E71</f>
        <v>6318</v>
      </c>
      <c r="F16" s="8">
        <f>'BARAHONA '!F17+'BARAHONA '!F30+'BARAHONA '!F44+'BARAHONA '!F57+'BARAHONA '!F71</f>
        <v>7068</v>
      </c>
      <c r="G16" s="8">
        <f>'BARAHONA '!G17+'BARAHONA '!G30+'BARAHONA '!G44+'BARAHONA '!G57+'BARAHONA '!G71</f>
        <v>6318</v>
      </c>
      <c r="H16" s="8">
        <f>'BARAHONA '!H17+'BARAHONA '!H30+'BARAHONA '!H44+'BARAHONA '!H57+'BARAHONA '!H71</f>
        <v>7068</v>
      </c>
      <c r="I16" s="8">
        <f>'BARAHONA '!I17+'BARAHONA '!I30+'BARAHONA '!I44+'BARAHONA '!I57+'BARAHONA '!I71</f>
        <v>6318</v>
      </c>
      <c r="J16" s="5"/>
      <c r="K16" s="2"/>
    </row>
    <row r="17" spans="1:11" ht="18.75">
      <c r="A17" s="11" t="s">
        <v>18</v>
      </c>
      <c r="B17" s="10"/>
      <c r="C17" s="8">
        <f>'BARAHONA '!C18+'BARAHONA '!C31+'BARAHONA '!C45+'BARAHONA '!C58+'BARAHONA '!C72</f>
        <v>7124</v>
      </c>
      <c r="D17" s="8">
        <f>'BARAHONA '!D18+'BARAHONA '!D31+'BARAHONA '!D45+'BARAHONA '!D58+'BARAHONA '!D72</f>
        <v>7124</v>
      </c>
      <c r="E17" s="8">
        <f>'BARAHONA '!E18+'BARAHONA '!E31+'BARAHONA '!E45+'BARAHONA '!E58+'BARAHONA '!E72</f>
        <v>7124</v>
      </c>
      <c r="F17" s="8">
        <f>'BARAHONA '!F18+'BARAHONA '!F31+'BARAHONA '!F45+'BARAHONA '!F58+'BARAHONA '!F72</f>
        <v>7124</v>
      </c>
      <c r="G17" s="8">
        <f>'BARAHONA '!G18+'BARAHONA '!G31+'BARAHONA '!G45+'BARAHONA '!G58+'BARAHONA '!G72</f>
        <v>7124</v>
      </c>
      <c r="H17" s="8">
        <f>'BARAHONA '!H18+'BARAHONA '!H31+'BARAHONA '!H45+'BARAHONA '!H58+'BARAHONA '!H72</f>
        <v>7874</v>
      </c>
      <c r="I17" s="8">
        <f>'BARAHONA '!I18+'BARAHONA '!I31+'BARAHONA '!I45+'BARAHONA '!I58+'BARAHONA '!I72</f>
        <v>7124</v>
      </c>
      <c r="J17" s="5"/>
      <c r="K17" s="2"/>
    </row>
    <row r="18" spans="1:11" ht="18.75">
      <c r="A18" s="11" t="s">
        <v>19</v>
      </c>
      <c r="B18" s="10"/>
      <c r="C18" s="8">
        <f>'BARAHONA '!C19+'BARAHONA '!C32+'BARAHONA '!C46+'BARAHONA '!C59+'BARAHONA '!C73</f>
        <v>7097</v>
      </c>
      <c r="D18" s="8">
        <f>'BARAHONA '!D19+'BARAHONA '!D32+'BARAHONA '!D46+'BARAHONA '!D59+'BARAHONA '!D73</f>
        <v>6397</v>
      </c>
      <c r="E18" s="8">
        <f>'BARAHONA '!E19+'BARAHONA '!E32+'BARAHONA '!E46+'BARAHONA '!E59+'BARAHONA '!E73</f>
        <v>7097</v>
      </c>
      <c r="F18" s="8">
        <f>'BARAHONA '!F19+'BARAHONA '!F32+'BARAHONA '!F46+'BARAHONA '!F59+'BARAHONA '!F73</f>
        <v>6397</v>
      </c>
      <c r="G18" s="8">
        <f>'BARAHONA '!G19+'BARAHONA '!G32+'BARAHONA '!G46+'BARAHONA '!G59+'BARAHONA '!G73</f>
        <v>0</v>
      </c>
      <c r="H18" s="8">
        <f>'BARAHONA '!H19+'BARAHONA '!H32+'BARAHONA '!H46+'BARAHONA '!H59+'BARAHONA '!H73</f>
        <v>0</v>
      </c>
      <c r="I18" s="8">
        <f>'BARAHONA '!I19+'BARAHONA '!I32+'BARAHONA '!I46+'BARAHONA '!I59+'BARAHONA '!I73</f>
        <v>0</v>
      </c>
      <c r="J18" s="5"/>
      <c r="K18" s="2"/>
    </row>
    <row r="19" spans="1:11" ht="18.75">
      <c r="A19" s="11" t="s">
        <v>20</v>
      </c>
      <c r="B19" s="10"/>
      <c r="C19" s="8">
        <f>'BARAHONA '!C20+'BARAHONA '!C33+'BARAHONA '!C47+'BARAHONA '!C60+'BARAHONA '!C74</f>
        <v>5899</v>
      </c>
      <c r="D19" s="8">
        <f>'BARAHONA '!D20+'BARAHONA '!D33+'BARAHONA '!D47+'BARAHONA '!D60+'BARAHONA '!D74</f>
        <v>6549</v>
      </c>
      <c r="E19" s="8">
        <f>'BARAHONA '!E20+'BARAHONA '!E33+'BARAHONA '!E47+'BARAHONA '!E60+'BARAHONA '!E74</f>
        <v>5899</v>
      </c>
      <c r="F19" s="8">
        <f>'BARAHONA '!F20+'BARAHONA '!F33+'BARAHONA '!F47+'BARAHONA '!F60+'BARAHONA '!F74</f>
        <v>5899</v>
      </c>
      <c r="G19" s="8">
        <f>'BARAHONA '!G20+'BARAHONA '!G33+'BARAHONA '!G47+'BARAHONA '!G60+'BARAHONA '!G74</f>
        <v>0</v>
      </c>
      <c r="H19" s="8">
        <f>'BARAHONA '!H20+'BARAHONA '!H33+'BARAHONA '!H47+'BARAHONA '!H60+'BARAHONA '!H74</f>
        <v>0</v>
      </c>
      <c r="I19" s="8">
        <f>'BARAHONA '!I20+'BARAHONA '!I33+'BARAHONA '!I47+'BARAHONA '!I60+'BARAHONA '!I74</f>
        <v>0</v>
      </c>
      <c r="J19" s="5"/>
      <c r="K19" s="2"/>
    </row>
    <row r="20" spans="1:11" ht="18.75">
      <c r="A20" s="11" t="s">
        <v>21</v>
      </c>
      <c r="B20" s="10"/>
      <c r="C20" s="8">
        <f>'BARAHONA '!C21+'BARAHONA '!C34+'BARAHONA '!C48+'BARAHONA '!C61+'BARAHONA '!C75</f>
        <v>5197</v>
      </c>
      <c r="D20" s="8">
        <f>'BARAHONA '!D21+'BARAHONA '!D34+'BARAHONA '!D48+'BARAHONA '!D61+'BARAHONA '!D75</f>
        <v>5167</v>
      </c>
      <c r="E20" s="8">
        <f>'BARAHONA '!E21+'BARAHONA '!E34+'BARAHONA '!E48+'BARAHONA '!E61+'BARAHONA '!E75</f>
        <v>5197</v>
      </c>
      <c r="F20" s="8">
        <f>'BARAHONA '!F21+'BARAHONA '!F34+'BARAHONA '!F48+'BARAHONA '!F61+'BARAHONA '!F75</f>
        <v>5197</v>
      </c>
      <c r="G20" s="8">
        <f>'BARAHONA '!G21+'BARAHONA '!G34+'BARAHONA '!G48+'BARAHONA '!G61+'BARAHONA '!G75</f>
        <v>0</v>
      </c>
      <c r="H20" s="8">
        <f>'BARAHONA '!H21+'BARAHONA '!H34+'BARAHONA '!H48+'BARAHONA '!H61+'BARAHONA '!H75</f>
        <v>0</v>
      </c>
      <c r="I20" s="8">
        <f>'BARAHONA '!I21+'BARAHONA '!I34+'BARAHONA '!I48+'BARAHONA '!I61+'BARAHONA '!I75</f>
        <v>0</v>
      </c>
      <c r="J20" s="5"/>
      <c r="K20" s="2"/>
    </row>
    <row r="21" spans="1:11" ht="15.75" customHeight="1">
      <c r="A21" s="7" t="s">
        <v>22</v>
      </c>
      <c r="B21" s="12">
        <f>SUM(B13:B20)</f>
        <v>5162</v>
      </c>
      <c r="C21" s="12">
        <f t="shared" ref="C21:I21" si="0">SUM(C15:C20)</f>
        <v>39339</v>
      </c>
      <c r="D21" s="12">
        <f t="shared" si="0"/>
        <v>37809</v>
      </c>
      <c r="E21" s="12">
        <f t="shared" si="0"/>
        <v>37889</v>
      </c>
      <c r="F21" s="12">
        <f t="shared" si="0"/>
        <v>38639</v>
      </c>
      <c r="G21" s="12">
        <f t="shared" si="0"/>
        <v>19696</v>
      </c>
      <c r="H21" s="12">
        <f t="shared" si="0"/>
        <v>21896</v>
      </c>
      <c r="I21" s="12">
        <f t="shared" si="0"/>
        <v>19696</v>
      </c>
      <c r="J21" s="5"/>
      <c r="K21" s="2"/>
    </row>
    <row r="22" spans="1:11" ht="15.75" customHeight="1">
      <c r="A22" s="13"/>
      <c r="B22" s="13"/>
      <c r="C22" s="13"/>
      <c r="D22" s="13"/>
      <c r="E22" s="13"/>
      <c r="F22" s="13"/>
      <c r="G22" s="13"/>
      <c r="H22" s="13"/>
      <c r="I22" s="14">
        <f>SUM(B21:I21)</f>
        <v>220126</v>
      </c>
      <c r="J22" s="2"/>
      <c r="K22" s="2"/>
    </row>
    <row r="23" spans="1:11" ht="15.75" customHeight="1">
      <c r="A23" s="46" t="s">
        <v>3</v>
      </c>
      <c r="B23" s="47"/>
      <c r="C23" s="47"/>
      <c r="D23" s="47"/>
      <c r="E23" s="47"/>
      <c r="F23" s="47"/>
      <c r="G23" s="47"/>
      <c r="H23" s="47"/>
      <c r="I23" s="48"/>
      <c r="J23" s="2"/>
      <c r="K23" s="2"/>
    </row>
    <row r="24" spans="1:11" ht="15.75" customHeight="1">
      <c r="A24" s="49" t="s">
        <v>4</v>
      </c>
      <c r="B24" s="51" t="s">
        <v>23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50"/>
      <c r="B25" s="6" t="s">
        <v>6</v>
      </c>
      <c r="C25" s="6" t="s">
        <v>7</v>
      </c>
      <c r="D25" s="6" t="s">
        <v>8</v>
      </c>
      <c r="E25" s="6" t="s">
        <v>9</v>
      </c>
      <c r="F25" s="6" t="s">
        <v>10</v>
      </c>
      <c r="G25" s="6" t="s">
        <v>11</v>
      </c>
      <c r="H25" s="6" t="s">
        <v>12</v>
      </c>
      <c r="I25" s="6" t="s">
        <v>13</v>
      </c>
      <c r="J25" s="2"/>
      <c r="K25" s="2"/>
    </row>
    <row r="26" spans="1:11" ht="15.75" customHeight="1">
      <c r="A26" s="7" t="s">
        <v>14</v>
      </c>
      <c r="B26" s="8">
        <f>' SAN JUAN'!B14+' SAN JUAN'!B27+' SAN JUAN'!B41+' SAN JUAN'!B54+' SAN JUAN'!B68+' SAN JUAN'!B81+' SAN JUAN'!B95</f>
        <v>5624</v>
      </c>
      <c r="C26" s="8">
        <f>' SAN JUAN'!C14+' SAN JUAN'!C27+' SAN JUAN'!C41+' SAN JUAN'!C54+' SAN JUAN'!C68+' SAN JUAN'!C81+' SAN JUAN'!C95</f>
        <v>0</v>
      </c>
      <c r="D26" s="8">
        <f>' SAN JUAN'!D14+' SAN JUAN'!D27+' SAN JUAN'!D41+' SAN JUAN'!D54+' SAN JUAN'!D68+' SAN JUAN'!D81+' SAN JUAN'!D95</f>
        <v>0</v>
      </c>
      <c r="E26" s="8">
        <f>' SAN JUAN'!E14+' SAN JUAN'!E27+' SAN JUAN'!E41+' SAN JUAN'!E54+' SAN JUAN'!E68+' SAN JUAN'!E81+' SAN JUAN'!E95</f>
        <v>0</v>
      </c>
      <c r="F26" s="8">
        <f>' SAN JUAN'!F14+' SAN JUAN'!F27+' SAN JUAN'!F41+' SAN JUAN'!F54+' SAN JUAN'!F68+' SAN JUAN'!F81+' SAN JUAN'!F95</f>
        <v>0</v>
      </c>
      <c r="G26" s="8">
        <f>' SAN JUAN'!G14+' SAN JUAN'!G27+' SAN JUAN'!G41+' SAN JUAN'!G54+' SAN JUAN'!G68+' SAN JUAN'!G81+' SAN JUAN'!G95</f>
        <v>0</v>
      </c>
      <c r="H26" s="8">
        <f>' SAN JUAN'!H14+' SAN JUAN'!H27+' SAN JUAN'!H41+' SAN JUAN'!H54+' SAN JUAN'!H68+' SAN JUAN'!H81+' SAN JUAN'!H95</f>
        <v>0</v>
      </c>
      <c r="I26" s="8">
        <f>' SAN JUAN'!I14+' SAN JUAN'!I27+' SAN JUAN'!I41+' SAN JUAN'!I54+' SAN JUAN'!I68+' SAN JUAN'!I81+' SAN JUAN'!I95</f>
        <v>0</v>
      </c>
      <c r="J26" s="2"/>
      <c r="K26" s="2"/>
    </row>
    <row r="27" spans="1:11" ht="15.75" customHeight="1">
      <c r="A27" s="9" t="s">
        <v>15</v>
      </c>
      <c r="B27" s="10"/>
      <c r="C27" s="8">
        <f>' SAN JUAN'!C15+' SAN JUAN'!C28+' SAN JUAN'!C42+' SAN JUAN'!C55+' SAN JUAN'!C69+' SAN JUAN'!C82+' SAN JUAN'!C96</f>
        <v>0</v>
      </c>
      <c r="D27" s="8">
        <f>' SAN JUAN'!D15+' SAN JUAN'!D28+' SAN JUAN'!D42+' SAN JUAN'!D55+' SAN JUAN'!D69+' SAN JUAN'!D82+' SAN JUAN'!D96</f>
        <v>0</v>
      </c>
      <c r="E27" s="8">
        <f>' SAN JUAN'!E15+' SAN JUAN'!E28+' SAN JUAN'!E42+' SAN JUAN'!E55+' SAN JUAN'!E69+' SAN JUAN'!E82+' SAN JUAN'!E96</f>
        <v>0</v>
      </c>
      <c r="F27" s="8">
        <f>' SAN JUAN'!F15+' SAN JUAN'!F28+' SAN JUAN'!F42+' SAN JUAN'!F55+' SAN JUAN'!F69+' SAN JUAN'!F82+' SAN JUAN'!F96</f>
        <v>0</v>
      </c>
      <c r="G27" s="8">
        <f>' SAN JUAN'!G15+' SAN JUAN'!G28+' SAN JUAN'!G42+' SAN JUAN'!G55+' SAN JUAN'!G69+' SAN JUAN'!G82+' SAN JUAN'!G96</f>
        <v>0</v>
      </c>
      <c r="H27" s="8">
        <f>' SAN JUAN'!H15+' SAN JUAN'!H28+' SAN JUAN'!H42+' SAN JUAN'!H55+' SAN JUAN'!H69+' SAN JUAN'!H82+' SAN JUAN'!H96</f>
        <v>0</v>
      </c>
      <c r="I27" s="8">
        <f>' SAN JUAN'!I15+' SAN JUAN'!I28+' SAN JUAN'!I42+' SAN JUAN'!I55+' SAN JUAN'!I69+' SAN JUAN'!I82+' SAN JUAN'!I96</f>
        <v>0</v>
      </c>
      <c r="J27" s="2"/>
      <c r="K27" s="2"/>
    </row>
    <row r="28" spans="1:11" ht="15.75" customHeight="1">
      <c r="A28" s="11" t="s">
        <v>16</v>
      </c>
      <c r="B28" s="10"/>
      <c r="C28" s="8">
        <f>' SAN JUAN'!C16+' SAN JUAN'!C29+' SAN JUAN'!C43+' SAN JUAN'!C56+' SAN JUAN'!C70+' SAN JUAN'!C83+' SAN JUAN'!C97</f>
        <v>6683</v>
      </c>
      <c r="D28" s="8">
        <f>' SAN JUAN'!D16+' SAN JUAN'!D29+' SAN JUAN'!D43+' SAN JUAN'!D56+' SAN JUAN'!D70+' SAN JUAN'!D83+' SAN JUAN'!D97</f>
        <v>6683</v>
      </c>
      <c r="E28" s="8">
        <f>' SAN JUAN'!E16+' SAN JUAN'!E29+' SAN JUAN'!E43+' SAN JUAN'!E56+' SAN JUAN'!E70+' SAN JUAN'!E83+' SAN JUAN'!E97</f>
        <v>6644</v>
      </c>
      <c r="F28" s="8">
        <f>' SAN JUAN'!F16+' SAN JUAN'!F29+' SAN JUAN'!F43+' SAN JUAN'!F56+' SAN JUAN'!F70+' SAN JUAN'!F83+' SAN JUAN'!F97</f>
        <v>6604</v>
      </c>
      <c r="G28" s="8">
        <f>' SAN JUAN'!G16+' SAN JUAN'!G29+' SAN JUAN'!G43+' SAN JUAN'!G56+' SAN JUAN'!G70+' SAN JUAN'!G83+' SAN JUAN'!G97</f>
        <v>6554</v>
      </c>
      <c r="H28" s="8">
        <f>' SAN JUAN'!H16+' SAN JUAN'!H29+' SAN JUAN'!H43+' SAN JUAN'!H56+' SAN JUAN'!H70+' SAN JUAN'!H83+' SAN JUAN'!H97</f>
        <v>6683</v>
      </c>
      <c r="I28" s="8">
        <f>' SAN JUAN'!I16+' SAN JUAN'!I29+' SAN JUAN'!I43+' SAN JUAN'!I56+' SAN JUAN'!I70+' SAN JUAN'!I83+' SAN JUAN'!I97</f>
        <v>6594</v>
      </c>
      <c r="J28" s="2"/>
      <c r="K28" s="2"/>
    </row>
    <row r="29" spans="1:11" ht="15.75" customHeight="1">
      <c r="A29" s="11" t="s">
        <v>17</v>
      </c>
      <c r="B29" s="10"/>
      <c r="C29" s="8">
        <f>' SAN JUAN'!C17+' SAN JUAN'!C30+' SAN JUAN'!C44+' SAN JUAN'!C57+' SAN JUAN'!C71+' SAN JUAN'!C84+' SAN JUAN'!C98</f>
        <v>6419</v>
      </c>
      <c r="D29" s="8">
        <f>' SAN JUAN'!D17+' SAN JUAN'!D30+' SAN JUAN'!D44+' SAN JUAN'!D57+' SAN JUAN'!D71+' SAN JUAN'!D84+' SAN JUAN'!D98</f>
        <v>6379</v>
      </c>
      <c r="E29" s="8">
        <f>' SAN JUAN'!E17+' SAN JUAN'!E30+' SAN JUAN'!E44+' SAN JUAN'!E57+' SAN JUAN'!E71+' SAN JUAN'!E84+' SAN JUAN'!E98</f>
        <v>6529</v>
      </c>
      <c r="F29" s="8">
        <f>' SAN JUAN'!F17+' SAN JUAN'!F30+' SAN JUAN'!F44+' SAN JUAN'!F57+' SAN JUAN'!F71+' SAN JUAN'!F84+' SAN JUAN'!F98</f>
        <v>6469</v>
      </c>
      <c r="G29" s="8">
        <f>' SAN JUAN'!G17+' SAN JUAN'!G30+' SAN JUAN'!G44+' SAN JUAN'!G57+' SAN JUAN'!G71+' SAN JUAN'!G84+' SAN JUAN'!G98</f>
        <v>6429</v>
      </c>
      <c r="H29" s="8">
        <f>' SAN JUAN'!H17+' SAN JUAN'!H30+' SAN JUAN'!H44+' SAN JUAN'!H57+' SAN JUAN'!H71+' SAN JUAN'!H84+' SAN JUAN'!H98</f>
        <v>6429</v>
      </c>
      <c r="I29" s="8">
        <f>' SAN JUAN'!I17+' SAN JUAN'!I30+' SAN JUAN'!I44+' SAN JUAN'!I57+' SAN JUAN'!I71+' SAN JUAN'!I84+' SAN JUAN'!I98</f>
        <v>6429</v>
      </c>
      <c r="J29" s="2"/>
      <c r="K29" s="2"/>
    </row>
    <row r="30" spans="1:11" ht="15.75" customHeight="1">
      <c r="A30" s="11" t="s">
        <v>18</v>
      </c>
      <c r="B30" s="10"/>
      <c r="C30" s="8">
        <f>' SAN JUAN'!C18+' SAN JUAN'!C31+' SAN JUAN'!C45+' SAN JUAN'!C58+' SAN JUAN'!C72+' SAN JUAN'!C85+' SAN JUAN'!C99</f>
        <v>6998</v>
      </c>
      <c r="D30" s="8">
        <f>' SAN JUAN'!D18+' SAN JUAN'!D31+' SAN JUAN'!D45+' SAN JUAN'!D58+' SAN JUAN'!D72+' SAN JUAN'!D85+' SAN JUAN'!D99</f>
        <v>6848</v>
      </c>
      <c r="E30" s="8">
        <f>' SAN JUAN'!E18+' SAN JUAN'!E31+' SAN JUAN'!E45+' SAN JUAN'!E58+' SAN JUAN'!E72+' SAN JUAN'!E85+' SAN JUAN'!E99</f>
        <v>7048</v>
      </c>
      <c r="F30" s="8">
        <f>' SAN JUAN'!F18+' SAN JUAN'!F31+' SAN JUAN'!F45+' SAN JUAN'!F58+' SAN JUAN'!F72+' SAN JUAN'!F85+' SAN JUAN'!F99</f>
        <v>7048</v>
      </c>
      <c r="G30" s="8">
        <f>' SAN JUAN'!G18+' SAN JUAN'!G31+' SAN JUAN'!G45+' SAN JUAN'!G58+' SAN JUAN'!G72+' SAN JUAN'!G85+' SAN JUAN'!G99</f>
        <v>6848</v>
      </c>
      <c r="H30" s="8">
        <f>' SAN JUAN'!H18+' SAN JUAN'!H31+' SAN JUAN'!H45+' SAN JUAN'!H58+' SAN JUAN'!H72+' SAN JUAN'!H85+' SAN JUAN'!H99</f>
        <v>6998</v>
      </c>
      <c r="I30" s="8">
        <f>' SAN JUAN'!I18+' SAN JUAN'!I31+' SAN JUAN'!I45+' SAN JUAN'!I58+' SAN JUAN'!I72+' SAN JUAN'!I85+' SAN JUAN'!I99</f>
        <v>7048</v>
      </c>
      <c r="J30" s="2"/>
      <c r="K30" s="2"/>
    </row>
    <row r="31" spans="1:11" ht="15.75" customHeight="1">
      <c r="A31" s="11" t="s">
        <v>19</v>
      </c>
      <c r="B31" s="10"/>
      <c r="C31" s="8">
        <f>' SAN JUAN'!C19+' SAN JUAN'!C32+' SAN JUAN'!C46+' SAN JUAN'!C59+' SAN JUAN'!C73+' SAN JUAN'!C86+' SAN JUAN'!C100</f>
        <v>7072</v>
      </c>
      <c r="D31" s="8">
        <f>' SAN JUAN'!D19+' SAN JUAN'!D32+' SAN JUAN'!D46+' SAN JUAN'!D59+' SAN JUAN'!D73+' SAN JUAN'!D86+' SAN JUAN'!D100</f>
        <v>7172</v>
      </c>
      <c r="E31" s="8">
        <f>' SAN JUAN'!E19+' SAN JUAN'!E32+' SAN JUAN'!E46+' SAN JUAN'!E59+' SAN JUAN'!E73+' SAN JUAN'!E86+' SAN JUAN'!E100</f>
        <v>7122</v>
      </c>
      <c r="F31" s="8">
        <f>' SAN JUAN'!F19+' SAN JUAN'!F32+' SAN JUAN'!F46+' SAN JUAN'!F59+' SAN JUAN'!F73+' SAN JUAN'!F86+' SAN JUAN'!F100</f>
        <v>7072</v>
      </c>
      <c r="G31" s="8">
        <f>' SAN JUAN'!G19+' SAN JUAN'!G32+' SAN JUAN'!G46+' SAN JUAN'!G59+' SAN JUAN'!G73+' SAN JUAN'!G86+' SAN JUAN'!G100</f>
        <v>0</v>
      </c>
      <c r="H31" s="8">
        <f>' SAN JUAN'!H19+' SAN JUAN'!H32+' SAN JUAN'!H46+' SAN JUAN'!H59+' SAN JUAN'!H73+' SAN JUAN'!H86+' SAN JUAN'!H100</f>
        <v>0</v>
      </c>
      <c r="I31" s="8">
        <f>' SAN JUAN'!I19+' SAN JUAN'!I32+' SAN JUAN'!I46+' SAN JUAN'!I59+' SAN JUAN'!I73+' SAN JUAN'!I86+' SAN JUAN'!I100</f>
        <v>0</v>
      </c>
      <c r="J31" s="2"/>
      <c r="K31" s="2"/>
    </row>
    <row r="32" spans="1:11" ht="15.75" customHeight="1">
      <c r="A32" s="11" t="s">
        <v>20</v>
      </c>
      <c r="B32" s="10"/>
      <c r="C32" s="8">
        <f>' SAN JUAN'!C20+' SAN JUAN'!C33+' SAN JUAN'!C47+' SAN JUAN'!C60+' SAN JUAN'!C74+' SAN JUAN'!C87+' SAN JUAN'!C101</f>
        <v>6693</v>
      </c>
      <c r="D32" s="8">
        <f>' SAN JUAN'!D20+' SAN JUAN'!D33+' SAN JUAN'!D47+' SAN JUAN'!D60+' SAN JUAN'!D74+' SAN JUAN'!D87+' SAN JUAN'!D101</f>
        <v>6693</v>
      </c>
      <c r="E32" s="8">
        <f>' SAN JUAN'!E20+' SAN JUAN'!E33+' SAN JUAN'!E47+' SAN JUAN'!E60+' SAN JUAN'!E74+' SAN JUAN'!E87+' SAN JUAN'!E101</f>
        <v>6693</v>
      </c>
      <c r="F32" s="8">
        <f>' SAN JUAN'!F20+' SAN JUAN'!F33+' SAN JUAN'!F47+' SAN JUAN'!F60+' SAN JUAN'!F74+' SAN JUAN'!F87+' SAN JUAN'!F101</f>
        <v>6743</v>
      </c>
      <c r="G32" s="8">
        <f>' SAN JUAN'!G20+' SAN JUAN'!G33+' SAN JUAN'!G47+' SAN JUAN'!G60+' SAN JUAN'!G74+' SAN JUAN'!G87+' SAN JUAN'!G101</f>
        <v>0</v>
      </c>
      <c r="H32" s="8">
        <f>' SAN JUAN'!H20+' SAN JUAN'!H33+' SAN JUAN'!H47+' SAN JUAN'!H60+' SAN JUAN'!H74+' SAN JUAN'!H87+' SAN JUAN'!H101</f>
        <v>0</v>
      </c>
      <c r="I32" s="8">
        <f>' SAN JUAN'!I20+' SAN JUAN'!I33+' SAN JUAN'!I47+' SAN JUAN'!I60+' SAN JUAN'!I74+' SAN JUAN'!I87+' SAN JUAN'!I101</f>
        <v>0</v>
      </c>
      <c r="J32" s="2"/>
      <c r="K32" s="2"/>
    </row>
    <row r="33" spans="1:11" ht="15.75" customHeight="1">
      <c r="A33" s="11" t="s">
        <v>21</v>
      </c>
      <c r="B33" s="10"/>
      <c r="C33" s="8">
        <f>' SAN JUAN'!C21+' SAN JUAN'!C34+' SAN JUAN'!C48+' SAN JUAN'!C61+' SAN JUAN'!C75+' SAN JUAN'!C88+' SAN JUAN'!C102</f>
        <v>6241</v>
      </c>
      <c r="D33" s="8">
        <f>' SAN JUAN'!D21+' SAN JUAN'!D34+' SAN JUAN'!D48+' SAN JUAN'!D61+' SAN JUAN'!D75+' SAN JUAN'!D88+' SAN JUAN'!D102</f>
        <v>6241</v>
      </c>
      <c r="E33" s="8">
        <f>' SAN JUAN'!E21+' SAN JUAN'!E34+' SAN JUAN'!E48+' SAN JUAN'!E61+' SAN JUAN'!E75+' SAN JUAN'!E88+' SAN JUAN'!E102</f>
        <v>6241</v>
      </c>
      <c r="F33" s="8">
        <f>' SAN JUAN'!F21+' SAN JUAN'!F34+' SAN JUAN'!F48+' SAN JUAN'!F61+' SAN JUAN'!F75+' SAN JUAN'!F88+' SAN JUAN'!F102</f>
        <v>6241</v>
      </c>
      <c r="G33" s="8">
        <f>' SAN JUAN'!G21+' SAN JUAN'!G34+' SAN JUAN'!G48+' SAN JUAN'!G61+' SAN JUAN'!G75+' SAN JUAN'!G88+' SAN JUAN'!G102</f>
        <v>0</v>
      </c>
      <c r="H33" s="8">
        <f>' SAN JUAN'!H21+' SAN JUAN'!H34+' SAN JUAN'!H48+' SAN JUAN'!H61+' SAN JUAN'!H75+' SAN JUAN'!H88+' SAN JUAN'!H102</f>
        <v>0</v>
      </c>
      <c r="I33" s="8">
        <f>' SAN JUAN'!I21+' SAN JUAN'!I34+' SAN JUAN'!I48+' SAN JUAN'!I61+' SAN JUAN'!I75+' SAN JUAN'!I88+' SAN JUAN'!I102</f>
        <v>0</v>
      </c>
      <c r="J33" s="2"/>
      <c r="K33" s="2"/>
    </row>
    <row r="34" spans="1:11" ht="15.75" customHeight="1">
      <c r="A34" s="7" t="s">
        <v>22</v>
      </c>
      <c r="B34" s="12">
        <f>SUM(B26:B33)</f>
        <v>5624</v>
      </c>
      <c r="C34" s="12">
        <f t="shared" ref="C34:I34" si="1">SUM(C28:C33)</f>
        <v>40106</v>
      </c>
      <c r="D34" s="12">
        <f t="shared" si="1"/>
        <v>40016</v>
      </c>
      <c r="E34" s="12">
        <f t="shared" si="1"/>
        <v>40277</v>
      </c>
      <c r="F34" s="12">
        <f t="shared" si="1"/>
        <v>40177</v>
      </c>
      <c r="G34" s="12">
        <f t="shared" si="1"/>
        <v>19831</v>
      </c>
      <c r="H34" s="12">
        <f t="shared" si="1"/>
        <v>20110</v>
      </c>
      <c r="I34" s="12">
        <f t="shared" si="1"/>
        <v>20071</v>
      </c>
      <c r="J34" s="2"/>
      <c r="K34" s="2"/>
    </row>
    <row r="35" spans="1:11" ht="15.75" customHeight="1">
      <c r="A35" s="13"/>
      <c r="B35" s="13"/>
      <c r="C35" s="13"/>
      <c r="D35" s="13"/>
      <c r="E35" s="13"/>
      <c r="F35" s="13"/>
      <c r="G35" s="13"/>
      <c r="H35" s="13"/>
      <c r="I35" s="14">
        <f>SUM(B34:I34)</f>
        <v>226212</v>
      </c>
      <c r="J35" s="2"/>
      <c r="K35" s="2"/>
    </row>
    <row r="36" spans="1:11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customHeight="1">
      <c r="A37" s="46" t="s">
        <v>3</v>
      </c>
      <c r="B37" s="47"/>
      <c r="C37" s="47"/>
      <c r="D37" s="47"/>
      <c r="E37" s="47"/>
      <c r="F37" s="47"/>
      <c r="G37" s="47"/>
      <c r="H37" s="47"/>
      <c r="I37" s="48"/>
      <c r="J37" s="2"/>
      <c r="K37" s="2"/>
    </row>
    <row r="38" spans="1:11" ht="15.75" customHeight="1">
      <c r="A38" s="49" t="s">
        <v>4</v>
      </c>
      <c r="B38" s="51" t="s">
        <v>24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50"/>
      <c r="B39" s="6" t="s">
        <v>6</v>
      </c>
      <c r="C39" s="6" t="s">
        <v>7</v>
      </c>
      <c r="D39" s="6" t="s">
        <v>8</v>
      </c>
      <c r="E39" s="6" t="s">
        <v>9</v>
      </c>
      <c r="F39" s="6" t="s">
        <v>10</v>
      </c>
      <c r="G39" s="6" t="s">
        <v>11</v>
      </c>
      <c r="H39" s="6" t="s">
        <v>12</v>
      </c>
      <c r="I39" s="6" t="s">
        <v>13</v>
      </c>
      <c r="J39" s="2"/>
      <c r="K39" s="2"/>
    </row>
    <row r="40" spans="1:11" ht="15.75" customHeight="1">
      <c r="A40" s="7" t="s">
        <v>14</v>
      </c>
      <c r="B40" s="8">
        <f>AZUA!B76+AZUA!B62+AZUA!B49+AZUA!B35+AZUA!B22</f>
        <v>8182</v>
      </c>
      <c r="C40" s="8">
        <f>AZUA!C14+AZUA!C27+AZUA!C41+AZUA!C54+AZUA!C68</f>
        <v>0</v>
      </c>
      <c r="D40" s="8">
        <f>AZUA!D14+AZUA!D27+AZUA!D41+AZUA!D54+AZUA!D68</f>
        <v>0</v>
      </c>
      <c r="E40" s="8">
        <f>AZUA!E14+AZUA!E27+AZUA!E41+AZUA!E54+AZUA!E68</f>
        <v>0</v>
      </c>
      <c r="F40" s="8">
        <f>AZUA!F14+AZUA!F27+AZUA!F41+AZUA!F54+AZUA!F68</f>
        <v>0</v>
      </c>
      <c r="G40" s="8">
        <f>AZUA!G14+AZUA!G27+AZUA!G41+AZUA!G54+AZUA!G68</f>
        <v>0</v>
      </c>
      <c r="H40" s="8">
        <f>AZUA!H14+AZUA!H27+AZUA!H41+AZUA!H54+AZUA!H68</f>
        <v>0</v>
      </c>
      <c r="I40" s="8">
        <f>AZUA!I14+AZUA!I27+AZUA!I41+AZUA!I54+AZUA!I68</f>
        <v>0</v>
      </c>
      <c r="J40" s="2"/>
      <c r="K40" s="2"/>
    </row>
    <row r="41" spans="1:11" ht="15.75" customHeight="1">
      <c r="A41" s="9" t="s">
        <v>15</v>
      </c>
      <c r="B41" s="10"/>
      <c r="C41" s="8">
        <f>AZUA!C15+AZUA!C28+AZUA!C42+AZUA!C55+AZUA!C69</f>
        <v>0</v>
      </c>
      <c r="D41" s="8">
        <f>AZUA!D15+AZUA!D28+AZUA!D42+AZUA!D55+AZUA!D69</f>
        <v>0</v>
      </c>
      <c r="E41" s="8">
        <f>AZUA!E15+AZUA!E28+AZUA!E42+AZUA!E55+AZUA!E69</f>
        <v>0</v>
      </c>
      <c r="F41" s="8">
        <f>AZUA!F15+AZUA!F28+AZUA!F42+AZUA!F55+AZUA!F69</f>
        <v>0</v>
      </c>
      <c r="G41" s="8">
        <f>AZUA!G15+AZUA!G28+AZUA!G42+AZUA!G55+AZUA!G69</f>
        <v>0</v>
      </c>
      <c r="H41" s="8">
        <f>AZUA!H15+AZUA!H28+AZUA!H42+AZUA!H55+AZUA!H69</f>
        <v>0</v>
      </c>
      <c r="I41" s="8">
        <f>AZUA!I15+AZUA!I28+AZUA!I42+AZUA!I55+AZUA!I69</f>
        <v>0</v>
      </c>
      <c r="J41" s="2"/>
      <c r="K41" s="2"/>
    </row>
    <row r="42" spans="1:11" ht="15.75" customHeight="1">
      <c r="A42" s="11" t="s">
        <v>16</v>
      </c>
      <c r="B42" s="10"/>
      <c r="C42" s="8">
        <f>AZUA!C16+AZUA!C29+AZUA!C43+AZUA!C56+AZUA!C70</f>
        <v>9167</v>
      </c>
      <c r="D42" s="8">
        <f>AZUA!D16+AZUA!D29+AZUA!D43+AZUA!D56+AZUA!D70</f>
        <v>9037</v>
      </c>
      <c r="E42" s="8">
        <f>AZUA!E16+AZUA!E29+AZUA!E43+AZUA!E56+AZUA!E70</f>
        <v>9197</v>
      </c>
      <c r="F42" s="8">
        <f>AZUA!F16+AZUA!F29+AZUA!F43+AZUA!F56+AZUA!F70</f>
        <v>9012</v>
      </c>
      <c r="G42" s="8">
        <f>AZUA!G16+AZUA!G29+AZUA!G43+AZUA!G56+AZUA!G70</f>
        <v>8757</v>
      </c>
      <c r="H42" s="8">
        <f>AZUA!H16+AZUA!H29+AZUA!H43+AZUA!H56+AZUA!H70</f>
        <v>8757</v>
      </c>
      <c r="I42" s="8">
        <f>AZUA!I16+AZUA!I29+AZUA!I43+AZUA!I56+AZUA!I70</f>
        <v>9037</v>
      </c>
      <c r="J42" s="2"/>
      <c r="K42" s="2"/>
    </row>
    <row r="43" spans="1:11" ht="15.75" customHeight="1">
      <c r="A43" s="11" t="s">
        <v>17</v>
      </c>
      <c r="B43" s="10"/>
      <c r="C43" s="8">
        <f>AZUA!C17+AZUA!C30+AZUA!C44+AZUA!C57+AZUA!C71</f>
        <v>9044</v>
      </c>
      <c r="D43" s="8">
        <f>AZUA!D17+AZUA!D30+AZUA!D44+AZUA!D57+AZUA!D71</f>
        <v>8969</v>
      </c>
      <c r="E43" s="8">
        <f>AZUA!E17+AZUA!E30+AZUA!E44+AZUA!E57+AZUA!E71</f>
        <v>9109</v>
      </c>
      <c r="F43" s="8">
        <f>AZUA!F17+AZUA!F30+AZUA!F44+AZUA!F57+AZUA!F71</f>
        <v>8909</v>
      </c>
      <c r="G43" s="8">
        <f>AZUA!G17+AZUA!G30+AZUA!G44+AZUA!G57+AZUA!G71</f>
        <v>8934</v>
      </c>
      <c r="H43" s="8">
        <f>AZUA!H17+AZUA!H30+AZUA!H44+AZUA!H57+AZUA!H71</f>
        <v>8889</v>
      </c>
      <c r="I43" s="8">
        <f>AZUA!I17+AZUA!I30+AZUA!I44+AZUA!I57+AZUA!I71</f>
        <v>9139</v>
      </c>
      <c r="J43" s="2"/>
      <c r="K43" s="2"/>
    </row>
    <row r="44" spans="1:11" ht="15.75" customHeight="1">
      <c r="A44" s="11" t="s">
        <v>18</v>
      </c>
      <c r="B44" s="10"/>
      <c r="C44" s="8">
        <f>AZUA!C18+AZUA!C31+AZUA!C45+AZUA!C58+AZUA!C72</f>
        <v>10408</v>
      </c>
      <c r="D44" s="8">
        <f>AZUA!D18+AZUA!D31+AZUA!D45+AZUA!D58+AZUA!D72</f>
        <v>10413</v>
      </c>
      <c r="E44" s="8">
        <f>AZUA!E18+AZUA!E31+AZUA!E45+AZUA!E58+AZUA!E72</f>
        <v>10253</v>
      </c>
      <c r="F44" s="8">
        <f>AZUA!F18+AZUA!F31+AZUA!F45+AZUA!F58+AZUA!F72</f>
        <v>10313</v>
      </c>
      <c r="G44" s="8">
        <f>AZUA!G18+AZUA!G31+AZUA!G45+AZUA!G58+AZUA!G72</f>
        <v>10233</v>
      </c>
      <c r="H44" s="8">
        <f>AZUA!H18+AZUA!H31+AZUA!H45+AZUA!H58+AZUA!H72</f>
        <v>10208</v>
      </c>
      <c r="I44" s="8">
        <f>AZUA!I18+AZUA!I31+AZUA!I45+AZUA!I58+AZUA!I72</f>
        <v>10048</v>
      </c>
      <c r="J44" s="2"/>
      <c r="K44" s="2"/>
    </row>
    <row r="45" spans="1:11" ht="15.75" customHeight="1">
      <c r="A45" s="11" t="s">
        <v>19</v>
      </c>
      <c r="B45" s="10"/>
      <c r="C45" s="8">
        <f>AZUA!C19+AZUA!C32+AZUA!C46+AZUA!C59+AZUA!C73</f>
        <v>10101</v>
      </c>
      <c r="D45" s="8">
        <f>AZUA!D19+AZUA!D32+AZUA!D46+AZUA!D59+AZUA!D73</f>
        <v>10041</v>
      </c>
      <c r="E45" s="8">
        <f>AZUA!E19+AZUA!E32+AZUA!E46+AZUA!E59+AZUA!E73</f>
        <v>10001</v>
      </c>
      <c r="F45" s="8">
        <f>AZUA!F19+AZUA!F32+AZUA!F46+AZUA!F59+AZUA!F73</f>
        <v>9926</v>
      </c>
      <c r="G45" s="8">
        <f>AZUA!G19+AZUA!G32+AZUA!G46+AZUA!G59+AZUA!G73</f>
        <v>0</v>
      </c>
      <c r="H45" s="8">
        <f>AZUA!H19+AZUA!H32+AZUA!H46+AZUA!H59+AZUA!H73</f>
        <v>0</v>
      </c>
      <c r="I45" s="8">
        <f>AZUA!I19+AZUA!I32+AZUA!I46+AZUA!I59+AZUA!I73</f>
        <v>0</v>
      </c>
      <c r="J45" s="2"/>
      <c r="K45" s="2"/>
    </row>
    <row r="46" spans="1:11" ht="15.75" customHeight="1">
      <c r="A46" s="11" t="s">
        <v>20</v>
      </c>
      <c r="B46" s="10"/>
      <c r="C46" s="8">
        <f>AZUA!C20+AZUA!C33+AZUA!C47+AZUA!C60+AZUA!C74</f>
        <v>9550</v>
      </c>
      <c r="D46" s="8">
        <f>AZUA!D20+AZUA!D33+AZUA!D47+AZUA!D60+AZUA!D74</f>
        <v>9550</v>
      </c>
      <c r="E46" s="8">
        <f>AZUA!E20+AZUA!E33+AZUA!E47+AZUA!E60+AZUA!E74</f>
        <v>9550</v>
      </c>
      <c r="F46" s="8">
        <f>AZUA!F20+AZUA!F33+AZUA!F47+AZUA!F60+AZUA!F74</f>
        <v>9610</v>
      </c>
      <c r="G46" s="8">
        <f>AZUA!G20+AZUA!G33+AZUA!G47+AZUA!G60+AZUA!G74</f>
        <v>0</v>
      </c>
      <c r="H46" s="8">
        <f>AZUA!H20+AZUA!H33+AZUA!H47+AZUA!H60+AZUA!H74</f>
        <v>0</v>
      </c>
      <c r="I46" s="8">
        <f>AZUA!I20+AZUA!I33+AZUA!I47+AZUA!I60+AZUA!I74</f>
        <v>0</v>
      </c>
      <c r="J46" s="2"/>
      <c r="K46" s="2"/>
    </row>
    <row r="47" spans="1:11" ht="15.75" customHeight="1">
      <c r="A47" s="11" t="s">
        <v>21</v>
      </c>
      <c r="B47" s="10"/>
      <c r="C47" s="8">
        <f>AZUA!C21+AZUA!C34+AZUA!C48+AZUA!C61+AZUA!C75</f>
        <v>9344</v>
      </c>
      <c r="D47" s="8">
        <f>AZUA!D21+AZUA!D34+AZUA!D48+AZUA!D61+AZUA!D75</f>
        <v>9384</v>
      </c>
      <c r="E47" s="8">
        <f>AZUA!E21+AZUA!E34+AZUA!E48+AZUA!E61+AZUA!E75</f>
        <v>9319</v>
      </c>
      <c r="F47" s="8">
        <f>AZUA!F21+AZUA!F34+AZUA!F48+AZUA!F61+AZUA!F75</f>
        <v>9384</v>
      </c>
      <c r="G47" s="8">
        <f>AZUA!G21+AZUA!G34+AZUA!G48+AZUA!G61+AZUA!G75</f>
        <v>0</v>
      </c>
      <c r="H47" s="8">
        <f>AZUA!H21+AZUA!H34+AZUA!H48+AZUA!H61+AZUA!H75</f>
        <v>0</v>
      </c>
      <c r="I47" s="8">
        <f>AZUA!I21+AZUA!I34+AZUA!I48+AZUA!I61+AZUA!I75</f>
        <v>0</v>
      </c>
      <c r="J47" s="2"/>
      <c r="K47" s="2"/>
    </row>
    <row r="48" spans="1:11" ht="15.75" customHeight="1">
      <c r="A48" s="7" t="s">
        <v>22</v>
      </c>
      <c r="B48" s="12">
        <f>SUM(B40:B47)</f>
        <v>8182</v>
      </c>
      <c r="C48" s="12">
        <f t="shared" ref="C48:I48" si="2">SUM(C42:C47)</f>
        <v>57614</v>
      </c>
      <c r="D48" s="12">
        <f t="shared" si="2"/>
        <v>57394</v>
      </c>
      <c r="E48" s="12">
        <f t="shared" si="2"/>
        <v>57429</v>
      </c>
      <c r="F48" s="12">
        <f t="shared" si="2"/>
        <v>57154</v>
      </c>
      <c r="G48" s="12">
        <f t="shared" si="2"/>
        <v>27924</v>
      </c>
      <c r="H48" s="12">
        <f t="shared" si="2"/>
        <v>27854</v>
      </c>
      <c r="I48" s="12">
        <f t="shared" si="2"/>
        <v>28224</v>
      </c>
      <c r="J48" s="2"/>
      <c r="K48" s="2"/>
    </row>
    <row r="49" spans="1:11" ht="15.75" customHeight="1">
      <c r="A49" s="13"/>
      <c r="B49" s="13"/>
      <c r="C49" s="13"/>
      <c r="D49" s="13"/>
      <c r="E49" s="13"/>
      <c r="F49" s="13"/>
      <c r="G49" s="13"/>
      <c r="H49" s="13"/>
      <c r="I49" s="14">
        <f>SUM(B48:I48)</f>
        <v>321775</v>
      </c>
      <c r="J49" s="2"/>
      <c r="K49" s="2"/>
    </row>
    <row r="50" spans="1:11" ht="15.75" customHeight="1">
      <c r="A50" s="46" t="s">
        <v>3</v>
      </c>
      <c r="B50" s="47"/>
      <c r="C50" s="47"/>
      <c r="D50" s="47"/>
      <c r="E50" s="47"/>
      <c r="F50" s="47"/>
      <c r="G50" s="47"/>
      <c r="H50" s="47"/>
      <c r="I50" s="48"/>
      <c r="J50" s="2"/>
      <c r="K50" s="2"/>
    </row>
    <row r="51" spans="1:11" ht="15.75" customHeight="1">
      <c r="A51" s="49" t="s">
        <v>4</v>
      </c>
      <c r="B51" s="51" t="s">
        <v>25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50"/>
      <c r="B52" s="6" t="s">
        <v>6</v>
      </c>
      <c r="C52" s="6" t="s">
        <v>7</v>
      </c>
      <c r="D52" s="6" t="s">
        <v>8</v>
      </c>
      <c r="E52" s="6" t="s">
        <v>9</v>
      </c>
      <c r="F52" s="6" t="s">
        <v>10</v>
      </c>
      <c r="G52" s="6" t="s">
        <v>11</v>
      </c>
      <c r="H52" s="6" t="s">
        <v>12</v>
      </c>
      <c r="I52" s="6" t="s">
        <v>13</v>
      </c>
      <c r="J52" s="2"/>
      <c r="K52" s="2"/>
    </row>
    <row r="53" spans="1:11" ht="15.75" customHeight="1">
      <c r="A53" s="7" t="s">
        <v>14</v>
      </c>
      <c r="B53" s="10">
        <f>'SAN CRISTOBAL'!B22+'SAN CRISTOBAL'!B35+'SAN CRISTOBAL'!B49+'SAN CRISTOBAL'!B62+'SAN CRISTOBAL'!B76+'SAN CRISTOBAL'!B89+'SAN CRISTOBAL'!B103</f>
        <v>9193</v>
      </c>
      <c r="C53" s="8">
        <f>'SAN CRISTOBAL'!C14+'SAN CRISTOBAL'!C27+'SAN CRISTOBAL'!C41+'SAN CRISTOBAL'!C54+'SAN CRISTOBAL'!C68+'SAN CRISTOBAL'!C81+'SAN CRISTOBAL'!C95</f>
        <v>0</v>
      </c>
      <c r="D53" s="8">
        <f>'SAN CRISTOBAL'!D14+'SAN CRISTOBAL'!D27+'SAN CRISTOBAL'!D41+'SAN CRISTOBAL'!D54+'SAN CRISTOBAL'!D68+'SAN CRISTOBAL'!D81+'SAN CRISTOBAL'!D95</f>
        <v>0</v>
      </c>
      <c r="E53" s="8">
        <f>'SAN CRISTOBAL'!E14+'SAN CRISTOBAL'!E27+'SAN CRISTOBAL'!E41+'SAN CRISTOBAL'!E54+'SAN CRISTOBAL'!E68+'SAN CRISTOBAL'!E81+'SAN CRISTOBAL'!E95</f>
        <v>0</v>
      </c>
      <c r="F53" s="8">
        <f>'SAN CRISTOBAL'!F14+'SAN CRISTOBAL'!F27+'SAN CRISTOBAL'!F41+'SAN CRISTOBAL'!F54+'SAN CRISTOBAL'!F68+'SAN CRISTOBAL'!F81+'SAN CRISTOBAL'!F95</f>
        <v>0</v>
      </c>
      <c r="G53" s="8">
        <f>'SAN CRISTOBAL'!G14+'SAN CRISTOBAL'!G27+'SAN CRISTOBAL'!G41+'SAN CRISTOBAL'!G54+'SAN CRISTOBAL'!G68+'SAN CRISTOBAL'!G81+'SAN CRISTOBAL'!G95</f>
        <v>0</v>
      </c>
      <c r="H53" s="8">
        <f>'SAN CRISTOBAL'!H14+'SAN CRISTOBAL'!H27+'SAN CRISTOBAL'!H41+'SAN CRISTOBAL'!H54+'SAN CRISTOBAL'!H68+'SAN CRISTOBAL'!H81+'SAN CRISTOBAL'!H95</f>
        <v>0</v>
      </c>
      <c r="I53" s="8">
        <f>'SAN CRISTOBAL'!I14+'SAN CRISTOBAL'!I27+'SAN CRISTOBAL'!I41+'SAN CRISTOBAL'!I54+'SAN CRISTOBAL'!I68+'SAN CRISTOBAL'!I81+'SAN CRISTOBAL'!I95</f>
        <v>0</v>
      </c>
      <c r="J53" s="2"/>
      <c r="K53" s="2"/>
    </row>
    <row r="54" spans="1:11" ht="15.75" customHeight="1">
      <c r="A54" s="9" t="s">
        <v>15</v>
      </c>
      <c r="B54" s="10"/>
      <c r="C54" s="8">
        <f>'SAN CRISTOBAL'!C15+'SAN CRISTOBAL'!C28+'SAN CRISTOBAL'!C42+'SAN CRISTOBAL'!C55+'SAN CRISTOBAL'!C69+'SAN CRISTOBAL'!C82+'SAN CRISTOBAL'!C96</f>
        <v>0</v>
      </c>
      <c r="D54" s="8">
        <f>'SAN CRISTOBAL'!D15+'SAN CRISTOBAL'!D28+'SAN CRISTOBAL'!D42+'SAN CRISTOBAL'!D55+'SAN CRISTOBAL'!D69+'SAN CRISTOBAL'!D82+'SAN CRISTOBAL'!D96</f>
        <v>0</v>
      </c>
      <c r="E54" s="8">
        <f>'SAN CRISTOBAL'!E15+'SAN CRISTOBAL'!E28+'SAN CRISTOBAL'!E42+'SAN CRISTOBAL'!E55+'SAN CRISTOBAL'!E69+'SAN CRISTOBAL'!E82+'SAN CRISTOBAL'!E96</f>
        <v>0</v>
      </c>
      <c r="F54" s="8">
        <f>'SAN CRISTOBAL'!F15+'SAN CRISTOBAL'!F28+'SAN CRISTOBAL'!F42+'SAN CRISTOBAL'!F55+'SAN CRISTOBAL'!F69+'SAN CRISTOBAL'!F82+'SAN CRISTOBAL'!F96</f>
        <v>0</v>
      </c>
      <c r="G54" s="8">
        <f>'SAN CRISTOBAL'!G15+'SAN CRISTOBAL'!G28+'SAN CRISTOBAL'!G42+'SAN CRISTOBAL'!G55+'SAN CRISTOBAL'!G69+'SAN CRISTOBAL'!G82+'SAN CRISTOBAL'!G96</f>
        <v>0</v>
      </c>
      <c r="H54" s="8">
        <f>'SAN CRISTOBAL'!H15+'SAN CRISTOBAL'!H28+'SAN CRISTOBAL'!H42+'SAN CRISTOBAL'!H55+'SAN CRISTOBAL'!H69+'SAN CRISTOBAL'!H82+'SAN CRISTOBAL'!H96</f>
        <v>0</v>
      </c>
      <c r="I54" s="8">
        <f>'SAN CRISTOBAL'!I15+'SAN CRISTOBAL'!I28+'SAN CRISTOBAL'!I42+'SAN CRISTOBAL'!I55+'SAN CRISTOBAL'!I69+'SAN CRISTOBAL'!I82+'SAN CRISTOBAL'!I96</f>
        <v>0</v>
      </c>
      <c r="J54" s="2"/>
      <c r="K54" s="2"/>
    </row>
    <row r="55" spans="1:11" ht="15.75" customHeight="1">
      <c r="A55" s="11" t="s">
        <v>16</v>
      </c>
      <c r="B55" s="10"/>
      <c r="C55" s="8">
        <f>'SAN CRISTOBAL'!C16+'SAN CRISTOBAL'!C29+'SAN CRISTOBAL'!C43+'SAN CRISTOBAL'!C56+'SAN CRISTOBAL'!C70+'SAN CRISTOBAL'!C83+'SAN CRISTOBAL'!C97</f>
        <v>10831</v>
      </c>
      <c r="D55" s="8">
        <f>'SAN CRISTOBAL'!D16+'SAN CRISTOBAL'!D29+'SAN CRISTOBAL'!D43+'SAN CRISTOBAL'!D56+'SAN CRISTOBAL'!D70+'SAN CRISTOBAL'!D83+'SAN CRISTOBAL'!D97</f>
        <v>10874</v>
      </c>
      <c r="E55" s="8">
        <f>'SAN CRISTOBAL'!E16+'SAN CRISTOBAL'!E29+'SAN CRISTOBAL'!E43+'SAN CRISTOBAL'!E56+'SAN CRISTOBAL'!E70+'SAN CRISTOBAL'!E83+'SAN CRISTOBAL'!E97</f>
        <v>10936</v>
      </c>
      <c r="F55" s="8">
        <f>'SAN CRISTOBAL'!F16+'SAN CRISTOBAL'!F29+'SAN CRISTOBAL'!F43+'SAN CRISTOBAL'!F56+'SAN CRISTOBAL'!F70+'SAN CRISTOBAL'!F83+'SAN CRISTOBAL'!F97</f>
        <v>10696</v>
      </c>
      <c r="G55" s="8">
        <f>'SAN CRISTOBAL'!G16+'SAN CRISTOBAL'!G29+'SAN CRISTOBAL'!G43+'SAN CRISTOBAL'!H56+'SAN CRISTOBAL'!G70+'SAN CRISTOBAL'!G83+'SAN CRISTOBAL'!G97</f>
        <v>10805</v>
      </c>
      <c r="H55" s="8">
        <f>'SAN CRISTOBAL'!H16+'SAN CRISTOBAL'!H29+'SAN CRISTOBAL'!H43+'SAN CRISTOBAL'!I56+'SAN CRISTOBAL'!H70+'SAN CRISTOBAL'!H83+'SAN CRISTOBAL'!H97</f>
        <v>10911</v>
      </c>
      <c r="I55" s="8">
        <f>'SAN CRISTOBAL'!I16+'SAN CRISTOBAL'!I29+'SAN CRISTOBAL'!I43+'SAN CRISTOBAL'!J56+'SAN CRISTOBAL'!I70+'SAN CRISTOBAL'!I83+'SAN CRISTOBAL'!I97</f>
        <v>8778</v>
      </c>
      <c r="J55" s="2"/>
      <c r="K55" s="2"/>
    </row>
    <row r="56" spans="1:11" ht="15.75" customHeight="1">
      <c r="A56" s="11" t="s">
        <v>17</v>
      </c>
      <c r="B56" s="10"/>
      <c r="C56" s="8">
        <f>'SAN CRISTOBAL'!C17+'SAN CRISTOBAL'!C30+'SAN CRISTOBAL'!C44+'SAN CRISTOBAL'!C57+'SAN CRISTOBAL'!C71+'SAN CRISTOBAL'!C84+'SAN CRISTOBAL'!C98</f>
        <v>10983</v>
      </c>
      <c r="D56" s="8">
        <f>'SAN CRISTOBAL'!D17+'SAN CRISTOBAL'!D30+'SAN CRISTOBAL'!D44+'SAN CRISTOBAL'!D57+'SAN CRISTOBAL'!D71+'SAN CRISTOBAL'!D84+'SAN CRISTOBAL'!D98</f>
        <v>11038</v>
      </c>
      <c r="E56" s="8">
        <f>'SAN CRISTOBAL'!E17+'SAN CRISTOBAL'!E30+'SAN CRISTOBAL'!E44+'SAN CRISTOBAL'!E57+'SAN CRISTOBAL'!E71+'SAN CRISTOBAL'!E84+'SAN CRISTOBAL'!E98</f>
        <v>10987</v>
      </c>
      <c r="F56" s="8">
        <f>'SAN CRISTOBAL'!F17+'SAN CRISTOBAL'!F30+'SAN CRISTOBAL'!F44+'SAN CRISTOBAL'!F57+'SAN CRISTOBAL'!F71+'SAN CRISTOBAL'!F84+'SAN CRISTOBAL'!F98</f>
        <v>10728</v>
      </c>
      <c r="G56" s="8">
        <f>'SAN CRISTOBAL'!G17+'SAN CRISTOBAL'!G30+'SAN CRISTOBAL'!G44+'SAN CRISTOBAL'!G57+'SAN CRISTOBAL'!G71+'SAN CRISTOBAL'!G84+'SAN CRISTOBAL'!G98</f>
        <v>10823</v>
      </c>
      <c r="H56" s="8">
        <f>'SAN CRISTOBAL'!H17+'SAN CRISTOBAL'!H30+'SAN CRISTOBAL'!H44+'SAN CRISTOBAL'!H57+'SAN CRISTOBAL'!H71+'SAN CRISTOBAL'!H84+'SAN CRISTOBAL'!H98</f>
        <v>10823</v>
      </c>
      <c r="I56" s="8">
        <f>'SAN CRISTOBAL'!I17+'SAN CRISTOBAL'!I30+'SAN CRISTOBAL'!I44+'SAN CRISTOBAL'!I57+'SAN CRISTOBAL'!I71+'SAN CRISTOBAL'!I84+'SAN CRISTOBAL'!I98</f>
        <v>10778</v>
      </c>
      <c r="J56" s="2"/>
      <c r="K56" s="2"/>
    </row>
    <row r="57" spans="1:11" ht="15.75" customHeight="1">
      <c r="A57" s="11" t="s">
        <v>18</v>
      </c>
      <c r="B57" s="10"/>
      <c r="C57" s="8">
        <f>'SAN CRISTOBAL'!C18+'SAN CRISTOBAL'!C31+'SAN CRISTOBAL'!C45+'SAN CRISTOBAL'!C58+'SAN CRISTOBAL'!C72+'SAN CRISTOBAL'!C85+'SAN CRISTOBAL'!C99</f>
        <v>12657</v>
      </c>
      <c r="D57" s="8">
        <f>'SAN CRISTOBAL'!D18+'SAN CRISTOBAL'!D31+'SAN CRISTOBAL'!D45+'SAN CRISTOBAL'!D58+'SAN CRISTOBAL'!D72+'SAN CRISTOBAL'!D85+'SAN CRISTOBAL'!D99</f>
        <v>12342</v>
      </c>
      <c r="E57" s="8">
        <f>'SAN CRISTOBAL'!E18+'SAN CRISTOBAL'!E31+'SAN CRISTOBAL'!E45+'SAN CRISTOBAL'!E58+'SAN CRISTOBAL'!E72+'SAN CRISTOBAL'!E85+'SAN CRISTOBAL'!E99</f>
        <v>12552</v>
      </c>
      <c r="F57" s="8">
        <f>'SAN CRISTOBAL'!F18+'SAN CRISTOBAL'!F31+'SAN CRISTOBAL'!F45+'SAN CRISTOBAL'!F58+'SAN CRISTOBAL'!F72+'SAN CRISTOBAL'!F85+'SAN CRISTOBAL'!F99</f>
        <v>12496</v>
      </c>
      <c r="G57" s="8">
        <f>'SAN CRISTOBAL'!G18+'SAN CRISTOBAL'!G31+'SAN CRISTOBAL'!H46+'SAN CRISTOBAL'!G58+'SAN CRISTOBAL'!G72+'SAN CRISTOBAL'!G85+'SAN CRISTOBAL'!G99</f>
        <v>10161</v>
      </c>
      <c r="H57" s="8">
        <f>'SAN CRISTOBAL'!H18+'SAN CRISTOBAL'!H31+'SAN CRISTOBAL'!H45+'SAN CRISTOBAL'!H58+'SAN CRISTOBAL'!H72+'SAN CRISTOBAL'!H85+'SAN CRISTOBAL'!H99</f>
        <v>12502</v>
      </c>
      <c r="I57" s="8">
        <f>'SAN CRISTOBAL'!I18+'SAN CRISTOBAL'!I31+'SAN CRISTOBAL'!I45+'SAN CRISTOBAL'!I58+'SAN CRISTOBAL'!I72+'SAN CRISTOBAL'!I85+'SAN CRISTOBAL'!I99</f>
        <v>12282</v>
      </c>
      <c r="J57" s="2"/>
      <c r="K57" s="2"/>
    </row>
    <row r="58" spans="1:11" ht="15.75" customHeight="1">
      <c r="A58" s="11" t="s">
        <v>19</v>
      </c>
      <c r="B58" s="10"/>
      <c r="C58" s="8">
        <f>'SAN CRISTOBAL'!C19+'SAN CRISTOBAL'!C32+'SAN CRISTOBAL'!C46+'SAN CRISTOBAL'!C59+'SAN CRISTOBAL'!C73+'SAN CRISTOBAL'!C86+'SAN CRISTOBAL'!C100</f>
        <v>12107</v>
      </c>
      <c r="D58" s="8">
        <f>'SAN CRISTOBAL'!D19+'SAN CRISTOBAL'!D32+'SAN CRISTOBAL'!D46+'SAN CRISTOBAL'!D59+'SAN CRISTOBAL'!D73+'SAN CRISTOBAL'!D86+'SAN CRISTOBAL'!D100</f>
        <v>12082</v>
      </c>
      <c r="E58" s="8">
        <f>'SAN CRISTOBAL'!E19+'SAN CRISTOBAL'!E32+'SAN CRISTOBAL'!E46+'SAN CRISTOBAL'!E59+'SAN CRISTOBAL'!E73+'SAN CRISTOBAL'!E86+'SAN CRISTOBAL'!E100</f>
        <v>11932</v>
      </c>
      <c r="F58" s="8">
        <f>'SAN CRISTOBAL'!F19+'SAN CRISTOBAL'!F32+'SAN CRISTOBAL'!F46+'SAN CRISTOBAL'!F59+'SAN CRISTOBAL'!F73+'SAN CRISTOBAL'!F86+'SAN CRISTOBAL'!F100</f>
        <v>11577</v>
      </c>
      <c r="G58" s="8">
        <f>'SAN CRISTOBAL'!G19+'SAN CRISTOBAL'!G32+'SAN CRISTOBAL'!G46+'SAN CRISTOBAL'!G59+'SAN CRISTOBAL'!G73+'SAN CRISTOBAL'!G86+'SAN CRISTOBAL'!G100</f>
        <v>0</v>
      </c>
      <c r="H58" s="8">
        <v>0</v>
      </c>
      <c r="I58" s="8">
        <f>'SAN CRISTOBAL'!I19+'SAN CRISTOBAL'!I32+'SAN CRISTOBAL'!I46+'SAN CRISTOBAL'!I59+'SAN CRISTOBAL'!I73+'SAN CRISTOBAL'!I86+'SAN CRISTOBAL'!I100</f>
        <v>0</v>
      </c>
      <c r="J58" s="2"/>
      <c r="K58" s="2"/>
    </row>
    <row r="59" spans="1:11" ht="15.75" customHeight="1">
      <c r="A59" s="11" t="s">
        <v>20</v>
      </c>
      <c r="B59" s="10"/>
      <c r="C59" s="8">
        <f>'SAN CRISTOBAL'!C20+'SAN CRISTOBAL'!C33+'SAN CRISTOBAL'!C47+'SAN CRISTOBAL'!C60+'SAN CRISTOBAL'!C74+'SAN CRISTOBAL'!C87+'SAN CRISTOBAL'!C101</f>
        <v>11967</v>
      </c>
      <c r="D59" s="8">
        <f>'SAN CRISTOBAL'!D20+'SAN CRISTOBAL'!D33+'SAN CRISTOBAL'!D47+'SAN CRISTOBAL'!D60+'SAN CRISTOBAL'!D74+'SAN CRISTOBAL'!D87+'SAN CRISTOBAL'!D101</f>
        <v>11952</v>
      </c>
      <c r="E59" s="8">
        <f>'SAN CRISTOBAL'!E20+'SAN CRISTOBAL'!E33+'SAN CRISTOBAL'!E47+'SAN CRISTOBAL'!E60+'SAN CRISTOBAL'!E74+'SAN CRISTOBAL'!E87+'SAN CRISTOBAL'!E101</f>
        <v>11557</v>
      </c>
      <c r="F59" s="8">
        <f>'SAN CRISTOBAL'!F20+'SAN CRISTOBAL'!F33+'SAN CRISTOBAL'!F47+'SAN CRISTOBAL'!F60+'SAN CRISTOBAL'!F74+'SAN CRISTOBAL'!F87+'SAN CRISTOBAL'!F101</f>
        <v>11408</v>
      </c>
      <c r="G59" s="8">
        <f>'SAN CRISTOBAL'!G20+'SAN CRISTOBAL'!G33+'SAN CRISTOBAL'!G47+'SAN CRISTOBAL'!G60+'SAN CRISTOBAL'!G74+'SAN CRISTOBAL'!G87+'SAN CRISTOBAL'!G101</f>
        <v>0</v>
      </c>
      <c r="H59" s="8">
        <f>'SAN CRISTOBAL'!H20+'SAN CRISTOBAL'!H33+'SAN CRISTOBAL'!H47+'SAN CRISTOBAL'!H60+'SAN CRISTOBAL'!H74+'SAN CRISTOBAL'!H87+'SAN CRISTOBAL'!H101</f>
        <v>0</v>
      </c>
      <c r="I59" s="8">
        <f>'SAN CRISTOBAL'!I20+'SAN CRISTOBAL'!I33+'SAN CRISTOBAL'!I47+'SAN CRISTOBAL'!I60+'SAN CRISTOBAL'!I74+'SAN CRISTOBAL'!I87+'SAN CRISTOBAL'!I101</f>
        <v>0</v>
      </c>
      <c r="J59" s="2"/>
      <c r="K59" s="2"/>
    </row>
    <row r="60" spans="1:11" ht="15.75" customHeight="1">
      <c r="A60" s="11" t="s">
        <v>21</v>
      </c>
      <c r="B60" s="10"/>
      <c r="C60" s="8">
        <f>'SAN CRISTOBAL'!C21+'SAN CRISTOBAL'!C34+'SAN CRISTOBAL'!C48+'SAN CRISTOBAL'!C61+'SAN CRISTOBAL'!C75+'SAN CRISTOBAL'!C88+'SAN CRISTOBAL'!C102</f>
        <v>11868</v>
      </c>
      <c r="D60" s="8">
        <f>'SAN CRISTOBAL'!D21+'SAN CRISTOBAL'!D34+'SAN CRISTOBAL'!D48+'SAN CRISTOBAL'!D61+'SAN CRISTOBAL'!D75+'SAN CRISTOBAL'!D88+'SAN CRISTOBAL'!D102</f>
        <v>11238</v>
      </c>
      <c r="E60" s="8">
        <f>'SAN CRISTOBAL'!E21+'SAN CRISTOBAL'!E34+'SAN CRISTOBAL'!E48+'SAN CRISTOBAL'!E61+'SAN CRISTOBAL'!E75+'SAN CRISTOBAL'!E88+'SAN CRISTOBAL'!E102</f>
        <v>11018</v>
      </c>
      <c r="F60" s="8">
        <f>'SAN CRISTOBAL'!F21+'SAN CRISTOBAL'!F34+'SAN CRISTOBAL'!F48+'SAN CRISTOBAL'!F61+'SAN CRISTOBAL'!F75+'SAN CRISTOBAL'!F88+'SAN CRISTOBAL'!F102</f>
        <v>11288</v>
      </c>
      <c r="G60" s="8">
        <f>'SAN CRISTOBAL'!G21+'SAN CRISTOBAL'!G34+'SAN CRISTOBAL'!G48+'SAN CRISTOBAL'!G61+'SAN CRISTOBAL'!G75+'SAN CRISTOBAL'!G88+'SAN CRISTOBAL'!G102</f>
        <v>0</v>
      </c>
      <c r="H60" s="8">
        <f>'SAN CRISTOBAL'!H21+'SAN CRISTOBAL'!H34+'SAN CRISTOBAL'!H48+'SAN CRISTOBAL'!H61+'SAN CRISTOBAL'!H75+'SAN CRISTOBAL'!H88+'SAN CRISTOBAL'!H102</f>
        <v>0</v>
      </c>
      <c r="I60" s="8">
        <f>'SAN CRISTOBAL'!I21+'SAN CRISTOBAL'!I34+'SAN CRISTOBAL'!I48+'SAN CRISTOBAL'!I61+'SAN CRISTOBAL'!I75+'SAN CRISTOBAL'!I88+'SAN CRISTOBAL'!I102</f>
        <v>0</v>
      </c>
      <c r="J60" s="2"/>
      <c r="K60" s="2"/>
    </row>
    <row r="61" spans="1:11" ht="15.75" customHeight="1">
      <c r="A61" s="7" t="s">
        <v>22</v>
      </c>
      <c r="B61" s="12">
        <f>SUM(B53:B60)</f>
        <v>9193</v>
      </c>
      <c r="C61" s="12">
        <f t="shared" ref="C61:I61" si="3">SUM(C55:C60)</f>
        <v>70413</v>
      </c>
      <c r="D61" s="12">
        <f t="shared" si="3"/>
        <v>69526</v>
      </c>
      <c r="E61" s="12">
        <f t="shared" si="3"/>
        <v>68982</v>
      </c>
      <c r="F61" s="12">
        <f t="shared" si="3"/>
        <v>68193</v>
      </c>
      <c r="G61" s="12">
        <f t="shared" si="3"/>
        <v>31789</v>
      </c>
      <c r="H61" s="12">
        <f t="shared" si="3"/>
        <v>34236</v>
      </c>
      <c r="I61" s="12">
        <f t="shared" si="3"/>
        <v>31838</v>
      </c>
      <c r="J61" s="2"/>
      <c r="K61" s="2"/>
    </row>
    <row r="62" spans="1:11" ht="15.75" customHeight="1">
      <c r="A62" s="13"/>
      <c r="B62" s="13"/>
      <c r="C62" s="13"/>
      <c r="D62" s="13"/>
      <c r="E62" s="13"/>
      <c r="F62" s="13"/>
      <c r="G62" s="13"/>
      <c r="H62" s="13"/>
      <c r="I62" s="14">
        <f>SUM(B61:I61)</f>
        <v>384170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>
      <c r="A64" s="46" t="s">
        <v>3</v>
      </c>
      <c r="B64" s="47"/>
      <c r="C64" s="47"/>
      <c r="D64" s="47"/>
      <c r="E64" s="47"/>
      <c r="F64" s="47"/>
      <c r="G64" s="47"/>
      <c r="H64" s="47"/>
      <c r="I64" s="48"/>
      <c r="J64" s="2"/>
      <c r="K64" s="2"/>
    </row>
    <row r="65" spans="1:11" ht="15.75" customHeight="1">
      <c r="A65" s="49" t="s">
        <v>4</v>
      </c>
      <c r="B65" s="51" t="s">
        <v>26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50"/>
      <c r="B66" s="6" t="s">
        <v>6</v>
      </c>
      <c r="C66" s="6" t="s">
        <v>7</v>
      </c>
      <c r="D66" s="6" t="s">
        <v>8</v>
      </c>
      <c r="E66" s="6" t="s">
        <v>9</v>
      </c>
      <c r="F66" s="6" t="s">
        <v>10</v>
      </c>
      <c r="G66" s="6" t="s">
        <v>11</v>
      </c>
      <c r="H66" s="6" t="s">
        <v>12</v>
      </c>
      <c r="I66" s="6" t="s">
        <v>13</v>
      </c>
      <c r="J66" s="2"/>
      <c r="K66" s="2"/>
    </row>
    <row r="67" spans="1:11" ht="15.75" customHeight="1">
      <c r="A67" s="7" t="s">
        <v>14</v>
      </c>
      <c r="B67" s="8">
        <f>'SAN PEDRO'!B22+'SAN PEDRO'!B35+'SAN PEDRO'!B49+'SAN PEDRO'!B62+'SAN PEDRO'!B76+'SAN PEDRO'!B89+'SAN PEDRO'!B103+'SAN PEDRO'!B116+'SAN PEDRO'!B129+'SAN PEDRO'!B142+'SAN PEDRO'!B156</f>
        <v>8959</v>
      </c>
      <c r="C67" s="8">
        <f>'SAN PEDRO'!C14+'SAN PEDRO'!C27+'SAN PEDRO'!C41+'SAN PEDRO'!C54+'SAN PEDRO'!C68+'SAN PEDRO'!C81+'SAN PEDRO'!C95+'SAN PEDRO'!C108+'SAN PEDRO'!C121+'SAN PEDRO'!C134+'SAN PEDRO'!C148</f>
        <v>0</v>
      </c>
      <c r="D67" s="8">
        <f>'SAN PEDRO'!D14+'SAN PEDRO'!D27+'SAN PEDRO'!D41+'SAN PEDRO'!D54+'SAN PEDRO'!D68+'SAN PEDRO'!D81+'SAN PEDRO'!D95+'SAN PEDRO'!D108+'SAN PEDRO'!D121+'SAN PEDRO'!D134+'SAN PEDRO'!D148</f>
        <v>0</v>
      </c>
      <c r="E67" s="8">
        <f>'SAN PEDRO'!E14+'SAN PEDRO'!E27+'SAN PEDRO'!E41+'SAN PEDRO'!E54+'SAN PEDRO'!E68+'SAN PEDRO'!E81+'SAN PEDRO'!E95+'SAN PEDRO'!E108+'SAN PEDRO'!E121+'SAN PEDRO'!E134+'SAN PEDRO'!E148</f>
        <v>0</v>
      </c>
      <c r="F67" s="8">
        <f>'SAN PEDRO'!F14+'SAN PEDRO'!F27+'SAN PEDRO'!F41+'SAN PEDRO'!F54+'SAN PEDRO'!F68+'SAN PEDRO'!F81+'SAN PEDRO'!F95+'SAN PEDRO'!F108+'SAN PEDRO'!F121+'SAN PEDRO'!F134+'SAN PEDRO'!F148</f>
        <v>0</v>
      </c>
      <c r="G67" s="8">
        <f>'SAN PEDRO'!G14+'SAN PEDRO'!G27+'SAN PEDRO'!G41+'SAN PEDRO'!G54+'SAN PEDRO'!G68+'SAN PEDRO'!G81+'SAN PEDRO'!G95+'SAN PEDRO'!G108+'SAN PEDRO'!G121+'SAN PEDRO'!G134+'SAN PEDRO'!G148</f>
        <v>0</v>
      </c>
      <c r="H67" s="8">
        <f>'SAN PEDRO'!H14+'SAN PEDRO'!H27+'SAN PEDRO'!H41+'SAN PEDRO'!H54+'SAN PEDRO'!H68+'SAN PEDRO'!H81+'SAN PEDRO'!H95+'SAN PEDRO'!H108+'SAN PEDRO'!H121+'SAN PEDRO'!H134+'SAN PEDRO'!H148</f>
        <v>0</v>
      </c>
      <c r="I67" s="8">
        <f>'SAN PEDRO'!I14+'SAN PEDRO'!I27+'SAN PEDRO'!I41+'SAN PEDRO'!I54+'SAN PEDRO'!I68+'SAN PEDRO'!I81+'SAN PEDRO'!I95+'SAN PEDRO'!I108+'SAN PEDRO'!I121+'SAN PEDRO'!I134+'SAN PEDRO'!I148</f>
        <v>0</v>
      </c>
      <c r="J67" s="2"/>
      <c r="K67" s="2"/>
    </row>
    <row r="68" spans="1:11" ht="15.75" customHeight="1">
      <c r="A68" s="9" t="s">
        <v>15</v>
      </c>
      <c r="B68" s="10"/>
      <c r="C68" s="8">
        <f>'SAN PEDRO'!C15+'SAN PEDRO'!C28+'SAN PEDRO'!C42+'SAN PEDRO'!C55+'SAN PEDRO'!C69+'SAN PEDRO'!C82+'SAN PEDRO'!C96+'SAN PEDRO'!C109+'SAN PEDRO'!C122+'SAN PEDRO'!C135+'SAN PEDRO'!C149</f>
        <v>0</v>
      </c>
      <c r="D68" s="8">
        <f>'SAN PEDRO'!D15+'SAN PEDRO'!D28+'SAN PEDRO'!D42+'SAN PEDRO'!D55+'SAN PEDRO'!D69+'SAN PEDRO'!D82+'SAN PEDRO'!D96+'SAN PEDRO'!D109+'SAN PEDRO'!D122+'SAN PEDRO'!D135+'SAN PEDRO'!D149</f>
        <v>0</v>
      </c>
      <c r="E68" s="8">
        <f>'SAN PEDRO'!E15+'SAN PEDRO'!E28+'SAN PEDRO'!E42+'SAN PEDRO'!E55+'SAN PEDRO'!E69+'SAN PEDRO'!E82+'SAN PEDRO'!E96+'SAN PEDRO'!E109+'SAN PEDRO'!E122+'SAN PEDRO'!E135+'SAN PEDRO'!E149</f>
        <v>0</v>
      </c>
      <c r="F68" s="8">
        <f>'SAN PEDRO'!F15+'SAN PEDRO'!F28+'SAN PEDRO'!F42+'SAN PEDRO'!F55+'SAN PEDRO'!F69+'SAN PEDRO'!F82+'SAN PEDRO'!F96+'SAN PEDRO'!F109+'SAN PEDRO'!F122+'SAN PEDRO'!F135+'SAN PEDRO'!F149</f>
        <v>0</v>
      </c>
      <c r="G68" s="8">
        <f>'SAN PEDRO'!G15+'SAN PEDRO'!G28+'SAN PEDRO'!G42+'SAN PEDRO'!G55+'SAN PEDRO'!G69+'SAN PEDRO'!G82+'SAN PEDRO'!G96+'SAN PEDRO'!G109+'SAN PEDRO'!G122+'SAN PEDRO'!G135+'SAN PEDRO'!G149</f>
        <v>0</v>
      </c>
      <c r="H68" s="8">
        <f>'SAN PEDRO'!H15+'SAN PEDRO'!H28+'SAN PEDRO'!H42+'SAN PEDRO'!H55+'SAN PEDRO'!H69+'SAN PEDRO'!H82+'SAN PEDRO'!H96+'SAN PEDRO'!H109+'SAN PEDRO'!H122+'SAN PEDRO'!H135+'SAN PEDRO'!H149</f>
        <v>0</v>
      </c>
      <c r="I68" s="8">
        <f>'SAN PEDRO'!I15+'SAN PEDRO'!I28+'SAN PEDRO'!I42+'SAN PEDRO'!I55+'SAN PEDRO'!I69+'SAN PEDRO'!I82+'SAN PEDRO'!I96+'SAN PEDRO'!I109+'SAN PEDRO'!I122+'SAN PEDRO'!I135+'SAN PEDRO'!I149</f>
        <v>0</v>
      </c>
      <c r="J68" s="2"/>
      <c r="K68" s="2"/>
    </row>
    <row r="69" spans="1:11" ht="15.75" customHeight="1">
      <c r="A69" s="11" t="s">
        <v>16</v>
      </c>
      <c r="B69" s="10"/>
      <c r="C69" s="8">
        <f>'SAN PEDRO'!C16+'SAN PEDRO'!C29+'SAN PEDRO'!C43+'SAN PEDRO'!C56+'SAN PEDRO'!C70+'SAN PEDRO'!C83+'SAN PEDRO'!C97+'SAN PEDRO'!C110+'SAN PEDRO'!C123+'SAN PEDRO'!C136+'SAN PEDRO'!C150</f>
        <v>10588</v>
      </c>
      <c r="D69" s="8">
        <f>'SAN PEDRO'!D16+'SAN PEDRO'!D29+'SAN PEDRO'!D43+'SAN PEDRO'!D56+'SAN PEDRO'!D70+'SAN PEDRO'!D83+'SAN PEDRO'!D97+'SAN PEDRO'!D110+'SAN PEDRO'!D123+'SAN PEDRO'!D136+'SAN PEDRO'!D150</f>
        <v>10345</v>
      </c>
      <c r="E69" s="8">
        <f>'SAN PEDRO'!E16+'SAN PEDRO'!E29+'SAN PEDRO'!E43+'SAN PEDRO'!E56+'SAN PEDRO'!E70+'SAN PEDRO'!E83+'SAN PEDRO'!E97+'SAN PEDRO'!E110+'SAN PEDRO'!E123+'SAN PEDRO'!E136+'SAN PEDRO'!E150</f>
        <v>10166</v>
      </c>
      <c r="F69" s="8">
        <f>'SAN PEDRO'!F16+'SAN PEDRO'!F29+'SAN PEDRO'!F43+'SAN PEDRO'!F56+'SAN PEDRO'!F70+'SAN PEDRO'!F83+'SAN PEDRO'!F97+'SAN PEDRO'!F110+'SAN PEDRO'!F123+'SAN PEDRO'!F136+'SAN PEDRO'!F150</f>
        <v>10534</v>
      </c>
      <c r="G69" s="8">
        <f>'SAN PEDRO'!G16+'SAN PEDRO'!G29+'SAN PEDRO'!G43+'SAN PEDRO'!G56+'SAN PEDRO'!G70+'SAN PEDRO'!G83+'SAN PEDRO'!G97+'SAN PEDRO'!G110+'SAN PEDRO'!G123+'SAN PEDRO'!G136+'SAN PEDRO'!G150</f>
        <v>10294</v>
      </c>
      <c r="H69" s="8">
        <f>'SAN PEDRO'!H16+'SAN PEDRO'!H29+'SAN PEDRO'!H43+'SAN PEDRO'!H56+'SAN PEDRO'!H70+'SAN PEDRO'!H83+'SAN PEDRO'!H97+'SAN PEDRO'!H110+'SAN PEDRO'!H123+'SAN PEDRO'!H136+'SAN PEDRO'!H150</f>
        <v>10665</v>
      </c>
      <c r="I69" s="8">
        <f>'SAN PEDRO'!I16+'SAN PEDRO'!I29+'SAN PEDRO'!I43+'SAN PEDRO'!I56+'SAN PEDRO'!I70+'SAN PEDRO'!I83+'SAN PEDRO'!I97+'SAN PEDRO'!I110+'SAN PEDRO'!I123+'SAN PEDRO'!I136+'SAN PEDRO'!I150</f>
        <v>10394</v>
      </c>
      <c r="J69" s="2"/>
      <c r="K69" s="2"/>
    </row>
    <row r="70" spans="1:11" ht="15.75" customHeight="1">
      <c r="A70" s="11" t="s">
        <v>17</v>
      </c>
      <c r="B70" s="10"/>
      <c r="C70" s="8">
        <f>'SAN PEDRO'!C17+'SAN PEDRO'!C30+'SAN PEDRO'!C44+'SAN PEDRO'!C57+'SAN PEDRO'!C71+'SAN PEDRO'!C84+'SAN PEDRO'!C98+'SAN PEDRO'!C111+'SAN PEDRO'!C124+'SAN PEDRO'!C137+'SAN PEDRO'!C151</f>
        <v>10695</v>
      </c>
      <c r="D70" s="8">
        <f>'SAN PEDRO'!D17+'SAN PEDRO'!D30+'SAN PEDRO'!D44+'SAN PEDRO'!D57+'SAN PEDRO'!D71+'SAN PEDRO'!D84+'SAN PEDRO'!D98+'SAN PEDRO'!D111+'SAN PEDRO'!D124+'SAN PEDRO'!D137+'SAN PEDRO'!D151</f>
        <v>10699</v>
      </c>
      <c r="E70" s="8">
        <f>'SAN PEDRO'!E17+'SAN PEDRO'!E30+'SAN PEDRO'!E44+'SAN PEDRO'!E57+'SAN PEDRO'!E71+'SAN PEDRO'!E84+'SAN PEDRO'!E98+'SAN PEDRO'!E111+'SAN PEDRO'!E124+'SAN PEDRO'!E137+'SAN PEDRO'!E151</f>
        <v>10473</v>
      </c>
      <c r="F70" s="8">
        <f>'SAN PEDRO'!F17+'SAN PEDRO'!F30+'SAN PEDRO'!F44+'SAN PEDRO'!F57+'SAN PEDRO'!F71+'SAN PEDRO'!F84+'SAN PEDRO'!F98+'SAN PEDRO'!F111+'SAN PEDRO'!F124+'SAN PEDRO'!F137+'SAN PEDRO'!F151</f>
        <v>10880</v>
      </c>
      <c r="G70" s="8">
        <f>'SAN PEDRO'!G17+'SAN PEDRO'!G30+'SAN PEDRO'!G44+'SAN PEDRO'!G57+'SAN PEDRO'!G71+'SAN PEDRO'!G84+'SAN PEDRO'!G98+'SAN PEDRO'!G111+'SAN PEDRO'!G124+'SAN PEDRO'!G137+'SAN PEDRO'!G151</f>
        <v>10242</v>
      </c>
      <c r="H70" s="8">
        <f>'SAN PEDRO'!H17+'SAN PEDRO'!H30+'SAN PEDRO'!H44+'SAN PEDRO'!H57+'SAN PEDRO'!H71+'SAN PEDRO'!H84+'SAN PEDRO'!H98+'SAN PEDRO'!H111+'SAN PEDRO'!H124+'SAN PEDRO'!H137+'SAN PEDRO'!H151</f>
        <v>11409</v>
      </c>
      <c r="I70" s="8">
        <f>'SAN PEDRO'!I17+'SAN PEDRO'!I30+'SAN PEDRO'!I44+'SAN PEDRO'!I57+'SAN PEDRO'!I71+'SAN PEDRO'!I84+'SAN PEDRO'!I98+'SAN PEDRO'!I111+'SAN PEDRO'!I124+'SAN PEDRO'!I137+'SAN PEDRO'!I151</f>
        <v>10477</v>
      </c>
      <c r="J70" s="2"/>
      <c r="K70" s="2"/>
    </row>
    <row r="71" spans="1:11" ht="15.75" customHeight="1">
      <c r="A71" s="11" t="s">
        <v>18</v>
      </c>
      <c r="B71" s="10"/>
      <c r="C71" s="8">
        <f>'SAN PEDRO'!C18+'SAN PEDRO'!C31+'SAN PEDRO'!C45+'SAN PEDRO'!C58+'SAN PEDRO'!C72+'SAN PEDRO'!C85+'SAN PEDRO'!C99+'SAN PEDRO'!C112+'SAN PEDRO'!C125+'SAN PEDRO'!C138+'SAN PEDRO'!C152</f>
        <v>11929</v>
      </c>
      <c r="D71" s="8">
        <f>'SAN PEDRO'!D18+'SAN PEDRO'!D31+'SAN PEDRO'!D45+'SAN PEDRO'!D58+'SAN PEDRO'!D72+'SAN PEDRO'!D85+'SAN PEDRO'!D99+'SAN PEDRO'!D112+'SAN PEDRO'!D125+'SAN PEDRO'!D138+'SAN PEDRO'!D152</f>
        <v>12030</v>
      </c>
      <c r="E71" s="8">
        <f>'SAN PEDRO'!E18+'SAN PEDRO'!E31+'SAN PEDRO'!E45+'SAN PEDRO'!E58+'SAN PEDRO'!E72+'SAN PEDRO'!E85+'SAN PEDRO'!E99+'SAN PEDRO'!E112+'SAN PEDRO'!E125+'SAN PEDRO'!E138+'SAN PEDRO'!E152</f>
        <v>11950</v>
      </c>
      <c r="F71" s="8">
        <f>'SAN PEDRO'!F18+'SAN PEDRO'!F31+'SAN PEDRO'!F45+'SAN PEDRO'!F58+'SAN PEDRO'!F72+'SAN PEDRO'!F85+'SAN PEDRO'!F99+'SAN PEDRO'!F112+'SAN PEDRO'!F125+'SAN PEDRO'!F138+'SAN PEDRO'!F152</f>
        <v>12190</v>
      </c>
      <c r="G71" s="8">
        <f>'SAN PEDRO'!G18+'SAN PEDRO'!G31+'SAN PEDRO'!G45+'SAN PEDRO'!G58+'SAN PEDRO'!G72+'SAN PEDRO'!G85+'SAN PEDRO'!G99+'SAN PEDRO'!G112+'SAN PEDRO'!G125+'SAN PEDRO'!G138+'SAN PEDRO'!G152</f>
        <v>12078</v>
      </c>
      <c r="H71" s="8">
        <f>'SAN PEDRO'!H18+'SAN PEDRO'!H31+'SAN PEDRO'!H45+'SAN PEDRO'!H58+'SAN PEDRO'!H72+'SAN PEDRO'!H85+'SAN PEDRO'!H99+'SAN PEDRO'!H112+'SAN PEDRO'!H125+'SAN PEDRO'!H138+'SAN PEDRO'!H152</f>
        <v>13043</v>
      </c>
      <c r="I71" s="8">
        <f>'SAN PEDRO'!I18+'SAN PEDRO'!I31+'SAN PEDRO'!I45+'SAN PEDRO'!I58+'SAN PEDRO'!I72+'SAN PEDRO'!I85+'SAN PEDRO'!I99+'SAN PEDRO'!I112+'SAN PEDRO'!I125+'SAN PEDRO'!I138+'SAN PEDRO'!I152</f>
        <v>11882</v>
      </c>
      <c r="J71" s="2"/>
      <c r="K71" s="2"/>
    </row>
    <row r="72" spans="1:11" ht="15.75" customHeight="1">
      <c r="A72" s="11" t="s">
        <v>19</v>
      </c>
      <c r="B72" s="10"/>
      <c r="C72" s="8">
        <f>'SAN PEDRO'!C19+'SAN PEDRO'!C32+'SAN PEDRO'!C46+'SAN PEDRO'!C59+'SAN PEDRO'!C73+'SAN PEDRO'!C86+'SAN PEDRO'!C100+'SAN PEDRO'!C113+'SAN PEDRO'!C126+'SAN PEDRO'!C139+'SAN PEDRO'!C153</f>
        <v>13699</v>
      </c>
      <c r="D72" s="8">
        <f>'SAN PEDRO'!D19+'SAN PEDRO'!D32+'SAN PEDRO'!D46+'SAN PEDRO'!D59+'SAN PEDRO'!D73+'SAN PEDRO'!D86+'SAN PEDRO'!D100+'SAN PEDRO'!D113+'SAN PEDRO'!D126+'SAN PEDRO'!D139+'SAN PEDRO'!D153</f>
        <v>11360</v>
      </c>
      <c r="E72" s="8">
        <f>'SAN PEDRO'!E19+'SAN PEDRO'!E32+'SAN PEDRO'!E46+'SAN PEDRO'!E59+'SAN PEDRO'!E73+'SAN PEDRO'!E86+'SAN PEDRO'!E100+'SAN PEDRO'!E113+'SAN PEDRO'!E126+'SAN PEDRO'!E139+'SAN PEDRO'!E153</f>
        <v>11604</v>
      </c>
      <c r="F72" s="8">
        <f>'SAN PEDRO'!F19+'SAN PEDRO'!F32+'SAN PEDRO'!F46+'SAN PEDRO'!F59+'SAN PEDRO'!F73+'SAN PEDRO'!F86+'SAN PEDRO'!F100+'SAN PEDRO'!F113+'SAN PEDRO'!F126+'SAN PEDRO'!F139+'SAN PEDRO'!F153</f>
        <v>11298</v>
      </c>
      <c r="G72" s="8">
        <f>'SAN PEDRO'!G19+'SAN PEDRO'!G32+'SAN PEDRO'!G46+'SAN PEDRO'!G59+'SAN PEDRO'!G73+'SAN PEDRO'!G86+'SAN PEDRO'!G100+'SAN PEDRO'!G113+'SAN PEDRO'!G126+'SAN PEDRO'!G139+'SAN PEDRO'!G153</f>
        <v>0</v>
      </c>
      <c r="H72" s="8">
        <f>'SAN PEDRO'!H19+'SAN PEDRO'!H32+'SAN PEDRO'!H46+'SAN PEDRO'!H59+'SAN PEDRO'!H73+'SAN PEDRO'!H86+'SAN PEDRO'!H100+'SAN PEDRO'!H113+'SAN PEDRO'!H126+'SAN PEDRO'!H139+'SAN PEDRO'!H153</f>
        <v>0</v>
      </c>
      <c r="I72" s="8">
        <f>'SAN PEDRO'!I19+'SAN PEDRO'!I32+'SAN PEDRO'!I46+'SAN PEDRO'!I59+'SAN PEDRO'!I73+'SAN PEDRO'!I86+'SAN PEDRO'!I100+'SAN PEDRO'!I113+'SAN PEDRO'!I126+'SAN PEDRO'!I139+'SAN PEDRO'!I153</f>
        <v>0</v>
      </c>
      <c r="J72" s="2"/>
      <c r="K72" s="2"/>
    </row>
    <row r="73" spans="1:11" ht="15.75" customHeight="1">
      <c r="A73" s="11" t="s">
        <v>20</v>
      </c>
      <c r="B73" s="10"/>
      <c r="C73" s="8">
        <f>'SAN PEDRO'!C20+'SAN PEDRO'!C33+'SAN PEDRO'!C47+'SAN PEDRO'!C60+'SAN PEDRO'!C74+'SAN PEDRO'!C87+'SAN PEDRO'!C101+'SAN PEDRO'!C114+'SAN PEDRO'!C127+'SAN PEDRO'!C140+'SAN PEDRO'!C154</f>
        <v>11616</v>
      </c>
      <c r="D73" s="8">
        <f>'SAN PEDRO'!D20+'SAN PEDRO'!D33+'SAN PEDRO'!D47+'SAN PEDRO'!D60+'SAN PEDRO'!D74+'SAN PEDRO'!D87+'SAN PEDRO'!D101+'SAN PEDRO'!D114+'SAN PEDRO'!D127+'SAN PEDRO'!D140+'SAN PEDRO'!D154</f>
        <v>11391</v>
      </c>
      <c r="E73" s="8">
        <f>'SAN PEDRO'!E20+'SAN PEDRO'!E33+'SAN PEDRO'!E47+'SAN PEDRO'!E60+'SAN PEDRO'!E74+'SAN PEDRO'!E87+'SAN PEDRO'!E101+'SAN PEDRO'!E114+'SAN PEDRO'!E127+'SAN PEDRO'!E140+'SAN PEDRO'!E154</f>
        <v>13170</v>
      </c>
      <c r="F73" s="8">
        <f>'SAN PEDRO'!F20+'SAN PEDRO'!F33+'SAN PEDRO'!F47+'SAN PEDRO'!F60+'SAN PEDRO'!F74+'SAN PEDRO'!F87+'SAN PEDRO'!F101+'SAN PEDRO'!F114+'SAN PEDRO'!F127+'SAN PEDRO'!F140+'SAN PEDRO'!F154</f>
        <v>13410</v>
      </c>
      <c r="G73" s="8">
        <f>'SAN PEDRO'!G20+'SAN PEDRO'!G33+'SAN PEDRO'!G47+'SAN PEDRO'!G60+'SAN PEDRO'!G74+'SAN PEDRO'!G87+'SAN PEDRO'!G101+'SAN PEDRO'!G114+'SAN PEDRO'!G127+'SAN PEDRO'!G140+'SAN PEDRO'!G154</f>
        <v>0</v>
      </c>
      <c r="H73" s="8">
        <f>'SAN PEDRO'!H20+'SAN PEDRO'!H33+'SAN PEDRO'!H47+'SAN PEDRO'!H60+'SAN PEDRO'!H74+'SAN PEDRO'!H87+'SAN PEDRO'!H101+'SAN PEDRO'!H114+'SAN PEDRO'!H127+'SAN PEDRO'!H140+'SAN PEDRO'!H154</f>
        <v>0</v>
      </c>
      <c r="I73" s="8">
        <f>'SAN PEDRO'!I20+'SAN PEDRO'!I33+'SAN PEDRO'!I47+'SAN PEDRO'!I60+'SAN PEDRO'!I74+'SAN PEDRO'!I87+'SAN PEDRO'!I101+'SAN PEDRO'!I114+'SAN PEDRO'!I127+'SAN PEDRO'!I140+'SAN PEDRO'!I154</f>
        <v>0</v>
      </c>
      <c r="J73" s="2"/>
      <c r="K73" s="2"/>
    </row>
    <row r="74" spans="1:11" ht="15.75" customHeight="1">
      <c r="A74" s="11" t="s">
        <v>21</v>
      </c>
      <c r="B74" s="10"/>
      <c r="C74" s="8">
        <f>'SAN PEDRO'!C21+'SAN PEDRO'!C34+'SAN PEDRO'!C48+'SAN PEDRO'!C61+'SAN PEDRO'!C75+'SAN PEDRO'!C88+'SAN PEDRO'!C102+'SAN PEDRO'!C115+'SAN PEDRO'!C128+'SAN PEDRO'!C141+'SAN PEDRO'!C155</f>
        <v>10921</v>
      </c>
      <c r="D74" s="8">
        <f>'SAN PEDRO'!D21+'SAN PEDRO'!D34+'SAN PEDRO'!D48+'SAN PEDRO'!D61+'SAN PEDRO'!D75+'SAN PEDRO'!D88+'SAN PEDRO'!D102+'SAN PEDRO'!D115+'SAN PEDRO'!D128+'SAN PEDRO'!D141+'SAN PEDRO'!D155</f>
        <v>10772</v>
      </c>
      <c r="E74" s="8">
        <f>'SAN PEDRO'!E21+'SAN PEDRO'!E34+'SAN PEDRO'!E48+'SAN PEDRO'!E61+'SAN PEDRO'!E75+'SAN PEDRO'!E88+'SAN PEDRO'!E102+'SAN PEDRO'!E115+'SAN PEDRO'!E128+'SAN PEDRO'!E141+'SAN PEDRO'!E155</f>
        <v>11021</v>
      </c>
      <c r="F74" s="8">
        <f>'SAN PEDRO'!F21+'SAN PEDRO'!F34+'SAN PEDRO'!F48+'SAN PEDRO'!F61+'SAN PEDRO'!F75+'SAN PEDRO'!F88+'SAN PEDRO'!F102+'SAN PEDRO'!F115+'SAN PEDRO'!F128+'SAN PEDRO'!F141+'SAN PEDRO'!F155</f>
        <v>10914</v>
      </c>
      <c r="G74" s="8">
        <f>'SAN PEDRO'!G21+'SAN PEDRO'!G34+'SAN PEDRO'!G48+'SAN PEDRO'!G61+'SAN PEDRO'!G75+'SAN PEDRO'!G88+'SAN PEDRO'!G102+'SAN PEDRO'!G115+'SAN PEDRO'!G128+'SAN PEDRO'!G141+'SAN PEDRO'!G155</f>
        <v>0</v>
      </c>
      <c r="H74" s="8">
        <f>'SAN PEDRO'!H21+'SAN PEDRO'!H34+'SAN PEDRO'!H48+'SAN PEDRO'!H61+'SAN PEDRO'!H75+'SAN PEDRO'!H88+'SAN PEDRO'!H102+'SAN PEDRO'!H115+'SAN PEDRO'!H128+'SAN PEDRO'!H141+'SAN PEDRO'!H155</f>
        <v>0</v>
      </c>
      <c r="I74" s="8">
        <f>'SAN PEDRO'!I21+'SAN PEDRO'!I34+'SAN PEDRO'!I48+'SAN PEDRO'!I61+'SAN PEDRO'!I75+'SAN PEDRO'!I88+'SAN PEDRO'!I102+'SAN PEDRO'!I115+'SAN PEDRO'!I128+'SAN PEDRO'!I141+'SAN PEDRO'!I155</f>
        <v>0</v>
      </c>
      <c r="J74" s="2"/>
      <c r="K74" s="2"/>
    </row>
    <row r="75" spans="1:11" ht="15.75" customHeight="1">
      <c r="A75" s="7" t="s">
        <v>22</v>
      </c>
      <c r="B75" s="12">
        <f>SUM(B67:B74)</f>
        <v>8959</v>
      </c>
      <c r="C75" s="12">
        <f t="shared" ref="C75:I75" si="4">SUM(C69:C74)</f>
        <v>69448</v>
      </c>
      <c r="D75" s="12">
        <f t="shared" si="4"/>
        <v>66597</v>
      </c>
      <c r="E75" s="12">
        <f t="shared" si="4"/>
        <v>68384</v>
      </c>
      <c r="F75" s="12">
        <f t="shared" si="4"/>
        <v>69226</v>
      </c>
      <c r="G75" s="12">
        <f t="shared" si="4"/>
        <v>32614</v>
      </c>
      <c r="H75" s="12">
        <f t="shared" si="4"/>
        <v>35117</v>
      </c>
      <c r="I75" s="12">
        <f t="shared" si="4"/>
        <v>32753</v>
      </c>
      <c r="J75" s="2"/>
      <c r="K75" s="2"/>
    </row>
    <row r="76" spans="1:11" ht="15.75" customHeight="1">
      <c r="A76" s="13"/>
      <c r="B76" s="13"/>
      <c r="C76" s="13"/>
      <c r="D76" s="13"/>
      <c r="E76" s="13"/>
      <c r="F76" s="13"/>
      <c r="G76" s="13"/>
      <c r="H76" s="13"/>
      <c r="I76" s="14">
        <f>SUM(B75:I75)</f>
        <v>383098</v>
      </c>
      <c r="J76" s="2"/>
      <c r="K76" s="2"/>
    </row>
    <row r="77" spans="1:11" ht="15.75" customHeight="1">
      <c r="A77" s="46" t="s">
        <v>3</v>
      </c>
      <c r="B77" s="47"/>
      <c r="C77" s="47"/>
      <c r="D77" s="47"/>
      <c r="E77" s="47"/>
      <c r="F77" s="47"/>
      <c r="G77" s="47"/>
      <c r="H77" s="47"/>
      <c r="I77" s="48"/>
      <c r="J77" s="2"/>
      <c r="K77" s="2"/>
    </row>
    <row r="78" spans="1:11" ht="15.75" customHeight="1">
      <c r="A78" s="49" t="s">
        <v>4</v>
      </c>
      <c r="B78" s="51" t="s">
        <v>27</v>
      </c>
      <c r="C78" s="47"/>
      <c r="D78" s="47"/>
      <c r="E78" s="47"/>
      <c r="F78" s="47"/>
      <c r="G78" s="47"/>
      <c r="H78" s="47"/>
      <c r="I78" s="48"/>
      <c r="J78" s="2"/>
      <c r="K78" s="2"/>
    </row>
    <row r="79" spans="1:11" ht="15.75" customHeight="1">
      <c r="A79" s="50"/>
      <c r="B79" s="6" t="s">
        <v>6</v>
      </c>
      <c r="C79" s="6" t="s">
        <v>7</v>
      </c>
      <c r="D79" s="6" t="s">
        <v>8</v>
      </c>
      <c r="E79" s="6" t="s">
        <v>9</v>
      </c>
      <c r="F79" s="6" t="s">
        <v>10</v>
      </c>
      <c r="G79" s="6" t="s">
        <v>11</v>
      </c>
      <c r="H79" s="6" t="s">
        <v>12</v>
      </c>
      <c r="I79" s="6" t="s">
        <v>13</v>
      </c>
      <c r="J79" s="2"/>
      <c r="K79" s="2"/>
    </row>
    <row r="80" spans="1:11" ht="15.75" customHeight="1">
      <c r="A80" s="7" t="s">
        <v>14</v>
      </c>
      <c r="B80" s="10">
        <f>'LA VEGA T'!B22+'LA VEGA T'!B35+'LA VEGA T'!B49+'LA VEGA T'!B62+'LA VEGA T'!B76+'LA VEGA T'!B89+'LA VEGA T'!B103+'LA VEGA T'!B116+'LA VEGA T'!B130+'LA VEGA T'!B143</f>
        <v>9573</v>
      </c>
      <c r="C80" s="8">
        <f>'LA VEGA T'!C14+'LA VEGA T'!C27+'LA VEGA T'!C41+'LA VEGA T'!C54+'LA VEGA T'!C68+'LA VEGA T'!C81+'LA VEGA T'!C95+'LA VEGA T'!C108+'LA VEGA T'!C122+'LA VEGA T'!C135</f>
        <v>0</v>
      </c>
      <c r="D80" s="8">
        <f>'LA VEGA T'!D14+'LA VEGA T'!D27+'LA VEGA T'!D41+'LA VEGA T'!D54+'LA VEGA T'!D68+'LA VEGA T'!D81+'LA VEGA T'!D95+'LA VEGA T'!D108+'LA VEGA T'!D122+'LA VEGA T'!D135</f>
        <v>0</v>
      </c>
      <c r="E80" s="8">
        <f>'LA VEGA T'!E14+'LA VEGA T'!E27+'LA VEGA T'!E41+'LA VEGA T'!E54+'LA VEGA T'!E68+'LA VEGA T'!E81+'LA VEGA T'!E95+'LA VEGA T'!E108+'LA VEGA T'!E122+'LA VEGA T'!E135</f>
        <v>0</v>
      </c>
      <c r="F80" s="8">
        <f>'LA VEGA T'!F14+'LA VEGA T'!F27+'LA VEGA T'!F41+'LA VEGA T'!F54+'LA VEGA T'!F68+'LA VEGA T'!F81+'LA VEGA T'!F95+'LA VEGA T'!F108+'LA VEGA T'!F122+'LA VEGA T'!F135</f>
        <v>0</v>
      </c>
      <c r="G80" s="8">
        <f>'LA VEGA T'!G14+'LA VEGA T'!G27+'LA VEGA T'!G41+'LA VEGA T'!G54+'LA VEGA T'!G68+'LA VEGA T'!G81+'LA VEGA T'!G95+'LA VEGA T'!G108+'LA VEGA T'!G122+'LA VEGA T'!G135</f>
        <v>0</v>
      </c>
      <c r="H80" s="8">
        <f>'LA VEGA T'!H14+'LA VEGA T'!H27+'LA VEGA T'!H41+'LA VEGA T'!H54+'LA VEGA T'!H68+'LA VEGA T'!H81+'LA VEGA T'!H95+'LA VEGA T'!H108+'LA VEGA T'!H122+'LA VEGA T'!H135</f>
        <v>0</v>
      </c>
      <c r="I80" s="8">
        <f>'LA VEGA T'!I14+'LA VEGA T'!I27+'LA VEGA T'!I41+'LA VEGA T'!I54+'LA VEGA T'!I68+'LA VEGA T'!I81+'LA VEGA T'!I95+'LA VEGA T'!I108+'LA VEGA T'!I122+'LA VEGA T'!I135</f>
        <v>0</v>
      </c>
      <c r="J80" s="2"/>
      <c r="K80" s="2"/>
    </row>
    <row r="81" spans="1:11" ht="15.75" customHeight="1">
      <c r="A81" s="9" t="s">
        <v>15</v>
      </c>
      <c r="B81" s="10"/>
      <c r="C81" s="8">
        <f>'LA VEGA T'!C15+'LA VEGA T'!C28+'LA VEGA T'!C42+'LA VEGA T'!C55+'LA VEGA T'!C69+'LA VEGA T'!C82+'LA VEGA T'!C96+'LA VEGA T'!C109+'LA VEGA T'!C123+'LA VEGA T'!C136</f>
        <v>0</v>
      </c>
      <c r="D81" s="8">
        <f>'LA VEGA T'!D15+'LA VEGA T'!D28+'LA VEGA T'!D42+'LA VEGA T'!D55+'LA VEGA T'!D69+'LA VEGA T'!D82+'LA VEGA T'!D96+'LA VEGA T'!D109+'LA VEGA T'!D123+'LA VEGA T'!D136</f>
        <v>0</v>
      </c>
      <c r="E81" s="8">
        <f>'LA VEGA T'!E15+'LA VEGA T'!E28+'LA VEGA T'!E42+'LA VEGA T'!E55+'LA VEGA T'!E69+'LA VEGA T'!E82+'LA VEGA T'!E96+'LA VEGA T'!E109+'LA VEGA T'!E123+'LA VEGA T'!E136</f>
        <v>0</v>
      </c>
      <c r="F81" s="8">
        <f>'LA VEGA T'!F15+'LA VEGA T'!F28+'LA VEGA T'!F42+'LA VEGA T'!F55+'LA VEGA T'!F69+'LA VEGA T'!F82+'LA VEGA T'!F96+'LA VEGA T'!F109+'LA VEGA T'!F123+'LA VEGA T'!F136</f>
        <v>0</v>
      </c>
      <c r="G81" s="8">
        <f>'LA VEGA T'!G15+'LA VEGA T'!G28+'LA VEGA T'!G42+'LA VEGA T'!G55+'LA VEGA T'!G69+'LA VEGA T'!G82+'LA VEGA T'!G96+'LA VEGA T'!G109+'LA VEGA T'!G123+'LA VEGA T'!G136</f>
        <v>0</v>
      </c>
      <c r="H81" s="8">
        <f>'LA VEGA T'!H15+'LA VEGA T'!H28+'LA VEGA T'!H42+'LA VEGA T'!H55+'LA VEGA T'!H69+'LA VEGA T'!H82+'LA VEGA T'!H96+'LA VEGA T'!H109+'LA VEGA T'!H123+'LA VEGA T'!H136</f>
        <v>0</v>
      </c>
      <c r="I81" s="8">
        <f>'LA VEGA T'!I15+'LA VEGA T'!I28+'LA VEGA T'!I42+'LA VEGA T'!I55+'LA VEGA T'!I69+'LA VEGA T'!I82+'LA VEGA T'!I96+'LA VEGA T'!I109+'LA VEGA T'!I123+'LA VEGA T'!I136</f>
        <v>0</v>
      </c>
      <c r="J81" s="2"/>
      <c r="K81" s="2"/>
    </row>
    <row r="82" spans="1:11" ht="15.75" customHeight="1">
      <c r="A82" s="11" t="s">
        <v>16</v>
      </c>
      <c r="B82" s="10"/>
      <c r="C82" s="8">
        <f>'LA VEGA T'!C16+'LA VEGA T'!C29+'LA VEGA T'!C43+'LA VEGA T'!C56+'LA VEGA T'!C70+'LA VEGA T'!C83+'LA VEGA T'!C97+'LA VEGA T'!C110+'LA VEGA T'!C124+'LA VEGA T'!C137</f>
        <v>11258</v>
      </c>
      <c r="D82" s="8">
        <f>'LA VEGA T'!D16+'LA VEGA T'!D29+'LA VEGA T'!D43+'LA VEGA T'!D56+'LA VEGA T'!D70+'LA VEGA T'!D83+'LA VEGA T'!D97+'LA VEGA T'!D110+'LA VEGA T'!D124+'LA VEGA T'!D137</f>
        <v>10602</v>
      </c>
      <c r="E82" s="8">
        <f>'LA VEGA T'!E16+'LA VEGA T'!E29+'LA VEGA T'!E43+'LA VEGA T'!E56+'LA VEGA T'!E70+'LA VEGA T'!E83+'LA VEGA T'!E97+'LA VEGA T'!E110+'LA VEGA T'!E124+'LA VEGA T'!E137</f>
        <v>10718</v>
      </c>
      <c r="F82" s="8">
        <f>'LA VEGA T'!F16+'LA VEGA T'!F29+'LA VEGA T'!F43+'LA VEGA T'!F56+'LA VEGA T'!F70+'LA VEGA T'!F83+'LA VEGA T'!F97+'LA VEGA T'!F110+'LA VEGA T'!F124+'LA VEGA T'!F137</f>
        <v>11176</v>
      </c>
      <c r="G82" s="8">
        <f>'LA VEGA T'!G16+'LA VEGA T'!G29+'LA VEGA T'!G43+'LA VEGA T'!G56+'LA VEGA T'!G70+'LA VEGA T'!G83+'LA VEGA T'!G97+'LA VEGA T'!G110+'LA VEGA T'!G124+'LA VEGA T'!G137</f>
        <v>9052</v>
      </c>
      <c r="H82" s="8">
        <f>'LA VEGA T'!H16+'LA VEGA T'!H29+'LA VEGA T'!H43+'LA VEGA T'!H56+'LA VEGA T'!H70+'LA VEGA T'!H83+'LA VEGA T'!H97+'LA VEGA T'!H110+'LA VEGA T'!H124+'LA VEGA T'!H137</f>
        <v>10733</v>
      </c>
      <c r="I82" s="8">
        <f>'LA VEGA T'!I16+'LA VEGA T'!I29+'LA VEGA T'!I43+'LA VEGA T'!I56+'LA VEGA T'!I70+'LA VEGA T'!I83+'LA VEGA T'!I97+'LA VEGA T'!I110+'LA VEGA T'!I124+'LA VEGA T'!I137</f>
        <v>9073</v>
      </c>
      <c r="J82" s="2"/>
      <c r="K82" s="2"/>
    </row>
    <row r="83" spans="1:11" ht="15.75" customHeight="1">
      <c r="A83" s="11" t="s">
        <v>17</v>
      </c>
      <c r="B83" s="10"/>
      <c r="C83" s="8">
        <f>'LA VEGA T'!C17+'LA VEGA T'!C30+'LA VEGA T'!C44+'LA VEGA T'!C57+'LA VEGA T'!C71+'LA VEGA T'!C84+'LA VEGA T'!C98+'LA VEGA T'!C111+'LA VEGA T'!C125+'LA VEGA T'!C138</f>
        <v>10759</v>
      </c>
      <c r="D83" s="8">
        <f>'LA VEGA T'!D17+'LA VEGA T'!D30+'LA VEGA T'!D44+'LA VEGA T'!D57+'LA VEGA T'!D71+'LA VEGA T'!D84+'LA VEGA T'!D98+'LA VEGA T'!D111+'LA VEGA T'!D125+'LA VEGA T'!D138</f>
        <v>11245</v>
      </c>
      <c r="E83" s="8">
        <f>'LA VEGA T'!E17+'LA VEGA T'!E30+'LA VEGA T'!E44+'LA VEGA T'!E57+'LA VEGA T'!E71+'LA VEGA T'!E84+'LA VEGA T'!E98+'LA VEGA T'!E111+'LA VEGA T'!E125+'LA VEGA T'!E138</f>
        <v>10967</v>
      </c>
      <c r="F83" s="8">
        <f>'LA VEGA T'!F17+'LA VEGA T'!F30+'LA VEGA T'!F44+'LA VEGA T'!F57+'LA VEGA T'!F71+'LA VEGA T'!F84+'LA VEGA T'!F98+'LA VEGA T'!F111+'LA VEGA T'!F125+'LA VEGA T'!F138</f>
        <v>11815</v>
      </c>
      <c r="G83" s="8">
        <f>'LA VEGA T'!G17+'LA VEGA T'!G30+'LA VEGA T'!G44+'LA VEGA T'!G57+'LA VEGA T'!G71+'LA VEGA T'!G84+'LA VEGA T'!G98+'LA VEGA T'!G111+'LA VEGA T'!G125+'LA VEGA T'!G138</f>
        <v>9614</v>
      </c>
      <c r="H83" s="8">
        <f>'LA VEGA T'!H17+'LA VEGA T'!H30+'LA VEGA T'!H44+'LA VEGA T'!H57+'LA VEGA T'!H71+'LA VEGA T'!H84+'LA VEGA T'!H98+'LA VEGA T'!H111+'LA VEGA T'!H125+'LA VEGA T'!H138</f>
        <v>11214</v>
      </c>
      <c r="I83" s="8">
        <f>'LA VEGA T'!I17+'LA VEGA T'!I30+'LA VEGA T'!I44+'LA VEGA T'!I57+'LA VEGA T'!I71+'LA VEGA T'!I84+'LA VEGA T'!I98+'LA VEGA T'!I111+'LA VEGA T'!I125+'LA VEGA T'!I138</f>
        <v>9361</v>
      </c>
      <c r="J83" s="2"/>
      <c r="K83" s="2"/>
    </row>
    <row r="84" spans="1:11" ht="15.75" customHeight="1">
      <c r="A84" s="11" t="s">
        <v>18</v>
      </c>
      <c r="B84" s="10"/>
      <c r="C84" s="8">
        <f>'LA VEGA T'!C18+'LA VEGA T'!C31+'LA VEGA T'!C45+'LA VEGA T'!C58+'LA VEGA T'!C72+'LA VEGA T'!C85+'LA VEGA T'!C99+'LA VEGA T'!C112+'LA VEGA T'!C126+'LA VEGA T'!C139</f>
        <v>12583</v>
      </c>
      <c r="D84" s="8">
        <f>'LA VEGA T'!D18+'LA VEGA T'!D31+'LA VEGA T'!D45+'LA VEGA T'!D58+'LA VEGA T'!D72+'LA VEGA T'!D85+'LA VEGA T'!D99+'LA VEGA T'!D112+'LA VEGA T'!D126+'LA VEGA T'!D139</f>
        <v>12655</v>
      </c>
      <c r="E84" s="8">
        <f>'LA VEGA T'!E18+'LA VEGA T'!E31+'LA VEGA T'!E45+'LA VEGA T'!E58+'LA VEGA T'!E72+'LA VEGA T'!E85+'LA VEGA T'!E99+'LA VEGA T'!E112+'LA VEGA T'!E126+'LA VEGA T'!E139</f>
        <v>12649</v>
      </c>
      <c r="F84" s="8">
        <f>'LA VEGA T'!F18+'LA VEGA T'!F31+'LA VEGA T'!F45+'LA VEGA T'!F58+'LA VEGA T'!F72+'LA VEGA T'!F85+'LA VEGA T'!F99+'LA VEGA T'!F112+'LA VEGA T'!F126+'LA VEGA T'!F139</f>
        <v>13171</v>
      </c>
      <c r="G84" s="8">
        <f>'LA VEGA T'!G18+'LA VEGA T'!G31+'LA VEGA T'!G45+'LA VEGA T'!G58+'LA VEGA T'!G72+'LA VEGA T'!G85+'LA VEGA T'!G99+'LA VEGA T'!G112+'LA VEGA T'!G126+'LA VEGA T'!G139</f>
        <v>10965</v>
      </c>
      <c r="H84" s="8">
        <f>'LA VEGA T'!H18+'LA VEGA T'!H31+'LA VEGA T'!H45+'LA VEGA T'!H58+'LA VEGA T'!H72+'LA VEGA T'!H85+'LA VEGA T'!H99+'LA VEGA T'!H112+'LA VEGA T'!H126+'LA VEGA T'!H139</f>
        <v>12820</v>
      </c>
      <c r="I84" s="8">
        <f>'LA VEGA T'!I18+'LA VEGA T'!I31+'LA VEGA T'!I45+'LA VEGA T'!I58+'LA VEGA T'!I72+'LA VEGA T'!I85+'LA VEGA T'!I99+'LA VEGA T'!I112+'LA VEGA T'!I126+'LA VEGA T'!I139</f>
        <v>10880</v>
      </c>
      <c r="J84" s="2"/>
      <c r="K84" s="2"/>
    </row>
    <row r="85" spans="1:11" ht="15.75" customHeight="1">
      <c r="A85" s="11" t="s">
        <v>19</v>
      </c>
      <c r="B85" s="10"/>
      <c r="C85" s="8">
        <f>'LA VEGA T'!C19+'LA VEGA T'!C32+'LA VEGA T'!C46+'LA VEGA T'!C59+'LA VEGA T'!C73+'LA VEGA T'!C86+'LA VEGA T'!C100+'LA VEGA T'!C113+'LA VEGA T'!C127+'LA VEGA T'!C140</f>
        <v>12033</v>
      </c>
      <c r="D85" s="8">
        <f>'LA VEGA T'!D19+'LA VEGA T'!D32+'LA VEGA T'!D46+'LA VEGA T'!D59+'LA VEGA T'!D73+'LA VEGA T'!D86+'LA VEGA T'!D100+'LA VEGA T'!D113+'LA VEGA T'!D127+'LA VEGA T'!D140</f>
        <v>12093</v>
      </c>
      <c r="E85" s="8">
        <f>'LA VEGA T'!E19+'LA VEGA T'!E32+'LA VEGA T'!E46+'LA VEGA T'!E59+'LA VEGA T'!E73+'LA VEGA T'!E86+'LA VEGA T'!E100+'LA VEGA T'!E113+'LA VEGA T'!E127+'LA VEGA T'!E140</f>
        <v>11909</v>
      </c>
      <c r="F85" s="8">
        <f>'LA VEGA T'!F19+'LA VEGA T'!F32+'LA VEGA T'!F46+'LA VEGA T'!F59+'LA VEGA T'!F73+'LA VEGA T'!F86+'LA VEGA T'!F100+'LA VEGA T'!F113+'LA VEGA T'!F127+'LA VEGA T'!F140</f>
        <v>12071</v>
      </c>
      <c r="G85" s="8">
        <f>'LA VEGA T'!G19+'LA VEGA T'!G32+'LA VEGA T'!G46+'LA VEGA T'!G59+'LA VEGA T'!G73+'LA VEGA T'!G86+'LA VEGA T'!G100+'LA VEGA T'!G113+'LA VEGA T'!G127+'LA VEGA T'!G140</f>
        <v>0</v>
      </c>
      <c r="H85" s="8">
        <f>'LA VEGA T'!H19+'LA VEGA T'!H32+'LA VEGA T'!H46+'LA VEGA T'!H59+'LA VEGA T'!H73+'LA VEGA T'!H86+'LA VEGA T'!H100+'LA VEGA T'!H113+'LA VEGA T'!H127+'LA VEGA T'!H140</f>
        <v>0</v>
      </c>
      <c r="I85" s="8">
        <f>'LA VEGA T'!I19+'LA VEGA T'!I32+'LA VEGA T'!I46+'LA VEGA T'!I59+'LA VEGA T'!I73+'LA VEGA T'!I86+'LA VEGA T'!I100+'LA VEGA T'!I113+'LA VEGA T'!I127+'LA VEGA T'!I140</f>
        <v>0</v>
      </c>
      <c r="J85" s="2"/>
      <c r="K85" s="2"/>
    </row>
    <row r="86" spans="1:11" ht="15.75" customHeight="1">
      <c r="A86" s="11" t="s">
        <v>20</v>
      </c>
      <c r="B86" s="10"/>
      <c r="C86" s="8">
        <f>'LA VEGA T'!C20+'LA VEGA T'!C33+'LA VEGA T'!C47+'LA VEGA T'!C60+'LA VEGA T'!C74+'LA VEGA T'!C87+'LA VEGA T'!C101+'LA VEGA T'!C114+'LA VEGA T'!C128+'LA VEGA T'!C141</f>
        <v>12536</v>
      </c>
      <c r="D86" s="8">
        <f>'LA VEGA T'!D20+'LA VEGA T'!D33+'LA VEGA T'!D47+'LA VEGA T'!D60+'LA VEGA T'!D74+'LA VEGA T'!D87+'LA VEGA T'!D101+'LA VEGA T'!D114+'LA VEGA T'!D128+'LA VEGA T'!D141</f>
        <v>12309</v>
      </c>
      <c r="E86" s="8">
        <f>'LA VEGA T'!E20+'LA VEGA T'!E33+'LA VEGA T'!E47+'LA VEGA T'!E60+'LA VEGA T'!E74+'LA VEGA T'!E87+'LA VEGA T'!E101+'LA VEGA T'!E114+'LA VEGA T'!E128+'LA VEGA T'!E141</f>
        <v>12606</v>
      </c>
      <c r="F86" s="8">
        <f>'LA VEGA T'!F20+'LA VEGA T'!F33+'LA VEGA T'!F47+'LA VEGA T'!F60+'LA VEGA T'!F74+'LA VEGA T'!F87+'LA VEGA T'!F101+'LA VEGA T'!F114+'LA VEGA T'!F128+'LA VEGA T'!F141</f>
        <v>12486</v>
      </c>
      <c r="G86" s="8">
        <f>'LA VEGA T'!G20+'LA VEGA T'!G33+'LA VEGA T'!G47+'LA VEGA T'!G60+'LA VEGA T'!G74+'LA VEGA T'!G87+'LA VEGA T'!G101+'LA VEGA T'!G114+'LA VEGA T'!G128+'LA VEGA T'!G141</f>
        <v>0</v>
      </c>
      <c r="H86" s="8">
        <f>'LA VEGA T'!H20+'LA VEGA T'!H33+'LA VEGA T'!H47+'LA VEGA T'!H60+'LA VEGA T'!H74+'LA VEGA T'!H87+'LA VEGA T'!H101+'LA VEGA T'!H114+'LA VEGA T'!H128+'LA VEGA T'!H141</f>
        <v>0</v>
      </c>
      <c r="I86" s="8">
        <f>'LA VEGA T'!I20+'LA VEGA T'!I33+'LA VEGA T'!I47+'LA VEGA T'!I60+'LA VEGA T'!I74+'LA VEGA T'!I87+'LA VEGA T'!I101+'LA VEGA T'!I114+'LA VEGA T'!I128+'LA VEGA T'!I141</f>
        <v>0</v>
      </c>
      <c r="J86" s="2"/>
      <c r="K86" s="2"/>
    </row>
    <row r="87" spans="1:11" ht="15.75" customHeight="1">
      <c r="A87" s="11" t="s">
        <v>21</v>
      </c>
      <c r="B87" s="10"/>
      <c r="C87" s="8">
        <f>'LA VEGA T'!C21+'LA VEGA T'!C34+'LA VEGA T'!C48+'LA VEGA T'!C61+'LA VEGA T'!C75+'LA VEGA T'!C88+'LA VEGA T'!C102+'LA VEGA T'!C115+'LA VEGA T'!C129+'LA VEGA T'!C142</f>
        <v>12074</v>
      </c>
      <c r="D87" s="8">
        <f>'LA VEGA T'!D21+'LA VEGA T'!D34+'LA VEGA T'!D48+'LA VEGA T'!D61+'LA VEGA T'!D75+'LA VEGA T'!D88+'LA VEGA T'!D102+'LA VEGA T'!D115+'LA VEGA T'!D129+'LA VEGA T'!D142</f>
        <v>11604</v>
      </c>
      <c r="E87" s="8">
        <f>'LA VEGA T'!E21+'LA VEGA T'!E34+'LA VEGA T'!E48+'LA VEGA T'!E61+'LA VEGA T'!E75+'LA VEGA T'!E88+'LA VEGA T'!E102+'LA VEGA T'!E115+'LA VEGA T'!E129+'LA VEGA T'!E142</f>
        <v>11919</v>
      </c>
      <c r="F87" s="8">
        <f>'LA VEGA T'!F21+'LA VEGA T'!F34+'LA VEGA T'!F48+'LA VEGA T'!F61+'LA VEGA T'!F75+'LA VEGA T'!F88+'LA VEGA T'!F102+'LA VEGA T'!F115+'LA VEGA T'!F129+'LA VEGA T'!F142</f>
        <v>11938</v>
      </c>
      <c r="G87" s="8">
        <f>'LA VEGA T'!G21+'LA VEGA T'!G34+'LA VEGA T'!G48+'LA VEGA T'!G61+'LA VEGA T'!G75+'LA VEGA T'!G88+'LA VEGA T'!G102+'LA VEGA T'!G115+'LA VEGA T'!G129+'LA VEGA T'!G142</f>
        <v>0</v>
      </c>
      <c r="H87" s="8">
        <f>'LA VEGA T'!H21+'LA VEGA T'!H34+'LA VEGA T'!H48+'LA VEGA T'!H61+'LA VEGA T'!H75+'LA VEGA T'!H88+'LA VEGA T'!H102+'LA VEGA T'!H115+'LA VEGA T'!H129+'LA VEGA T'!H142</f>
        <v>0</v>
      </c>
      <c r="I87" s="8">
        <f>'LA VEGA T'!I21+'LA VEGA T'!I34+'LA VEGA T'!I48+'LA VEGA T'!I61+'LA VEGA T'!I75+'LA VEGA T'!I88+'LA VEGA T'!I102+'LA VEGA T'!I115+'LA VEGA T'!I129+'LA VEGA T'!I142</f>
        <v>0</v>
      </c>
      <c r="J87" s="2"/>
      <c r="K87" s="2"/>
    </row>
    <row r="88" spans="1:11" ht="15.75" customHeight="1">
      <c r="A88" s="7" t="s">
        <v>22</v>
      </c>
      <c r="B88" s="12">
        <f>SUM(B80:B87)</f>
        <v>9573</v>
      </c>
      <c r="C88" s="12">
        <f t="shared" ref="C88:I88" si="5">SUM(C82:C87)</f>
        <v>71243</v>
      </c>
      <c r="D88" s="12">
        <f t="shared" si="5"/>
        <v>70508</v>
      </c>
      <c r="E88" s="12">
        <f t="shared" si="5"/>
        <v>70768</v>
      </c>
      <c r="F88" s="12">
        <f t="shared" si="5"/>
        <v>72657</v>
      </c>
      <c r="G88" s="12">
        <f t="shared" si="5"/>
        <v>29631</v>
      </c>
      <c r="H88" s="12">
        <f t="shared" si="5"/>
        <v>34767</v>
      </c>
      <c r="I88" s="12">
        <f t="shared" si="5"/>
        <v>29314</v>
      </c>
      <c r="J88" s="2"/>
      <c r="K88" s="2"/>
    </row>
    <row r="89" spans="1:11" ht="15.75" customHeight="1">
      <c r="A89" s="13"/>
      <c r="B89" s="13"/>
      <c r="C89" s="13"/>
      <c r="D89" s="13"/>
      <c r="E89" s="13"/>
      <c r="F89" s="13"/>
      <c r="G89" s="13"/>
      <c r="H89" s="13"/>
      <c r="I89" s="14">
        <f>SUM(B88:I88)</f>
        <v>388461</v>
      </c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>
      <c r="A91" s="46" t="s">
        <v>3</v>
      </c>
      <c r="B91" s="47"/>
      <c r="C91" s="47"/>
      <c r="D91" s="47"/>
      <c r="E91" s="47"/>
      <c r="F91" s="47"/>
      <c r="G91" s="47"/>
      <c r="H91" s="47"/>
      <c r="I91" s="48"/>
      <c r="J91" s="2"/>
      <c r="K91" s="2"/>
    </row>
    <row r="92" spans="1:11" ht="15.75" customHeight="1">
      <c r="A92" s="49" t="s">
        <v>4</v>
      </c>
      <c r="B92" s="51" t="s">
        <v>28</v>
      </c>
      <c r="C92" s="47"/>
      <c r="D92" s="47"/>
      <c r="E92" s="47"/>
      <c r="F92" s="47"/>
      <c r="G92" s="47"/>
      <c r="H92" s="47"/>
      <c r="I92" s="48"/>
      <c r="J92" s="2"/>
      <c r="K92" s="2"/>
    </row>
    <row r="93" spans="1:11" ht="15.75" customHeight="1">
      <c r="A93" s="50"/>
      <c r="B93" s="6" t="s">
        <v>6</v>
      </c>
      <c r="C93" s="6" t="s">
        <v>7</v>
      </c>
      <c r="D93" s="6" t="s">
        <v>8</v>
      </c>
      <c r="E93" s="6" t="s">
        <v>9</v>
      </c>
      <c r="F93" s="6" t="s">
        <v>10</v>
      </c>
      <c r="G93" s="6" t="s">
        <v>11</v>
      </c>
      <c r="H93" s="6" t="s">
        <v>12</v>
      </c>
      <c r="I93" s="6" t="s">
        <v>13</v>
      </c>
      <c r="J93" s="2"/>
      <c r="K93" s="2"/>
    </row>
    <row r="94" spans="1:11" ht="15.75" customHeight="1">
      <c r="A94" s="7" t="s">
        <v>14</v>
      </c>
      <c r="B94" s="10">
        <f>'SAN FRANCISCO'!B103+'SAN FRANCISCO'!B89+'SAN FRANCISCO'!B76+'SAN FRANCISCO'!B62+'SAN FRANCISCO'!B49+'SAN FRANCISCO'!B35+'SAN FRANCISCO'!B22</f>
        <v>4670</v>
      </c>
      <c r="C94" s="8">
        <f>'SAN FRANCISCO'!C14+'SAN FRANCISCO'!C27+'SAN FRANCISCO'!C41+'SAN FRANCISCO'!C54+'SAN FRANCISCO'!C68+'SAN FRANCISCO'!C81+'SAN FRANCISCO'!C95</f>
        <v>0</v>
      </c>
      <c r="D94" s="8">
        <f>'SAN FRANCISCO'!D14+'SAN FRANCISCO'!D27+'SAN FRANCISCO'!D41+'SAN FRANCISCO'!D54+'SAN FRANCISCO'!D68+'SAN FRANCISCO'!D81+'SAN FRANCISCO'!D95</f>
        <v>0</v>
      </c>
      <c r="E94" s="8">
        <f>'SAN FRANCISCO'!E14+'SAN FRANCISCO'!E27+'SAN FRANCISCO'!E41+'SAN FRANCISCO'!E54+'SAN FRANCISCO'!E68+'SAN FRANCISCO'!E81+'SAN FRANCISCO'!E95</f>
        <v>0</v>
      </c>
      <c r="F94" s="8">
        <f>'SAN FRANCISCO'!F14+'SAN FRANCISCO'!F27+'SAN FRANCISCO'!F41+'SAN FRANCISCO'!F54+'SAN FRANCISCO'!F68+'SAN FRANCISCO'!F81+'SAN FRANCISCO'!F95</f>
        <v>0</v>
      </c>
      <c r="G94" s="8">
        <f>'SAN FRANCISCO'!G14+'SAN FRANCISCO'!G27+'SAN FRANCISCO'!G41+'SAN FRANCISCO'!G54+'SAN FRANCISCO'!G68+'SAN FRANCISCO'!G81+'SAN FRANCISCO'!G95</f>
        <v>0</v>
      </c>
      <c r="H94" s="8">
        <f>'SAN FRANCISCO'!H14+'SAN FRANCISCO'!H27+'SAN FRANCISCO'!H41+'SAN FRANCISCO'!H54+'SAN FRANCISCO'!H68+'SAN FRANCISCO'!H81+'SAN FRANCISCO'!H95</f>
        <v>0</v>
      </c>
      <c r="I94" s="8">
        <f>'SAN FRANCISCO'!I14+'SAN FRANCISCO'!I27+'SAN FRANCISCO'!I41+'SAN FRANCISCO'!I54+'SAN FRANCISCO'!I68+'SAN FRANCISCO'!I81+'SAN FRANCISCO'!I95</f>
        <v>0</v>
      </c>
      <c r="J94" s="2"/>
      <c r="K94" s="2"/>
    </row>
    <row r="95" spans="1:11" ht="15.75" customHeight="1">
      <c r="A95" s="9" t="s">
        <v>15</v>
      </c>
      <c r="B95" s="10"/>
      <c r="C95" s="8">
        <f>'SAN FRANCISCO'!C15+'SAN FRANCISCO'!C28+'SAN FRANCISCO'!C42+'SAN FRANCISCO'!C55+'SAN FRANCISCO'!C69+'SAN FRANCISCO'!C82+'SAN FRANCISCO'!C96</f>
        <v>0</v>
      </c>
      <c r="D95" s="8">
        <f>'SAN FRANCISCO'!D15+'SAN FRANCISCO'!D28+'SAN FRANCISCO'!D42+'SAN FRANCISCO'!D55+'SAN FRANCISCO'!D69+'SAN FRANCISCO'!D82+'SAN FRANCISCO'!D96</f>
        <v>0</v>
      </c>
      <c r="E95" s="8">
        <f>'SAN FRANCISCO'!E15+'SAN FRANCISCO'!E28+'SAN FRANCISCO'!E42+'SAN FRANCISCO'!E55+'SAN FRANCISCO'!E69+'SAN FRANCISCO'!E82+'SAN FRANCISCO'!E96</f>
        <v>0</v>
      </c>
      <c r="F95" s="8">
        <f>'SAN FRANCISCO'!F15+'SAN FRANCISCO'!F28+'SAN FRANCISCO'!F42+'SAN FRANCISCO'!F55+'SAN FRANCISCO'!F69+'SAN FRANCISCO'!F82+'SAN FRANCISCO'!F96</f>
        <v>0</v>
      </c>
      <c r="G95" s="8">
        <f>'SAN FRANCISCO'!G15+'SAN FRANCISCO'!G28+'SAN FRANCISCO'!G42+'SAN FRANCISCO'!G55+'SAN FRANCISCO'!G69+'SAN FRANCISCO'!G82+'SAN FRANCISCO'!G96</f>
        <v>0</v>
      </c>
      <c r="H95" s="8">
        <f>'SAN FRANCISCO'!H15+'SAN FRANCISCO'!H28+'SAN FRANCISCO'!H42+'SAN FRANCISCO'!H55+'SAN FRANCISCO'!H69+'SAN FRANCISCO'!H82+'SAN FRANCISCO'!H96</f>
        <v>0</v>
      </c>
      <c r="I95" s="8">
        <f>'SAN FRANCISCO'!I15+'SAN FRANCISCO'!I28+'SAN FRANCISCO'!I42+'SAN FRANCISCO'!I55+'SAN FRANCISCO'!I69+'SAN FRANCISCO'!I82+'SAN FRANCISCO'!I96</f>
        <v>0</v>
      </c>
      <c r="J95" s="2"/>
      <c r="K95" s="2"/>
    </row>
    <row r="96" spans="1:11" ht="15.75" customHeight="1">
      <c r="A96" s="11" t="s">
        <v>16</v>
      </c>
      <c r="B96" s="10"/>
      <c r="C96" s="8">
        <f>'SAN FRANCISCO'!C16+'SAN FRANCISCO'!C29+'SAN FRANCISCO'!C43+'SAN FRANCISCO'!C56+'SAN FRANCISCO'!C70+'SAN FRANCISCO'!C83+'SAN FRANCISCO'!C97</f>
        <v>5583</v>
      </c>
      <c r="D96" s="8">
        <f>'SAN FRANCISCO'!D16+'SAN FRANCISCO'!D29+'SAN FRANCISCO'!D43+'SAN FRANCISCO'!D56+'SAN FRANCISCO'!D70+'SAN FRANCISCO'!D83+'SAN FRANCISCO'!D97</f>
        <v>5557</v>
      </c>
      <c r="E96" s="8">
        <f>'SAN FRANCISCO'!E16+'SAN FRANCISCO'!E29+'SAN FRANCISCO'!E43+'SAN FRANCISCO'!E56+'SAN FRANCISCO'!E70+'SAN FRANCISCO'!E83+'SAN FRANCISCO'!E97</f>
        <v>5465</v>
      </c>
      <c r="F96" s="8">
        <f>'SAN FRANCISCO'!F16+'SAN FRANCISCO'!F29+'SAN FRANCISCO'!F43+'SAN FRANCISCO'!F56+'SAN FRANCISCO'!F70+'SAN FRANCISCO'!F83+'SAN FRANCISCO'!F97</f>
        <v>5449</v>
      </c>
      <c r="G96" s="8">
        <f>'SAN FRANCISCO'!G16+'SAN FRANCISCO'!G29+'SAN FRANCISCO'!G43+'SAN FRANCISCO'!G56+'SAN FRANCISCO'!G70+'SAN FRANCISCO'!G83+'SAN FRANCISCO'!G97</f>
        <v>5325</v>
      </c>
      <c r="H96" s="8">
        <f>'SAN FRANCISCO'!H16+'SAN FRANCISCO'!H29+'SAN FRANCISCO'!H43+'SAN FRANCISCO'!H56+'SAN FRANCISCO'!H70+'SAN FRANCISCO'!H83+'SAN FRANCISCO'!H97</f>
        <v>5411</v>
      </c>
      <c r="I96" s="8">
        <f>'SAN FRANCISCO'!I16+'SAN FRANCISCO'!I29+'SAN FRANCISCO'!I43+'SAN FRANCISCO'!I56+'SAN FRANCISCO'!I70+'SAN FRANCISCO'!I83+'SAN FRANCISCO'!I97</f>
        <v>5276</v>
      </c>
      <c r="J96" s="2"/>
      <c r="K96" s="2"/>
    </row>
    <row r="97" spans="1:11" ht="15.75" customHeight="1">
      <c r="A97" s="11" t="s">
        <v>17</v>
      </c>
      <c r="B97" s="10"/>
      <c r="C97" s="8">
        <f>'SAN FRANCISCO'!C17+'SAN FRANCISCO'!C30+'SAN FRANCISCO'!C44+'SAN FRANCISCO'!C57+'SAN FRANCISCO'!C71+'SAN FRANCISCO'!C84+'SAN FRANCISCO'!C98</f>
        <v>5723</v>
      </c>
      <c r="D97" s="8">
        <f>'SAN FRANCISCO'!D17+'SAN FRANCISCO'!D30+'SAN FRANCISCO'!D44+'SAN FRANCISCO'!D57+'SAN FRANCISCO'!D71+'SAN FRANCISCO'!D84+'SAN FRANCISCO'!D98</f>
        <v>5697</v>
      </c>
      <c r="E97" s="8">
        <f>'SAN FRANCISCO'!E17+'SAN FRANCISCO'!E30+'SAN FRANCISCO'!E44+'SAN FRANCISCO'!E57+'SAN FRANCISCO'!E71+'SAN FRANCISCO'!E84+'SAN FRANCISCO'!E98</f>
        <v>5592</v>
      </c>
      <c r="F97" s="8">
        <f>'SAN FRANCISCO'!F17+'SAN FRANCISCO'!F30+'SAN FRANCISCO'!F44+'SAN FRANCISCO'!F57+'SAN FRANCISCO'!F71+'SAN FRANCISCO'!F84+'SAN FRANCISCO'!F98</f>
        <v>5562</v>
      </c>
      <c r="G97" s="8">
        <f>'SAN FRANCISCO'!G17+'SAN FRANCISCO'!G30+'SAN FRANCISCO'!G44+'SAN FRANCISCO'!G57+'SAN FRANCISCO'!G71+'SAN FRANCISCO'!G84+'SAN FRANCISCO'!G98</f>
        <v>5584</v>
      </c>
      <c r="H97" s="8">
        <f>'SAN FRANCISCO'!H17+'SAN FRANCISCO'!H30+'SAN FRANCISCO'!H44+'SAN FRANCISCO'!H57+'SAN FRANCISCO'!H71+'SAN FRANCISCO'!H84+'SAN FRANCISCO'!H98</f>
        <v>5606</v>
      </c>
      <c r="I97" s="8">
        <f>'SAN FRANCISCO'!I17+'SAN FRANCISCO'!I30+'SAN FRANCISCO'!I44+'SAN FRANCISCO'!I57+'SAN FRANCISCO'!I71+'SAN FRANCISCO'!I84+'SAN FRANCISCO'!I98</f>
        <v>5545</v>
      </c>
      <c r="J97" s="2"/>
      <c r="K97" s="2"/>
    </row>
    <row r="98" spans="1:11" ht="15.75" customHeight="1">
      <c r="A98" s="11" t="s">
        <v>18</v>
      </c>
      <c r="B98" s="10"/>
      <c r="C98" s="8">
        <f>'SAN FRANCISCO'!C18+'SAN FRANCISCO'!C31+'SAN FRANCISCO'!C45+'SAN FRANCISCO'!C58+'SAN FRANCISCO'!C72+'SAN FRANCISCO'!C85+'SAN FRANCISCO'!C99</f>
        <v>6453</v>
      </c>
      <c r="D98" s="8">
        <f>'SAN FRANCISCO'!D18+'SAN FRANCISCO'!D31+'SAN FRANCISCO'!D45+'SAN FRANCISCO'!D58+'SAN FRANCISCO'!D72+'SAN FRANCISCO'!D85+'SAN FRANCISCO'!D99</f>
        <v>6514</v>
      </c>
      <c r="E98" s="8">
        <f>'SAN FRANCISCO'!E18+'SAN FRANCISCO'!E31+'SAN FRANCISCO'!E45+'SAN FRANCISCO'!E58+'SAN FRANCISCO'!E72+'SAN FRANCISCO'!E85+'SAN FRANCISCO'!E99</f>
        <v>6324</v>
      </c>
      <c r="F98" s="8">
        <f>'SAN FRANCISCO'!F18+'SAN FRANCISCO'!F31+'SAN FRANCISCO'!F45+'SAN FRANCISCO'!F58+'SAN FRANCISCO'!F72+'SAN FRANCISCO'!F85+'SAN FRANCISCO'!F99</f>
        <v>6333</v>
      </c>
      <c r="G98" s="8">
        <f>'SAN FRANCISCO'!G18+'SAN FRANCISCO'!G31+'SAN FRANCISCO'!G45+'SAN FRANCISCO'!G58+'SAN FRANCISCO'!G72+'SAN FRANCISCO'!G85+'SAN FRANCISCO'!G99</f>
        <v>6324</v>
      </c>
      <c r="H98" s="8">
        <f>'SAN FRANCISCO'!H18+'SAN FRANCISCO'!H31+'SAN FRANCISCO'!H45+'SAN FRANCISCO'!H58+'SAN FRANCISCO'!H72+'SAN FRANCISCO'!H85+'SAN FRANCISCO'!H99</f>
        <v>6447</v>
      </c>
      <c r="I98" s="8">
        <f>'SAN FRANCISCO'!I18+'SAN FRANCISCO'!I31+'SAN FRANCISCO'!I45+'SAN FRANCISCO'!I58+'SAN FRANCISCO'!I72+'SAN FRANCISCO'!I85+'SAN FRANCISCO'!I99</f>
        <v>6233</v>
      </c>
      <c r="J98" s="2"/>
      <c r="K98" s="2"/>
    </row>
    <row r="99" spans="1:11" ht="15.75" customHeight="1">
      <c r="A99" s="11" t="s">
        <v>19</v>
      </c>
      <c r="B99" s="10"/>
      <c r="C99" s="8">
        <f>'SAN FRANCISCO'!C19+'SAN FRANCISCO'!C32+'SAN FRANCISCO'!C46+'SAN FRANCISCO'!C59+'SAN FRANCISCO'!C73+'SAN FRANCISCO'!C86+'SAN FRANCISCO'!C100</f>
        <v>6345</v>
      </c>
      <c r="D99" s="8">
        <f>'SAN FRANCISCO'!D19+'SAN FRANCISCO'!D32+'SAN FRANCISCO'!D46+'SAN FRANCISCO'!D59+'SAN FRANCISCO'!D73+'SAN FRANCISCO'!D86+'SAN FRANCISCO'!D100</f>
        <v>6307</v>
      </c>
      <c r="E99" s="8">
        <f>'SAN FRANCISCO'!E19+'SAN FRANCISCO'!E32+'SAN FRANCISCO'!E46+'SAN FRANCISCO'!E59+'SAN FRANCISCO'!E73+'SAN FRANCISCO'!E86+'SAN FRANCISCO'!E100</f>
        <v>6291</v>
      </c>
      <c r="F99" s="8">
        <f>'SAN FRANCISCO'!F19+'SAN FRANCISCO'!F32+'SAN FRANCISCO'!F46+'SAN FRANCISCO'!F59+'SAN FRANCISCO'!F73+'SAN FRANCISCO'!F86+'SAN FRANCISCO'!F100</f>
        <v>6289</v>
      </c>
      <c r="G99" s="8">
        <f>'SAN FRANCISCO'!G19+'SAN FRANCISCO'!G32+'SAN FRANCISCO'!G46+'SAN FRANCISCO'!G59+'SAN FRANCISCO'!G73+'SAN FRANCISCO'!G86+'SAN FRANCISCO'!G100</f>
        <v>0</v>
      </c>
      <c r="H99" s="8">
        <f>'SAN FRANCISCO'!H19+'SAN FRANCISCO'!H32+'SAN FRANCISCO'!H46+'SAN FRANCISCO'!H59+'SAN FRANCISCO'!H73+'SAN FRANCISCO'!H86+'SAN FRANCISCO'!H100</f>
        <v>0</v>
      </c>
      <c r="I99" s="8">
        <f>'SAN FRANCISCO'!I19+'SAN FRANCISCO'!I32+'SAN FRANCISCO'!I46+'SAN FRANCISCO'!I59+'SAN FRANCISCO'!I73+'SAN FRANCISCO'!I86+'SAN FRANCISCO'!I100</f>
        <v>0</v>
      </c>
      <c r="J99" s="2"/>
      <c r="K99" s="2"/>
    </row>
    <row r="100" spans="1:11" ht="15.75" customHeight="1">
      <c r="A100" s="11" t="s">
        <v>20</v>
      </c>
      <c r="B100" s="10"/>
      <c r="C100" s="8">
        <f>'SAN FRANCISCO'!C20+'SAN FRANCISCO'!C33+'SAN FRANCISCO'!C47+'SAN FRANCISCO'!C60+'SAN FRANCISCO'!C74+'SAN FRANCISCO'!C87+'SAN FRANCISCO'!C101</f>
        <v>6294</v>
      </c>
      <c r="D100" s="8">
        <f>'SAN FRANCISCO'!D20+'SAN FRANCISCO'!D33+'SAN FRANCISCO'!D47+'SAN FRANCISCO'!D60+'SAN FRANCISCO'!D74+'SAN FRANCISCO'!D87+'SAN FRANCISCO'!D101</f>
        <v>6329</v>
      </c>
      <c r="E100" s="8">
        <f>'SAN FRANCISCO'!E20+'SAN FRANCISCO'!E33+'SAN FRANCISCO'!E47+'SAN FRANCISCO'!E60+'SAN FRANCISCO'!E74+'SAN FRANCISCO'!E87+'SAN FRANCISCO'!E101</f>
        <v>6355</v>
      </c>
      <c r="F100" s="8">
        <f>'SAN FRANCISCO'!F20+'SAN FRANCISCO'!F33+'SAN FRANCISCO'!F47+'SAN FRANCISCO'!F60+'SAN FRANCISCO'!F74+'SAN FRANCISCO'!F87+'SAN FRANCISCO'!F101</f>
        <v>6268</v>
      </c>
      <c r="G100" s="8">
        <f>'SAN FRANCISCO'!G20+'SAN FRANCISCO'!G33+'SAN FRANCISCO'!G47+'SAN FRANCISCO'!G60+'SAN FRANCISCO'!G74+'SAN FRANCISCO'!G87+'SAN FRANCISCO'!G101</f>
        <v>0</v>
      </c>
      <c r="H100" s="8">
        <f>'SAN FRANCISCO'!H20+'SAN FRANCISCO'!H33+'SAN FRANCISCO'!H47+'SAN FRANCISCO'!H60+'SAN FRANCISCO'!H74+'SAN FRANCISCO'!H87+'SAN FRANCISCO'!H101</f>
        <v>0</v>
      </c>
      <c r="I100" s="8">
        <f>'SAN FRANCISCO'!I20+'SAN FRANCISCO'!I33+'SAN FRANCISCO'!I47+'SAN FRANCISCO'!I60+'SAN FRANCISCO'!I74+'SAN FRANCISCO'!I87+'SAN FRANCISCO'!I101</f>
        <v>0</v>
      </c>
      <c r="J100" s="2"/>
      <c r="K100" s="2"/>
    </row>
    <row r="101" spans="1:11" ht="15.75" customHeight="1">
      <c r="A101" s="11" t="s">
        <v>21</v>
      </c>
      <c r="B101" s="10"/>
      <c r="C101" s="8">
        <f>'SAN FRANCISCO'!C21+'SAN FRANCISCO'!C34+'SAN FRANCISCO'!C48+'SAN FRANCISCO'!C61+'SAN FRANCISCO'!C75+'SAN FRANCISCO'!C88+'SAN FRANCISCO'!C102</f>
        <v>5850</v>
      </c>
      <c r="D101" s="8">
        <f>'SAN FRANCISCO'!D21+'SAN FRANCISCO'!D34+'SAN FRANCISCO'!D48+'SAN FRANCISCO'!D61+'SAN FRANCISCO'!D75+'SAN FRANCISCO'!D88+'SAN FRANCISCO'!D102</f>
        <v>5861</v>
      </c>
      <c r="E101" s="8">
        <f>'SAN FRANCISCO'!E21+'SAN FRANCISCO'!E34+'SAN FRANCISCO'!E48+'SAN FRANCISCO'!E61+'SAN FRANCISCO'!E75+'SAN FRANCISCO'!E88+'SAN FRANCISCO'!E102</f>
        <v>5901</v>
      </c>
      <c r="F101" s="8">
        <f>'SAN FRANCISCO'!F21+'SAN FRANCISCO'!F34+'SAN FRANCISCO'!F48+'SAN FRANCISCO'!F61+'SAN FRANCISCO'!F75+'SAN FRANCISCO'!F88+'SAN FRANCISCO'!F102</f>
        <v>5836</v>
      </c>
      <c r="G101" s="8">
        <f>'SAN FRANCISCO'!G21+'SAN FRANCISCO'!G34+'SAN FRANCISCO'!G48+'SAN FRANCISCO'!G61+'SAN FRANCISCO'!G75+'SAN FRANCISCO'!G88+'SAN FRANCISCO'!G102</f>
        <v>0</v>
      </c>
      <c r="H101" s="8">
        <f>'SAN FRANCISCO'!H21+'SAN FRANCISCO'!H34+'SAN FRANCISCO'!H48+'SAN FRANCISCO'!H61+'SAN FRANCISCO'!H75+'SAN FRANCISCO'!H88+'SAN FRANCISCO'!H102</f>
        <v>0</v>
      </c>
      <c r="I101" s="8">
        <f>'SAN FRANCISCO'!I21+'SAN FRANCISCO'!I34+'SAN FRANCISCO'!I48+'SAN FRANCISCO'!I61+'SAN FRANCISCO'!I75+'SAN FRANCISCO'!I88+'SAN FRANCISCO'!I102</f>
        <v>0</v>
      </c>
      <c r="J101" s="2"/>
      <c r="K101" s="2"/>
    </row>
    <row r="102" spans="1:11" ht="15.75" customHeight="1">
      <c r="A102" s="7" t="s">
        <v>22</v>
      </c>
      <c r="B102" s="12">
        <f>SUM(B94:B101)</f>
        <v>4670</v>
      </c>
      <c r="C102" s="12">
        <f t="shared" ref="C102:I102" si="6">SUM(C96:C101)</f>
        <v>36248</v>
      </c>
      <c r="D102" s="12">
        <f t="shared" si="6"/>
        <v>36265</v>
      </c>
      <c r="E102" s="12">
        <f t="shared" si="6"/>
        <v>35928</v>
      </c>
      <c r="F102" s="12">
        <f t="shared" si="6"/>
        <v>35737</v>
      </c>
      <c r="G102" s="12">
        <f t="shared" si="6"/>
        <v>17233</v>
      </c>
      <c r="H102" s="12">
        <f t="shared" si="6"/>
        <v>17464</v>
      </c>
      <c r="I102" s="12">
        <f t="shared" si="6"/>
        <v>17054</v>
      </c>
      <c r="J102" s="2"/>
      <c r="K102" s="2"/>
    </row>
    <row r="103" spans="1:11" ht="15.75" customHeight="1">
      <c r="A103" s="13"/>
      <c r="B103" s="13"/>
      <c r="C103" s="13"/>
      <c r="D103" s="13"/>
      <c r="E103" s="13"/>
      <c r="F103" s="13"/>
      <c r="G103" s="13"/>
      <c r="H103" s="13"/>
      <c r="I103" s="14">
        <f>SUM(B102:I102)</f>
        <v>200599</v>
      </c>
      <c r="J103" s="2"/>
      <c r="K103" s="2"/>
    </row>
    <row r="104" spans="1:11" ht="15.75" customHeight="1">
      <c r="A104" s="46" t="s">
        <v>3</v>
      </c>
      <c r="B104" s="47"/>
      <c r="C104" s="47"/>
      <c r="D104" s="47"/>
      <c r="E104" s="47"/>
      <c r="F104" s="47"/>
      <c r="G104" s="47"/>
      <c r="H104" s="47"/>
      <c r="I104" s="48"/>
      <c r="J104" s="2"/>
      <c r="K104" s="2"/>
    </row>
    <row r="105" spans="1:11" ht="15.75" customHeight="1">
      <c r="A105" s="49" t="s">
        <v>4</v>
      </c>
      <c r="B105" s="51" t="s">
        <v>29</v>
      </c>
      <c r="C105" s="47"/>
      <c r="D105" s="47"/>
      <c r="E105" s="47"/>
      <c r="F105" s="47"/>
      <c r="G105" s="47"/>
      <c r="H105" s="47"/>
      <c r="I105" s="48"/>
      <c r="J105" s="2"/>
      <c r="K105" s="2"/>
    </row>
    <row r="106" spans="1:11" ht="15.75" customHeight="1">
      <c r="A106" s="50"/>
      <c r="B106" s="6" t="s">
        <v>6</v>
      </c>
      <c r="C106" s="6" t="s">
        <v>7</v>
      </c>
      <c r="D106" s="6" t="s">
        <v>8</v>
      </c>
      <c r="E106" s="6" t="s">
        <v>9</v>
      </c>
      <c r="F106" s="6" t="s">
        <v>10</v>
      </c>
      <c r="G106" s="6" t="s">
        <v>11</v>
      </c>
      <c r="H106" s="6" t="s">
        <v>12</v>
      </c>
      <c r="I106" s="6" t="s">
        <v>13</v>
      </c>
      <c r="J106" s="2"/>
      <c r="K106" s="2"/>
    </row>
    <row r="107" spans="1:11" ht="15.75" customHeight="1">
      <c r="A107" s="7" t="s">
        <v>14</v>
      </c>
      <c r="B107" s="10">
        <f>SANTIAGO!B142+SANTIAGO!B129+SANTIAGO!B103+SANTIAGO!B89+SANTIAGO!B76+SANTIAGO!B62+SANTIAGO!B49+SANTIAGO!B35+SANTIAGO!B22+SANTIAGO!B116</f>
        <v>11326</v>
      </c>
      <c r="C107" s="8">
        <f>SANTIAGO!C14+SANTIAGO!C27+SANTIAGO!C41+SANTIAGO!C54+SANTIAGO!C68+SANTIAGO!C81+SANTIAGO!C95+SANTIAGO!C108+SANTIAGO!C121+SANTIAGO!C134</f>
        <v>0</v>
      </c>
      <c r="D107" s="8">
        <f>SANTIAGO!D14+SANTIAGO!D27+SANTIAGO!D41+SANTIAGO!D54+SANTIAGO!D68+SANTIAGO!D81+SANTIAGO!D95+SANTIAGO!D108+SANTIAGO!D121+SANTIAGO!D134</f>
        <v>0</v>
      </c>
      <c r="E107" s="8">
        <f>SANTIAGO!E14+SANTIAGO!E27+SANTIAGO!E41+SANTIAGO!E54+SANTIAGO!E68+SANTIAGO!E81+SANTIAGO!E95+SANTIAGO!E108+SANTIAGO!E121+SANTIAGO!E134</f>
        <v>0</v>
      </c>
      <c r="F107" s="8">
        <f>SANTIAGO!F14+SANTIAGO!F27+SANTIAGO!F41+SANTIAGO!F54+SANTIAGO!F68+SANTIAGO!F81+SANTIAGO!F95+SANTIAGO!F108+SANTIAGO!F121+SANTIAGO!F134</f>
        <v>0</v>
      </c>
      <c r="G107" s="8">
        <f>SANTIAGO!G14+SANTIAGO!G27+SANTIAGO!G41+SANTIAGO!G54+SANTIAGO!G68+SANTIAGO!G81+SANTIAGO!G95+SANTIAGO!G108+SANTIAGO!G121+SANTIAGO!G134</f>
        <v>0</v>
      </c>
      <c r="H107" s="8">
        <f>SANTIAGO!H14+SANTIAGO!H27+SANTIAGO!H41+SANTIAGO!H54+SANTIAGO!H68+SANTIAGO!H81+SANTIAGO!H95+SANTIAGO!H108+SANTIAGO!H121+SANTIAGO!H134</f>
        <v>0</v>
      </c>
      <c r="I107" s="8">
        <f>SANTIAGO!I14+SANTIAGO!I27+SANTIAGO!I41+SANTIAGO!I54+SANTIAGO!I68+SANTIAGO!I81+SANTIAGO!I95+SANTIAGO!I108+SANTIAGO!I121+SANTIAGO!I134</f>
        <v>0</v>
      </c>
      <c r="J107" s="2"/>
      <c r="K107" s="2"/>
    </row>
    <row r="108" spans="1:11" ht="15.75" customHeight="1">
      <c r="A108" s="9" t="s">
        <v>15</v>
      </c>
      <c r="B108" s="10"/>
      <c r="C108" s="8">
        <f>SANTIAGO!C15+SANTIAGO!C28+SANTIAGO!C42+SANTIAGO!C55+SANTIAGO!C69+SANTIAGO!C82+SANTIAGO!C96+SANTIAGO!C109+SANTIAGO!C122+SANTIAGO!C135</f>
        <v>0</v>
      </c>
      <c r="D108" s="8">
        <f>SANTIAGO!D15+SANTIAGO!D28+SANTIAGO!D42+SANTIAGO!D55+SANTIAGO!D69+SANTIAGO!D82+SANTIAGO!D96+SANTIAGO!D109+SANTIAGO!D122+SANTIAGO!D135</f>
        <v>0</v>
      </c>
      <c r="E108" s="8">
        <f>SANTIAGO!E15+SANTIAGO!E28+SANTIAGO!E42+SANTIAGO!E55+SANTIAGO!E69+SANTIAGO!E82+SANTIAGO!E96+SANTIAGO!E109+SANTIAGO!E122+SANTIAGO!E135</f>
        <v>0</v>
      </c>
      <c r="F108" s="8">
        <f>SANTIAGO!F15+SANTIAGO!F28+SANTIAGO!F42+SANTIAGO!F55+SANTIAGO!F69+SANTIAGO!F82+SANTIAGO!F96+SANTIAGO!F109+SANTIAGO!F122+SANTIAGO!F135</f>
        <v>0</v>
      </c>
      <c r="G108" s="8">
        <f>SANTIAGO!G15+SANTIAGO!G28+SANTIAGO!G42+SANTIAGO!G55+SANTIAGO!G69+SANTIAGO!G82+SANTIAGO!G96+SANTIAGO!G109+SANTIAGO!G122+SANTIAGO!G135</f>
        <v>0</v>
      </c>
      <c r="H108" s="8">
        <f>SANTIAGO!H15+SANTIAGO!H28+SANTIAGO!H42+SANTIAGO!H55+SANTIAGO!H69+SANTIAGO!H82+SANTIAGO!H96+SANTIAGO!H109+SANTIAGO!H122+SANTIAGO!H135</f>
        <v>0</v>
      </c>
      <c r="I108" s="8">
        <f>SANTIAGO!I15+SANTIAGO!I28+SANTIAGO!I42+SANTIAGO!I55+SANTIAGO!I69+SANTIAGO!I82+SANTIAGO!I96+SANTIAGO!I109+SANTIAGO!I122+SANTIAGO!I135</f>
        <v>0</v>
      </c>
      <c r="J108" s="2"/>
      <c r="K108" s="2"/>
    </row>
    <row r="109" spans="1:11" ht="15.75" customHeight="1">
      <c r="A109" s="11" t="s">
        <v>16</v>
      </c>
      <c r="B109" s="10"/>
      <c r="C109" s="8">
        <f>SANTIAGO!C16+SANTIAGO!C29+SANTIAGO!C43+SANTIAGO!C56+SANTIAGO!C70+SANTIAGO!C83+SANTIAGO!C97+SANTIAGO!C110+SANTIAGO!C123+SANTIAGO!C136</f>
        <v>13104</v>
      </c>
      <c r="D109" s="8">
        <f>SANTIAGO!D16+SANTIAGO!D29+SANTIAGO!D43+SANTIAGO!D56+SANTIAGO!D70+SANTIAGO!D83+SANTIAGO!D97+SANTIAGO!D110+SANTIAGO!D123+SANTIAGO!D136</f>
        <v>13040</v>
      </c>
      <c r="E109" s="8">
        <f>SANTIAGO!E16+SANTIAGO!E29+SANTIAGO!E43+SANTIAGO!E56+SANTIAGO!E70+SANTIAGO!E83+SANTIAGO!E97+SANTIAGO!E110+SANTIAGO!E123+SANTIAGO!E136</f>
        <v>12821</v>
      </c>
      <c r="F109" s="8">
        <f>SANTIAGO!F16+SANTIAGO!F29+SANTIAGO!F43+SANTIAGO!F56+SANTIAGO!F70+SANTIAGO!F83+SANTIAGO!F97+SANTIAGO!F110+SANTIAGO!F123+SANTIAGO!F136</f>
        <v>12929</v>
      </c>
      <c r="G109" s="8">
        <f>SANTIAGO!G16+SANTIAGO!G29+SANTIAGO!G43+SANTIAGO!G56+SANTIAGO!G70+SANTIAGO!G83+SANTIAGO!G97+SANTIAGO!G110+SANTIAGO!G123+SANTIAGO!G136</f>
        <v>12968</v>
      </c>
      <c r="H109" s="8">
        <f>SANTIAGO!H16+SANTIAGO!H29+SANTIAGO!H43+SANTIAGO!H56+SANTIAGO!H70+SANTIAGO!H83+SANTIAGO!H97+SANTIAGO!H110+SANTIAGO!H123+SANTIAGO!H136</f>
        <v>12947</v>
      </c>
      <c r="I109" s="8">
        <f>SANTIAGO!I16+SANTIAGO!I29+SANTIAGO!I43+SANTIAGO!I56+SANTIAGO!I70+SANTIAGO!I83+SANTIAGO!I97+SANTIAGO!I110+SANTIAGO!I123+SANTIAGO!I136</f>
        <v>12934</v>
      </c>
      <c r="J109" s="2"/>
      <c r="K109" s="2"/>
    </row>
    <row r="110" spans="1:11" ht="15.75" customHeight="1">
      <c r="A110" s="11" t="s">
        <v>17</v>
      </c>
      <c r="B110" s="10"/>
      <c r="C110" s="8">
        <f>SANTIAGO!C17+SANTIAGO!C30+SANTIAGO!C44+SANTIAGO!C57+SANTIAGO!C71+SANTIAGO!C84+SANTIAGO!C98+SANTIAGO!C111+SANTIAGO!C124+SANTIAGO!C137</f>
        <v>13483</v>
      </c>
      <c r="D110" s="8">
        <f>SANTIAGO!D17+SANTIAGO!D30+SANTIAGO!D44+SANTIAGO!D57+SANTIAGO!D71+SANTIAGO!D84+SANTIAGO!D98+SANTIAGO!D111+SANTIAGO!D124+SANTIAGO!D137</f>
        <v>13470</v>
      </c>
      <c r="E110" s="8">
        <f>SANTIAGO!E17+SANTIAGO!E30+SANTIAGO!E44+SANTIAGO!E57+SANTIAGO!E71+SANTIAGO!E84+SANTIAGO!E98+SANTIAGO!E111+SANTIAGO!E124+SANTIAGO!E137</f>
        <v>13528</v>
      </c>
      <c r="F110" s="8">
        <f>SANTIAGO!F17+SANTIAGO!F30+SANTIAGO!F44+SANTIAGO!F57+SANTIAGO!F71+SANTIAGO!F84+SANTIAGO!F98+SANTIAGO!F111+SANTIAGO!F124+SANTIAGO!F137</f>
        <v>13371</v>
      </c>
      <c r="G110" s="8">
        <f>SANTIAGO!G17+SANTIAGO!G30+SANTIAGO!G44+SANTIAGO!G57+SANTIAGO!G71+SANTIAGO!G84+SANTIAGO!G98+SANTIAGO!G111+SANTIAGO!G124+SANTIAGO!G137</f>
        <v>13462</v>
      </c>
      <c r="H110" s="8">
        <f>SANTIAGO!H17+SANTIAGO!H30+SANTIAGO!H44+SANTIAGO!H57+SANTIAGO!H71+SANTIAGO!H84+SANTIAGO!H98+SANTIAGO!H111+SANTIAGO!H124+SANTIAGO!H137</f>
        <v>13375</v>
      </c>
      <c r="I110" s="8">
        <f>SANTIAGO!I17+SANTIAGO!I30+SANTIAGO!I44+SANTIAGO!I57+SANTIAGO!I71+SANTIAGO!I84+SANTIAGO!I98+SANTIAGO!I111+SANTIAGO!I124+SANTIAGO!I137</f>
        <v>13200</v>
      </c>
      <c r="J110" s="2"/>
      <c r="K110" s="2"/>
    </row>
    <row r="111" spans="1:11" ht="15.75" customHeight="1">
      <c r="A111" s="11" t="s">
        <v>18</v>
      </c>
      <c r="B111" s="10"/>
      <c r="C111" s="8">
        <f>SANTIAGO!C18+SANTIAGO!C31+SANTIAGO!C45+SANTIAGO!C58+SANTIAGO!C72+SANTIAGO!C85+SANTIAGO!C99+SANTIAGO!C112+SANTIAGO!C125+SANTIAGO!C138</f>
        <v>15622</v>
      </c>
      <c r="D111" s="8">
        <f>SANTIAGO!D18+SANTIAGO!D31+SANTIAGO!D45+SANTIAGO!D58+SANTIAGO!D72+SANTIAGO!D85+SANTIAGO!D99+SANTIAGO!D112+SANTIAGO!D125+SANTIAGO!D138</f>
        <v>15259</v>
      </c>
      <c r="E111" s="8">
        <f>SANTIAGO!E18+SANTIAGO!E31+SANTIAGO!E45+SANTIAGO!E58+SANTIAGO!E72+SANTIAGO!E85+SANTIAGO!E99+SANTIAGO!E112+SANTIAGO!E125+SANTIAGO!E138</f>
        <v>15231</v>
      </c>
      <c r="F111" s="8">
        <f>SANTIAGO!F18+SANTIAGO!F31+SANTIAGO!F45+SANTIAGO!F58+SANTIAGO!F72+SANTIAGO!F85+SANTIAGO!F99+SANTIAGO!F112+SANTIAGO!F125+SANTIAGO!F138</f>
        <v>15314</v>
      </c>
      <c r="G111" s="8">
        <f>SANTIAGO!G18+SANTIAGO!G31+SANTIAGO!G45+SANTIAGO!G58+SANTIAGO!G72+SANTIAGO!G85+SANTIAGO!G99+SANTIAGO!G112+SANTIAGO!G125+SANTIAGO!G138</f>
        <v>15279</v>
      </c>
      <c r="H111" s="8">
        <f>SANTIAGO!H18+SANTIAGO!H31+SANTIAGO!H45+SANTIAGO!H58+SANTIAGO!H72+SANTIAGO!H85+SANTIAGO!H99+SANTIAGO!H112+SANTIAGO!H125+SANTIAGO!H138</f>
        <v>15249</v>
      </c>
      <c r="I111" s="8">
        <f>SANTIAGO!I18+SANTIAGO!I31+SANTIAGO!I45+SANTIAGO!I58+SANTIAGO!I72+SANTIAGO!I85+SANTIAGO!I99+SANTIAGO!I112+SANTIAGO!I125+SANTIAGO!I138</f>
        <v>15229</v>
      </c>
      <c r="J111" s="2"/>
      <c r="K111" s="2"/>
    </row>
    <row r="112" spans="1:11" ht="15.75" customHeight="1">
      <c r="A112" s="11" t="s">
        <v>19</v>
      </c>
      <c r="B112" s="10"/>
      <c r="C112" s="8">
        <f>SANTIAGO!C19+SANTIAGO!C32+SANTIAGO!C46+SANTIAGO!C59+SANTIAGO!C73+SANTIAGO!C86+SANTIAGO!C100+SANTIAGO!C113+SANTIAGO!C126+SANTIAGO!C139</f>
        <v>14505</v>
      </c>
      <c r="D112" s="8">
        <f>SANTIAGO!D19+SANTIAGO!D32+SANTIAGO!D46+SANTIAGO!D59+SANTIAGO!D73+SANTIAGO!D86+SANTIAGO!D100+SANTIAGO!D113+SANTIAGO!D126+SANTIAGO!D139</f>
        <v>14564</v>
      </c>
      <c r="E112" s="8">
        <f>SANTIAGO!E19+SANTIAGO!E32+SANTIAGO!E46+SANTIAGO!E59+SANTIAGO!E73+SANTIAGO!E86+SANTIAGO!E100+SANTIAGO!E113+SANTIAGO!E126+SANTIAGO!E139</f>
        <v>14679</v>
      </c>
      <c r="F112" s="8">
        <f>SANTIAGO!F19+SANTIAGO!F32+SANTIAGO!F46+SANTIAGO!F59+SANTIAGO!F73+SANTIAGO!F86+SANTIAGO!F100+SANTIAGO!F113+SANTIAGO!F126+SANTIAGO!F139</f>
        <v>14599</v>
      </c>
      <c r="G112" s="8">
        <f>SANTIAGO!G19+SANTIAGO!G32+SANTIAGO!G46+SANTIAGO!G59+SANTIAGO!G73+SANTIAGO!G86+SANTIAGO!G100+SANTIAGO!G113+SANTIAGO!G126+SANTIAGO!G139</f>
        <v>0</v>
      </c>
      <c r="H112" s="8">
        <f>SANTIAGO!H19+SANTIAGO!H32+SANTIAGO!H46+SANTIAGO!H59+SANTIAGO!H73+SANTIAGO!H86+SANTIAGO!H100+SANTIAGO!H113+SANTIAGO!H126+SANTIAGO!H139</f>
        <v>0</v>
      </c>
      <c r="I112" s="8">
        <f>SANTIAGO!I19+SANTIAGO!I32+SANTIAGO!I46+SANTIAGO!I59+SANTIAGO!I73+SANTIAGO!I86+SANTIAGO!I100+SANTIAGO!I113+SANTIAGO!I126+SANTIAGO!I139</f>
        <v>0</v>
      </c>
      <c r="J112" s="2"/>
      <c r="K112" s="2"/>
    </row>
    <row r="113" spans="1:11" ht="15.75" customHeight="1">
      <c r="A113" s="11" t="s">
        <v>20</v>
      </c>
      <c r="B113" s="10"/>
      <c r="C113" s="8">
        <f>SANTIAGO!C20+SANTIAGO!C33+SANTIAGO!C47+SANTIAGO!C60+SANTIAGO!C74+SANTIAGO!C87+SANTIAGO!C101+SANTIAGO!C114+SANTIAGO!C127+SANTIAGO!C140</f>
        <v>14545</v>
      </c>
      <c r="D113" s="8">
        <f>SANTIAGO!D20+SANTIAGO!D33+SANTIAGO!D47+SANTIAGO!D60+SANTIAGO!D74+SANTIAGO!D87+SANTIAGO!D101+SANTIAGO!D114+SANTIAGO!D127+SANTIAGO!D140</f>
        <v>14593</v>
      </c>
      <c r="E113" s="8">
        <f>SANTIAGO!E20+SANTIAGO!E33+SANTIAGO!E47+SANTIAGO!E60+SANTIAGO!E74+SANTIAGO!E87+SANTIAGO!E101+SANTIAGO!E114+SANTIAGO!E127+SANTIAGO!E140</f>
        <v>14698</v>
      </c>
      <c r="F113" s="8">
        <f>SANTIAGO!F20+SANTIAGO!F33+SANTIAGO!F47+SANTIAGO!F60+SANTIAGO!F74+SANTIAGO!F87+SANTIAGO!F101+SANTIAGO!F114+SANTIAGO!F127+SANTIAGO!F140</f>
        <v>14431</v>
      </c>
      <c r="G113" s="8">
        <f>SANTIAGO!G20+SANTIAGO!G33+SANTIAGO!G47+SANTIAGO!G60+SANTIAGO!G74+SANTIAGO!G87+SANTIAGO!G101+SANTIAGO!G114+SANTIAGO!G127+SANTIAGO!G140</f>
        <v>0</v>
      </c>
      <c r="H113" s="8">
        <f>SANTIAGO!H20+SANTIAGO!H33+SANTIAGO!H47+SANTIAGO!H60+SANTIAGO!H74+SANTIAGO!H87+SANTIAGO!H101+SANTIAGO!H114+SANTIAGO!H127+SANTIAGO!H140</f>
        <v>0</v>
      </c>
      <c r="I113" s="8">
        <f>SANTIAGO!I20+SANTIAGO!I33+SANTIAGO!I47+SANTIAGO!I60+SANTIAGO!I74+SANTIAGO!I87+SANTIAGO!I101+SANTIAGO!I114+SANTIAGO!I127+SANTIAGO!I140</f>
        <v>0</v>
      </c>
      <c r="J113" s="2"/>
      <c r="K113" s="2"/>
    </row>
    <row r="114" spans="1:11" ht="15.75" customHeight="1">
      <c r="A114" s="11" t="s">
        <v>21</v>
      </c>
      <c r="B114" s="10"/>
      <c r="C114" s="8">
        <f>SANTIAGO!C21+SANTIAGO!C34+SANTIAGO!C48+SANTIAGO!C61+SANTIAGO!C75+SANTIAGO!C88+SANTIAGO!C102+SANTIAGO!C115+SANTIAGO!C128+SANTIAGO!C141</f>
        <v>14538</v>
      </c>
      <c r="D114" s="8">
        <f>SANTIAGO!D21+SANTIAGO!D34+SANTIAGO!D48+SANTIAGO!D61+SANTIAGO!D75+SANTIAGO!D88+SANTIAGO!D102+SANTIAGO!D115+SANTIAGO!D128+SANTIAGO!D141</f>
        <v>14485</v>
      </c>
      <c r="E114" s="8">
        <f>SANTIAGO!E21+SANTIAGO!E34+SANTIAGO!E48+SANTIAGO!E61+SANTIAGO!E75+SANTIAGO!E88+SANTIAGO!E102+SANTIAGO!E115+SANTIAGO!E128+SANTIAGO!E141</f>
        <v>14630</v>
      </c>
      <c r="F114" s="8">
        <f>SANTIAGO!F21+SANTIAGO!F34+SANTIAGO!F48+SANTIAGO!F61+SANTIAGO!F75+SANTIAGO!F88+SANTIAGO!F102+SANTIAGO!F115+SANTIAGO!F128+SANTIAGO!F141</f>
        <v>14490</v>
      </c>
      <c r="G114" s="8">
        <f>SANTIAGO!G21+SANTIAGO!G34+SANTIAGO!G48+SANTIAGO!G61+SANTIAGO!G75+SANTIAGO!G88+SANTIAGO!G102+SANTIAGO!G115+SANTIAGO!G128+SANTIAGO!G141</f>
        <v>0</v>
      </c>
      <c r="H114" s="8">
        <f>SANTIAGO!H21+SANTIAGO!H34+SANTIAGO!H48+SANTIAGO!H61+SANTIAGO!H75+SANTIAGO!H88+SANTIAGO!H102+SANTIAGO!H115+SANTIAGO!H128+SANTIAGO!H141</f>
        <v>0</v>
      </c>
      <c r="I114" s="8">
        <f>SANTIAGO!I21+SANTIAGO!I34+SANTIAGO!I48+SANTIAGO!I61+SANTIAGO!I75+SANTIAGO!I88+SANTIAGO!I102+SANTIAGO!I115+SANTIAGO!I128+SANTIAGO!I141</f>
        <v>0</v>
      </c>
      <c r="J114" s="2"/>
      <c r="K114" s="2"/>
    </row>
    <row r="115" spans="1:11" ht="15.75" customHeight="1">
      <c r="A115" s="7" t="s">
        <v>22</v>
      </c>
      <c r="B115" s="12">
        <f>SUM(B107:B114)</f>
        <v>11326</v>
      </c>
      <c r="C115" s="12">
        <f t="shared" ref="C115:I115" si="7">SUM(C109:C114)</f>
        <v>85797</v>
      </c>
      <c r="D115" s="12">
        <f t="shared" si="7"/>
        <v>85411</v>
      </c>
      <c r="E115" s="12">
        <f t="shared" si="7"/>
        <v>85587</v>
      </c>
      <c r="F115" s="12">
        <f t="shared" si="7"/>
        <v>85134</v>
      </c>
      <c r="G115" s="12">
        <f t="shared" si="7"/>
        <v>41709</v>
      </c>
      <c r="H115" s="12">
        <f t="shared" si="7"/>
        <v>41571</v>
      </c>
      <c r="I115" s="12">
        <f t="shared" si="7"/>
        <v>41363</v>
      </c>
      <c r="J115" s="2"/>
      <c r="K115" s="2"/>
    </row>
    <row r="116" spans="1:11" ht="15.75" customHeight="1">
      <c r="A116" s="13"/>
      <c r="B116" s="13"/>
      <c r="C116" s="13"/>
      <c r="D116" s="13"/>
      <c r="E116" s="13"/>
      <c r="F116" s="13"/>
      <c r="G116" s="13"/>
      <c r="H116" s="13"/>
      <c r="I116" s="14">
        <f>SUM(B115:I115)</f>
        <v>477898</v>
      </c>
      <c r="J116" s="2"/>
      <c r="K116" s="2"/>
    </row>
    <row r="117" spans="1:1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.75" customHeight="1">
      <c r="A118" s="46" t="s">
        <v>3</v>
      </c>
      <c r="B118" s="47"/>
      <c r="C118" s="47"/>
      <c r="D118" s="47"/>
      <c r="E118" s="47"/>
      <c r="F118" s="47"/>
      <c r="G118" s="47"/>
      <c r="H118" s="47"/>
      <c r="I118" s="48"/>
      <c r="J118" s="2"/>
      <c r="K118" s="2"/>
    </row>
    <row r="119" spans="1:11" ht="15.75" customHeight="1">
      <c r="A119" s="49" t="s">
        <v>4</v>
      </c>
      <c r="B119" s="51" t="s">
        <v>30</v>
      </c>
      <c r="C119" s="47"/>
      <c r="D119" s="47"/>
      <c r="E119" s="47"/>
      <c r="F119" s="47"/>
      <c r="G119" s="47"/>
      <c r="H119" s="47"/>
      <c r="I119" s="48"/>
      <c r="J119" s="2"/>
      <c r="K119" s="2"/>
    </row>
    <row r="120" spans="1:11" ht="15.75" customHeight="1">
      <c r="A120" s="50"/>
      <c r="B120" s="6" t="s">
        <v>6</v>
      </c>
      <c r="C120" s="6" t="s">
        <v>7</v>
      </c>
      <c r="D120" s="6" t="s">
        <v>8</v>
      </c>
      <c r="E120" s="6" t="s">
        <v>9</v>
      </c>
      <c r="F120" s="6" t="s">
        <v>10</v>
      </c>
      <c r="G120" s="6" t="s">
        <v>11</v>
      </c>
      <c r="H120" s="6" t="s">
        <v>12</v>
      </c>
      <c r="I120" s="6" t="s">
        <v>13</v>
      </c>
      <c r="J120" s="2"/>
      <c r="K120" s="2"/>
    </row>
    <row r="121" spans="1:11" ht="15.75" customHeight="1">
      <c r="A121" s="7" t="s">
        <v>14</v>
      </c>
      <c r="B121" s="8">
        <f>'MAO VALVERDE'!B89+'MAO VALVERDE'!B76+'MAO VALVERDE'!B62+'MAO VALVERDE'!B49+'MAO VALVERDE'!B35+'MAO VALVERDE'!B22</f>
        <v>3848</v>
      </c>
      <c r="C121" s="8">
        <f>'MAO VALVERDE'!C81+'MAO VALVERDE'!C68+'MAO VALVERDE'!C54+'MAO VALVERDE'!C41+'MAO VALVERDE'!C27+'MAO VALVERDE'!C14</f>
        <v>0</v>
      </c>
      <c r="D121" s="8">
        <f>'MAO VALVERDE'!D81+'MAO VALVERDE'!D68+'MAO VALVERDE'!D54+'MAO VALVERDE'!D41+'MAO VALVERDE'!D27+'MAO VALVERDE'!D14</f>
        <v>0</v>
      </c>
      <c r="E121" s="8">
        <f>'MAO VALVERDE'!E81+'MAO VALVERDE'!E68+'MAO VALVERDE'!E54+'MAO VALVERDE'!E41+'MAO VALVERDE'!E27+'MAO VALVERDE'!E14</f>
        <v>0</v>
      </c>
      <c r="F121" s="8">
        <f>'MAO VALVERDE'!F81+'MAO VALVERDE'!F68+'MAO VALVERDE'!F54+'MAO VALVERDE'!F41+'MAO VALVERDE'!F27+'MAO VALVERDE'!F14</f>
        <v>0</v>
      </c>
      <c r="G121" s="8">
        <f>'MAO VALVERDE'!G81+'MAO VALVERDE'!G68+'MAO VALVERDE'!G54+'MAO VALVERDE'!G41+'MAO VALVERDE'!G27+'MAO VALVERDE'!G14</f>
        <v>0</v>
      </c>
      <c r="H121" s="8">
        <f>'MAO VALVERDE'!H81+'MAO VALVERDE'!H68+'MAO VALVERDE'!H54+'MAO VALVERDE'!H41+'MAO VALVERDE'!H27+'MAO VALVERDE'!H14</f>
        <v>0</v>
      </c>
      <c r="I121" s="8">
        <f>'MAO VALVERDE'!I81+'MAO VALVERDE'!I68+'MAO VALVERDE'!I54+'MAO VALVERDE'!I41+'MAO VALVERDE'!I27+'MAO VALVERDE'!I14</f>
        <v>0</v>
      </c>
      <c r="J121" s="2"/>
      <c r="K121" s="2"/>
    </row>
    <row r="122" spans="1:11" ht="15.75" customHeight="1">
      <c r="A122" s="9" t="s">
        <v>15</v>
      </c>
      <c r="B122" s="10"/>
      <c r="C122" s="8">
        <f>'MAO VALVERDE'!C82+'MAO VALVERDE'!C69+'MAO VALVERDE'!C55+'MAO VALVERDE'!C42+'MAO VALVERDE'!C28+'MAO VALVERDE'!C15</f>
        <v>0</v>
      </c>
      <c r="D122" s="8">
        <f>'MAO VALVERDE'!D82+'MAO VALVERDE'!D69+'MAO VALVERDE'!D55+'MAO VALVERDE'!D42+'MAO VALVERDE'!D28+'MAO VALVERDE'!D15</f>
        <v>0</v>
      </c>
      <c r="E122" s="8">
        <f>'MAO VALVERDE'!E82+'MAO VALVERDE'!E69+'MAO VALVERDE'!E55+'MAO VALVERDE'!E42+'MAO VALVERDE'!E28+'MAO VALVERDE'!E15</f>
        <v>0</v>
      </c>
      <c r="F122" s="8">
        <f>'MAO VALVERDE'!F82+'MAO VALVERDE'!F69+'MAO VALVERDE'!F55+'MAO VALVERDE'!F42+'MAO VALVERDE'!F28+'MAO VALVERDE'!F15</f>
        <v>0</v>
      </c>
      <c r="G122" s="8">
        <f>'MAO VALVERDE'!G82+'MAO VALVERDE'!G69+'MAO VALVERDE'!G55+'MAO VALVERDE'!G42+'MAO VALVERDE'!G28+'MAO VALVERDE'!G15</f>
        <v>0</v>
      </c>
      <c r="H122" s="8">
        <f>'MAO VALVERDE'!H82+'MAO VALVERDE'!H69+'MAO VALVERDE'!H55+'MAO VALVERDE'!H42+'MAO VALVERDE'!H28+'MAO VALVERDE'!H15</f>
        <v>0</v>
      </c>
      <c r="I122" s="8">
        <f>'MAO VALVERDE'!I82+'MAO VALVERDE'!I69+'MAO VALVERDE'!I55+'MAO VALVERDE'!I42+'MAO VALVERDE'!I28+'MAO VALVERDE'!I15</f>
        <v>0</v>
      </c>
      <c r="J122" s="2"/>
      <c r="K122" s="2"/>
    </row>
    <row r="123" spans="1:11" ht="15.75" customHeight="1">
      <c r="A123" s="11" t="s">
        <v>16</v>
      </c>
      <c r="B123" s="10"/>
      <c r="C123" s="8">
        <f>'MAO VALVERDE'!C83+'MAO VALVERDE'!C70+'MAO VALVERDE'!C56+'MAO VALVERDE'!C43+'MAO VALVERDE'!C29+'MAO VALVERDE'!C16</f>
        <v>4277</v>
      </c>
      <c r="D123" s="8">
        <f>'MAO VALVERDE'!D83+'MAO VALVERDE'!D70+'MAO VALVERDE'!D56+'MAO VALVERDE'!D43+'MAO VALVERDE'!D29+'MAO VALVERDE'!D16</f>
        <v>4320</v>
      </c>
      <c r="E123" s="8">
        <f>'MAO VALVERDE'!E83+'MAO VALVERDE'!E70+'MAO VALVERDE'!E56+'MAO VALVERDE'!E43+'MAO VALVERDE'!E29+'MAO VALVERDE'!E16</f>
        <v>4292</v>
      </c>
      <c r="F123" s="8">
        <f>'MAO VALVERDE'!F83+'MAO VALVERDE'!F70+'MAO VALVERDE'!F56+'MAO VALVERDE'!F43+'MAO VALVERDE'!F29+'MAO VALVERDE'!F16</f>
        <v>4382</v>
      </c>
      <c r="G123" s="8">
        <f>'MAO VALVERDE'!G83+'MAO VALVERDE'!G70+'MAO VALVERDE'!G56+'MAO VALVERDE'!G43+'MAO VALVERDE'!G29+'MAO VALVERDE'!G16</f>
        <v>4605</v>
      </c>
      <c r="H123" s="8">
        <f>'MAO VALVERDE'!H83+'MAO VALVERDE'!H70+'MAO VALVERDE'!H56+'MAO VALVERDE'!H43+'MAO VALVERDE'!H29+'MAO VALVERDE'!H16</f>
        <v>4270</v>
      </c>
      <c r="I123" s="8">
        <f>'MAO VALVERDE'!I83+'MAO VALVERDE'!I70+'MAO VALVERDE'!I56+'MAO VALVERDE'!I43+'MAO VALVERDE'!I29+'MAO VALVERDE'!I16</f>
        <v>3956</v>
      </c>
      <c r="J123" s="2"/>
      <c r="K123" s="2"/>
    </row>
    <row r="124" spans="1:11" ht="15.75" customHeight="1">
      <c r="A124" s="11" t="s">
        <v>17</v>
      </c>
      <c r="B124" s="10"/>
      <c r="C124" s="8">
        <f>'MAO VALVERDE'!C84+'MAO VALVERDE'!C71+'MAO VALVERDE'!C57+'MAO VALVERDE'!C44+'MAO VALVERDE'!C30+'MAO VALVERDE'!C17</f>
        <v>4195</v>
      </c>
      <c r="D124" s="8">
        <f>'MAO VALVERDE'!D84+'MAO VALVERDE'!D71+'MAO VALVERDE'!D57+'MAO VALVERDE'!D44+'MAO VALVERDE'!D30+'MAO VALVERDE'!D17</f>
        <v>4191</v>
      </c>
      <c r="E124" s="8">
        <f>'MAO VALVERDE'!E84+'MAO VALVERDE'!E71+'MAO VALVERDE'!E57+'MAO VALVERDE'!E44+'MAO VALVERDE'!E30+'MAO VALVERDE'!E17</f>
        <v>4128</v>
      </c>
      <c r="F124" s="8">
        <f>'MAO VALVERDE'!F84+'MAO VALVERDE'!F71+'MAO VALVERDE'!F57+'MAO VALVERDE'!F44+'MAO VALVERDE'!F30+'MAO VALVERDE'!F17</f>
        <v>4163</v>
      </c>
      <c r="G124" s="8">
        <f>'MAO VALVERDE'!G84+'MAO VALVERDE'!G71+'MAO VALVERDE'!G57+'MAO VALVERDE'!G44+'MAO VALVERDE'!G30+'MAO VALVERDE'!G17</f>
        <v>3976</v>
      </c>
      <c r="H124" s="8">
        <f>'MAO VALVERDE'!H84+'MAO VALVERDE'!H71+'MAO VALVERDE'!H57+'MAO VALVERDE'!H44+'MAO VALVERDE'!H30+'MAO VALVERDE'!H17</f>
        <v>4319</v>
      </c>
      <c r="I124" s="8">
        <f>'MAO VALVERDE'!I84+'MAO VALVERDE'!I71+'MAO VALVERDE'!I57+'MAO VALVERDE'!I44+'MAO VALVERDE'!I30+'MAO VALVERDE'!I17</f>
        <v>4044</v>
      </c>
      <c r="J124" s="2"/>
      <c r="K124" s="2"/>
    </row>
    <row r="125" spans="1:11" ht="15.75" customHeight="1">
      <c r="A125" s="11" t="s">
        <v>18</v>
      </c>
      <c r="B125" s="10"/>
      <c r="C125" s="8">
        <f>'MAO VALVERDE'!C85+'MAO VALVERDE'!C72+'MAO VALVERDE'!C58+'MAO VALVERDE'!C45+'MAO VALVERDE'!C31+'MAO VALVERDE'!C18</f>
        <v>4563</v>
      </c>
      <c r="D125" s="8">
        <f>'MAO VALVERDE'!D85+'MAO VALVERDE'!D72+'MAO VALVERDE'!D58+'MAO VALVERDE'!D45+'MAO VALVERDE'!D31+'MAO VALVERDE'!D18</f>
        <v>4703</v>
      </c>
      <c r="E125" s="8">
        <f>'MAO VALVERDE'!E85+'MAO VALVERDE'!E72+'MAO VALVERDE'!E58+'MAO VALVERDE'!E45+'MAO VALVERDE'!E31+'MAO VALVERDE'!E18</f>
        <v>4572</v>
      </c>
      <c r="F125" s="8">
        <f>'MAO VALVERDE'!F85+'MAO VALVERDE'!F72+'MAO VALVERDE'!F58+'MAO VALVERDE'!F45+'MAO VALVERDE'!F31+'MAO VALVERDE'!F18</f>
        <v>4579</v>
      </c>
      <c r="G125" s="8">
        <f>'MAO VALVERDE'!G85+'MAO VALVERDE'!G72+'MAO VALVERDE'!G58+'MAO VALVERDE'!G45+'MAO VALVERDE'!G31+'MAO VALVERDE'!G18</f>
        <v>4607</v>
      </c>
      <c r="H125" s="8">
        <f>'MAO VALVERDE'!H85+'MAO VALVERDE'!H72+'MAO VALVERDE'!H58+'MAO VALVERDE'!H45+'MAO VALVERDE'!H31+'MAO VALVERDE'!H18</f>
        <v>4545</v>
      </c>
      <c r="I125" s="8">
        <f>'MAO VALVERDE'!I85+'MAO VALVERDE'!I72+'MAO VALVERDE'!I58+'MAO VALVERDE'!I45+'MAO VALVERDE'!I31+'MAO VALVERDE'!I18</f>
        <v>4560</v>
      </c>
      <c r="J125" s="2"/>
      <c r="K125" s="2"/>
    </row>
    <row r="126" spans="1:11" ht="15.75" customHeight="1">
      <c r="A126" s="11" t="s">
        <v>19</v>
      </c>
      <c r="B126" s="10"/>
      <c r="C126" s="8">
        <f>'MAO VALVERDE'!C86+'MAO VALVERDE'!C73+'MAO VALVERDE'!C59+'MAO VALVERDE'!C46+'MAO VALVERDE'!C32+'MAO VALVERDE'!C19</f>
        <v>4303</v>
      </c>
      <c r="D126" s="8">
        <f>'MAO VALVERDE'!D86+'MAO VALVERDE'!D73+'MAO VALVERDE'!D59+'MAO VALVERDE'!D46+'MAO VALVERDE'!D32+'MAO VALVERDE'!D19</f>
        <v>4488</v>
      </c>
      <c r="E126" s="8">
        <f>'MAO VALVERDE'!E86+'MAO VALVERDE'!E73+'MAO VALVERDE'!E59+'MAO VALVERDE'!E46+'MAO VALVERDE'!E32+'MAO VALVERDE'!E19</f>
        <v>4321</v>
      </c>
      <c r="F126" s="8">
        <f>'MAO VALVERDE'!F86+'MAO VALVERDE'!F73+'MAO VALVERDE'!F59+'MAO VALVERDE'!F46+'MAO VALVERDE'!F32+'MAO VALVERDE'!F19</f>
        <v>4235</v>
      </c>
      <c r="G126" s="8">
        <f>'MAO VALVERDE'!G86+'MAO VALVERDE'!G73+'MAO VALVERDE'!G59+'MAO VALVERDE'!G46+'MAO VALVERDE'!G32+'MAO VALVERDE'!G19</f>
        <v>0</v>
      </c>
      <c r="H126" s="8">
        <f>'MAO VALVERDE'!H86+'MAO VALVERDE'!H73+'MAO VALVERDE'!H59+'MAO VALVERDE'!H46+'MAO VALVERDE'!H32+'MAO VALVERDE'!H19</f>
        <v>0</v>
      </c>
      <c r="I126" s="8">
        <f>'MAO VALVERDE'!I86+'MAO VALVERDE'!I73+'MAO VALVERDE'!I59+'MAO VALVERDE'!I46+'MAO VALVERDE'!I32+'MAO VALVERDE'!I19</f>
        <v>0</v>
      </c>
      <c r="J126" s="2"/>
      <c r="K126" s="2"/>
    </row>
    <row r="127" spans="1:11" ht="15.75" customHeight="1">
      <c r="A127" s="11" t="s">
        <v>20</v>
      </c>
      <c r="B127" s="10"/>
      <c r="C127" s="8">
        <f>'MAO VALVERDE'!C87+'MAO VALVERDE'!C74+'MAO VALVERDE'!C60+'MAO VALVERDE'!C47+'MAO VALVERDE'!C33+'MAO VALVERDE'!C20</f>
        <v>4683</v>
      </c>
      <c r="D127" s="8">
        <f>'MAO VALVERDE'!D87+'MAO VALVERDE'!D74+'MAO VALVERDE'!D60+'MAO VALVERDE'!D47+'MAO VALVERDE'!D33+'MAO VALVERDE'!D20</f>
        <v>4351</v>
      </c>
      <c r="E127" s="8">
        <f>'MAO VALVERDE'!E87+'MAO VALVERDE'!E74+'MAO VALVERDE'!E60+'MAO VALVERDE'!E47+'MAO VALVERDE'!E33+'MAO VALVERDE'!E20</f>
        <v>4243</v>
      </c>
      <c r="F127" s="8">
        <f>'MAO VALVERDE'!F87+'MAO VALVERDE'!F74+'MAO VALVERDE'!F60+'MAO VALVERDE'!F47+'MAO VALVERDE'!F33+'MAO VALVERDE'!F20</f>
        <v>4253</v>
      </c>
      <c r="G127" s="8">
        <f>'MAO VALVERDE'!G87+'MAO VALVERDE'!G74+'MAO VALVERDE'!G60+'MAO VALVERDE'!G47+'MAO VALVERDE'!G33+'MAO VALVERDE'!G20</f>
        <v>0</v>
      </c>
      <c r="H127" s="8">
        <f>'MAO VALVERDE'!H87+'MAO VALVERDE'!H74+'MAO VALVERDE'!H60+'MAO VALVERDE'!H47+'MAO VALVERDE'!H33+'MAO VALVERDE'!H20</f>
        <v>0</v>
      </c>
      <c r="I127" s="8">
        <f>'MAO VALVERDE'!I87+'MAO VALVERDE'!I74+'MAO VALVERDE'!I60+'MAO VALVERDE'!I47+'MAO VALVERDE'!I33+'MAO VALVERDE'!I20</f>
        <v>0</v>
      </c>
      <c r="J127" s="2"/>
      <c r="K127" s="2"/>
    </row>
    <row r="128" spans="1:11" ht="15.75" customHeight="1">
      <c r="A128" s="11" t="s">
        <v>21</v>
      </c>
      <c r="B128" s="10"/>
      <c r="C128" s="8">
        <f>'MAO VALVERDE'!C88+'MAO VALVERDE'!C75+'MAO VALVERDE'!C61+'MAO VALVERDE'!C48+'MAO VALVERDE'!C34+'MAO VALVERDE'!C21</f>
        <v>3711</v>
      </c>
      <c r="D128" s="8">
        <f>'MAO VALVERDE'!D88+'MAO VALVERDE'!D75+'MAO VALVERDE'!D61+'MAO VALVERDE'!D48+'MAO VALVERDE'!D34+'MAO VALVERDE'!D21</f>
        <v>3856</v>
      </c>
      <c r="E128" s="8">
        <f>'MAO VALVERDE'!E88+'MAO VALVERDE'!E75+'MAO VALVERDE'!E61+'MAO VALVERDE'!E48+'MAO VALVERDE'!E34+'MAO VALVERDE'!E21</f>
        <v>3974</v>
      </c>
      <c r="F128" s="8">
        <f>'MAO VALVERDE'!F88+'MAO VALVERDE'!F75+'MAO VALVERDE'!F61+'MAO VALVERDE'!F48+'MAO VALVERDE'!F34+'MAO VALVERDE'!F21</f>
        <v>3962</v>
      </c>
      <c r="G128" s="8">
        <f>'MAO VALVERDE'!G88+'MAO VALVERDE'!G75+'MAO VALVERDE'!G61+'MAO VALVERDE'!G48+'MAO VALVERDE'!G34+'MAO VALVERDE'!G21</f>
        <v>0</v>
      </c>
      <c r="H128" s="8">
        <f>'MAO VALVERDE'!H88+'MAO VALVERDE'!H75+'MAO VALVERDE'!H61+'MAO VALVERDE'!H48+'MAO VALVERDE'!H34+'MAO VALVERDE'!H21</f>
        <v>0</v>
      </c>
      <c r="I128" s="8">
        <f>'MAO VALVERDE'!I88+'MAO VALVERDE'!I75+'MAO VALVERDE'!I61+'MAO VALVERDE'!I48+'MAO VALVERDE'!I34+'MAO VALVERDE'!I21</f>
        <v>0</v>
      </c>
      <c r="J128" s="2"/>
      <c r="K128" s="2"/>
    </row>
    <row r="129" spans="1:11" ht="15.75" customHeight="1">
      <c r="A129" s="7" t="s">
        <v>22</v>
      </c>
      <c r="B129" s="12">
        <f>SUM(B121:B128)</f>
        <v>3848</v>
      </c>
      <c r="C129" s="12">
        <f t="shared" ref="C129:I129" si="8">SUM(C123:C128)</f>
        <v>25732</v>
      </c>
      <c r="D129" s="12">
        <f t="shared" si="8"/>
        <v>25909</v>
      </c>
      <c r="E129" s="12">
        <f t="shared" si="8"/>
        <v>25530</v>
      </c>
      <c r="F129" s="12">
        <f t="shared" si="8"/>
        <v>25574</v>
      </c>
      <c r="G129" s="12">
        <f t="shared" si="8"/>
        <v>13188</v>
      </c>
      <c r="H129" s="12">
        <f t="shared" si="8"/>
        <v>13134</v>
      </c>
      <c r="I129" s="12">
        <f t="shared" si="8"/>
        <v>12560</v>
      </c>
      <c r="J129" s="2"/>
      <c r="K129" s="2"/>
    </row>
    <row r="130" spans="1:11" ht="15.75" customHeight="1">
      <c r="A130" s="13"/>
      <c r="B130" s="13"/>
      <c r="C130" s="13"/>
      <c r="D130" s="13"/>
      <c r="E130" s="13"/>
      <c r="F130" s="13"/>
      <c r="G130" s="13"/>
      <c r="H130" s="13"/>
      <c r="I130" s="14">
        <f>SUM(B129:I129)</f>
        <v>145475</v>
      </c>
      <c r="J130" s="2"/>
      <c r="K130" s="2"/>
    </row>
    <row r="131" spans="1:11" ht="15.75" customHeight="1">
      <c r="A131" s="46" t="s">
        <v>3</v>
      </c>
      <c r="B131" s="47"/>
      <c r="C131" s="47"/>
      <c r="D131" s="47"/>
      <c r="E131" s="47"/>
      <c r="F131" s="47"/>
      <c r="G131" s="47"/>
      <c r="H131" s="47"/>
      <c r="I131" s="48"/>
      <c r="J131" s="2"/>
      <c r="K131" s="2"/>
    </row>
    <row r="132" spans="1:11" ht="15.75" customHeight="1">
      <c r="A132" s="49" t="s">
        <v>4</v>
      </c>
      <c r="B132" s="51" t="s">
        <v>31</v>
      </c>
      <c r="C132" s="47"/>
      <c r="D132" s="47"/>
      <c r="E132" s="47"/>
      <c r="F132" s="47"/>
      <c r="G132" s="47"/>
      <c r="H132" s="47"/>
      <c r="I132" s="48"/>
      <c r="J132" s="2"/>
      <c r="K132" s="2"/>
    </row>
    <row r="133" spans="1:11" ht="15.75" customHeight="1">
      <c r="A133" s="50"/>
      <c r="B133" s="6" t="s">
        <v>6</v>
      </c>
      <c r="C133" s="6" t="s">
        <v>7</v>
      </c>
      <c r="D133" s="6" t="s">
        <v>8</v>
      </c>
      <c r="E133" s="6" t="s">
        <v>9</v>
      </c>
      <c r="F133" s="6" t="s">
        <v>10</v>
      </c>
      <c r="G133" s="6" t="s">
        <v>11</v>
      </c>
      <c r="H133" s="6" t="s">
        <v>12</v>
      </c>
      <c r="I133" s="6" t="s">
        <v>13</v>
      </c>
      <c r="J133" s="2"/>
      <c r="K133" s="2"/>
    </row>
    <row r="134" spans="1:11" ht="15.75" customHeight="1">
      <c r="A134" s="7" t="s">
        <v>14</v>
      </c>
      <c r="B134" s="8">
        <f>'10 SANTO DOMINGO II'!B22+'10 SANTO DOMINGO II'!B35+'10 SANTO DOMINGO II'!B49+'10 SANTO DOMINGO II'!B62+'10 SANTO DOMINGO II'!B76+'10 SANTO DOMINGO II'!B89+'10 SANTO DOMINGO II'!B102</f>
        <v>18679</v>
      </c>
      <c r="C134" s="8">
        <f>'10 SANTO DOMINGO II'!C14+'10 SANTO DOMINGO II'!C27+'10 SANTO DOMINGO II'!C41+'10 SANTO DOMINGO II'!C54+'10 SANTO DOMINGO II'!C68+'10 SANTO DOMINGO II'!C81+'10 SANTO DOMINGO II'!C94</f>
        <v>0</v>
      </c>
      <c r="D134" s="8">
        <f>'10 SANTO DOMINGO II'!D14+'10 SANTO DOMINGO II'!D27+'10 SANTO DOMINGO II'!D41+'10 SANTO DOMINGO II'!D54+'10 SANTO DOMINGO II'!D68+'10 SANTO DOMINGO II'!D81+'10 SANTO DOMINGO II'!D94</f>
        <v>0</v>
      </c>
      <c r="E134" s="8">
        <f>'10 SANTO DOMINGO II'!E14+'10 SANTO DOMINGO II'!E27+'10 SANTO DOMINGO II'!E41+'10 SANTO DOMINGO II'!E54+'10 SANTO DOMINGO II'!E68+'10 SANTO DOMINGO II'!E81+'10 SANTO DOMINGO II'!E94</f>
        <v>0</v>
      </c>
      <c r="F134" s="8">
        <f>'10 SANTO DOMINGO II'!F14+'10 SANTO DOMINGO II'!F27+'10 SANTO DOMINGO II'!F41+'10 SANTO DOMINGO II'!F54+'10 SANTO DOMINGO II'!F68+'10 SANTO DOMINGO II'!F81+'10 SANTO DOMINGO II'!F94</f>
        <v>0</v>
      </c>
      <c r="G134" s="8">
        <f>'10 SANTO DOMINGO II'!G14+'10 SANTO DOMINGO II'!G27+'10 SANTO DOMINGO II'!G41+'10 SANTO DOMINGO II'!G54+'10 SANTO DOMINGO II'!G68+'10 SANTO DOMINGO II'!G81+'10 SANTO DOMINGO II'!G94</f>
        <v>0</v>
      </c>
      <c r="H134" s="8">
        <f>'10 SANTO DOMINGO II'!H14+'10 SANTO DOMINGO II'!H27+'10 SANTO DOMINGO II'!H41+'10 SANTO DOMINGO II'!H54+'10 SANTO DOMINGO II'!H68+'10 SANTO DOMINGO II'!H81+'10 SANTO DOMINGO II'!H94</f>
        <v>0</v>
      </c>
      <c r="I134" s="8">
        <f>'10 SANTO DOMINGO II'!I14+'10 SANTO DOMINGO II'!I27+'10 SANTO DOMINGO II'!I41+'10 SANTO DOMINGO II'!I54+'10 SANTO DOMINGO II'!I68+'10 SANTO DOMINGO II'!I81+'10 SANTO DOMINGO II'!I94</f>
        <v>0</v>
      </c>
      <c r="J134" s="2"/>
      <c r="K134" s="2"/>
    </row>
    <row r="135" spans="1:11" ht="15.75" customHeight="1">
      <c r="A135" s="9" t="s">
        <v>15</v>
      </c>
      <c r="B135" s="10"/>
      <c r="C135" s="8">
        <f>'10 SANTO DOMINGO II'!C15+'10 SANTO DOMINGO II'!C28+'10 SANTO DOMINGO II'!C42+'10 SANTO DOMINGO II'!C55+'10 SANTO DOMINGO II'!C69+'10 SANTO DOMINGO II'!C82+'10 SANTO DOMINGO II'!C95</f>
        <v>0</v>
      </c>
      <c r="D135" s="8">
        <f>'10 SANTO DOMINGO II'!D15+'10 SANTO DOMINGO II'!D28+'10 SANTO DOMINGO II'!D42+'10 SANTO DOMINGO II'!D55+'10 SANTO DOMINGO II'!D69+'10 SANTO DOMINGO II'!D82+'10 SANTO DOMINGO II'!D95</f>
        <v>0</v>
      </c>
      <c r="E135" s="8">
        <f>'10 SANTO DOMINGO II'!E15+'10 SANTO DOMINGO II'!E28+'10 SANTO DOMINGO II'!E42+'10 SANTO DOMINGO II'!E55+'10 SANTO DOMINGO II'!E69+'10 SANTO DOMINGO II'!E82+'10 SANTO DOMINGO II'!E95</f>
        <v>0</v>
      </c>
      <c r="F135" s="8">
        <f>'10 SANTO DOMINGO II'!F15+'10 SANTO DOMINGO II'!F28+'10 SANTO DOMINGO II'!F42+'10 SANTO DOMINGO II'!F55+'10 SANTO DOMINGO II'!F69+'10 SANTO DOMINGO II'!F82+'10 SANTO DOMINGO II'!F95</f>
        <v>0</v>
      </c>
      <c r="G135" s="8">
        <f>'10 SANTO DOMINGO II'!G15+'10 SANTO DOMINGO II'!G28+'10 SANTO DOMINGO II'!G42+'10 SANTO DOMINGO II'!G55+'10 SANTO DOMINGO II'!G69+'10 SANTO DOMINGO II'!G82+'10 SANTO DOMINGO II'!G95</f>
        <v>0</v>
      </c>
      <c r="H135" s="8">
        <f>'10 SANTO DOMINGO II'!H15+'10 SANTO DOMINGO II'!H28+'10 SANTO DOMINGO II'!H42+'10 SANTO DOMINGO II'!H55+'10 SANTO DOMINGO II'!H69+'10 SANTO DOMINGO II'!H82+'10 SANTO DOMINGO II'!H95</f>
        <v>0</v>
      </c>
      <c r="I135" s="8">
        <f>'10 SANTO DOMINGO II'!I15+'10 SANTO DOMINGO II'!I28+'10 SANTO DOMINGO II'!I42+'10 SANTO DOMINGO II'!I55+'10 SANTO DOMINGO II'!I69+'10 SANTO DOMINGO II'!I82+'10 SANTO DOMINGO II'!I95</f>
        <v>0</v>
      </c>
      <c r="J135" s="2"/>
      <c r="K135" s="2"/>
    </row>
    <row r="136" spans="1:11" ht="15.75" customHeight="1">
      <c r="A136" s="11" t="s">
        <v>16</v>
      </c>
      <c r="B136" s="10"/>
      <c r="C136" s="8">
        <f>'10 SANTO DOMINGO II'!C16+'10 SANTO DOMINGO II'!C29+'10 SANTO DOMINGO II'!C43+'10 SANTO DOMINGO II'!C56+'10 SANTO DOMINGO II'!C70+'10 SANTO DOMINGO II'!C83+'10 SANTO DOMINGO II'!C96</f>
        <v>23484</v>
      </c>
      <c r="D136" s="8">
        <f>'10 SANTO DOMINGO II'!D16+'10 SANTO DOMINGO II'!D29+'10 SANTO DOMINGO II'!D43+'10 SANTO DOMINGO II'!D56+'10 SANTO DOMINGO II'!D70+'10 SANTO DOMINGO II'!D83+'10 SANTO DOMINGO II'!D96</f>
        <v>23116</v>
      </c>
      <c r="E136" s="8">
        <f>'10 SANTO DOMINGO II'!E16+'10 SANTO DOMINGO II'!E29+'10 SANTO DOMINGO II'!E43+'10 SANTO DOMINGO II'!E56+'10 SANTO DOMINGO II'!E70+'10 SANTO DOMINGO II'!E83+'10 SANTO DOMINGO II'!E96</f>
        <v>23113</v>
      </c>
      <c r="F136" s="8">
        <f>'10 SANTO DOMINGO II'!F16+'10 SANTO DOMINGO II'!F29+'10 SANTO DOMINGO II'!F43+'10 SANTO DOMINGO II'!F56+'10 SANTO DOMINGO II'!F70+'10 SANTO DOMINGO II'!F83+'10 SANTO DOMINGO II'!F96</f>
        <v>23328</v>
      </c>
      <c r="G136" s="8">
        <f>'10 SANTO DOMINGO II'!G16+'10 SANTO DOMINGO II'!G29+'10 SANTO DOMINGO II'!G43+'10 SANTO DOMINGO II'!G56+'10 SANTO DOMINGO II'!G70+'10 SANTO DOMINGO II'!G83+'10 SANTO DOMINGO II'!G96</f>
        <v>23457</v>
      </c>
      <c r="H136" s="8">
        <f>'10 SANTO DOMINGO II'!H16+'10 SANTO DOMINGO II'!H29+'10 SANTO DOMINGO II'!H43+'10 SANTO DOMINGO II'!H56+'10 SANTO DOMINGO II'!H70+'10 SANTO DOMINGO II'!H83+'10 SANTO DOMINGO II'!H96</f>
        <v>22978</v>
      </c>
      <c r="I136" s="8">
        <f>'10 SANTO DOMINGO II'!I16+'10 SANTO DOMINGO II'!I29+'10 SANTO DOMINGO II'!I43+'10 SANTO DOMINGO II'!I56+'10 SANTO DOMINGO II'!I70+'10 SANTO DOMINGO II'!I83+'10 SANTO DOMINGO II'!I96</f>
        <v>22478</v>
      </c>
      <c r="J136" s="2"/>
      <c r="K136" s="2"/>
    </row>
    <row r="137" spans="1:11" ht="15.75" customHeight="1">
      <c r="A137" s="11" t="s">
        <v>17</v>
      </c>
      <c r="B137" s="10"/>
      <c r="C137" s="8">
        <f>'10 SANTO DOMINGO II'!C17+'10 SANTO DOMINGO II'!C30+'10 SANTO DOMINGO II'!C44+'10 SANTO DOMINGO II'!C57+'10 SANTO DOMINGO II'!C71+'10 SANTO DOMINGO II'!C84+'10 SANTO DOMINGO II'!C97</f>
        <v>23927</v>
      </c>
      <c r="D137" s="8">
        <f>'10 SANTO DOMINGO II'!D17+'10 SANTO DOMINGO II'!D30+'10 SANTO DOMINGO II'!D44+'10 SANTO DOMINGO II'!D57+'10 SANTO DOMINGO II'!D71+'10 SANTO DOMINGO II'!D84+'10 SANTO DOMINGO II'!D97</f>
        <v>23850</v>
      </c>
      <c r="E137" s="8">
        <f>'10 SANTO DOMINGO II'!E17+'10 SANTO DOMINGO II'!E30+'10 SANTO DOMINGO II'!E44+'10 SANTO DOMINGO II'!E57+'10 SANTO DOMINGO II'!E71+'10 SANTO DOMINGO II'!E84+'10 SANTO DOMINGO II'!E97</f>
        <v>23762</v>
      </c>
      <c r="F137" s="8">
        <f>'10 SANTO DOMINGO II'!F17+'10 SANTO DOMINGO II'!F30+'10 SANTO DOMINGO II'!F44+'10 SANTO DOMINGO II'!F57+'10 SANTO DOMINGO II'!F71+'10 SANTO DOMINGO II'!F84+'10 SANTO DOMINGO II'!F97</f>
        <v>23662</v>
      </c>
      <c r="G137" s="8">
        <f>'10 SANTO DOMINGO II'!G17+'10 SANTO DOMINGO II'!G30+'10 SANTO DOMINGO II'!G44+'10 SANTO DOMINGO II'!G57+'10 SANTO DOMINGO II'!G71+'10 SANTO DOMINGO II'!G84+'10 SANTO DOMINGO II'!G97</f>
        <v>24271</v>
      </c>
      <c r="H137" s="8">
        <f>'10 SANTO DOMINGO II'!H17+'10 SANTO DOMINGO II'!H30+'10 SANTO DOMINGO II'!H44+'10 SANTO DOMINGO II'!H57+'10 SANTO DOMINGO II'!H71+'10 SANTO DOMINGO II'!H84+'10 SANTO DOMINGO II'!H97</f>
        <v>23397</v>
      </c>
      <c r="I137" s="8">
        <f>'10 SANTO DOMINGO II'!I17+'10 SANTO DOMINGO II'!I30+'10 SANTO DOMINGO II'!I44+'10 SANTO DOMINGO II'!I57+'10 SANTO DOMINGO II'!I71+'10 SANTO DOMINGO II'!I84+'10 SANTO DOMINGO II'!I97</f>
        <v>23246</v>
      </c>
      <c r="J137" s="2"/>
      <c r="K137" s="2"/>
    </row>
    <row r="138" spans="1:11" ht="15.75" customHeight="1">
      <c r="A138" s="11" t="s">
        <v>18</v>
      </c>
      <c r="B138" s="10"/>
      <c r="C138" s="8">
        <f>'10 SANTO DOMINGO II'!C18+'10 SANTO DOMINGO II'!C31+'10 SANTO DOMINGO II'!C45+'10 SANTO DOMINGO II'!C58+'10 SANTO DOMINGO II'!C72+'10 SANTO DOMINGO II'!C85+'10 SANTO DOMINGO II'!C98</f>
        <v>26902</v>
      </c>
      <c r="D138" s="8">
        <f>'10 SANTO DOMINGO II'!D18+'10 SANTO DOMINGO II'!D31+'10 SANTO DOMINGO II'!D45+'10 SANTO DOMINGO II'!D58+'10 SANTO DOMINGO II'!D72+'10 SANTO DOMINGO II'!D85+'10 SANTO DOMINGO II'!D98</f>
        <v>27412</v>
      </c>
      <c r="E138" s="8">
        <f>'10 SANTO DOMINGO II'!E18+'10 SANTO DOMINGO II'!E31+'10 SANTO DOMINGO II'!E45+'10 SANTO DOMINGO II'!E58+'10 SANTO DOMINGO II'!E72+'10 SANTO DOMINGO II'!E85+'10 SANTO DOMINGO II'!E98</f>
        <v>27178</v>
      </c>
      <c r="F138" s="8">
        <f>'10 SANTO DOMINGO II'!F18+'10 SANTO DOMINGO II'!F31+'10 SANTO DOMINGO II'!F45+'10 SANTO DOMINGO II'!F58+'10 SANTO DOMINGO II'!F72+'10 SANTO DOMINGO II'!F85+'10 SANTO DOMINGO II'!F98</f>
        <v>26827</v>
      </c>
      <c r="G138" s="8">
        <f>'10 SANTO DOMINGO II'!G18+'10 SANTO DOMINGO II'!G31+'10 SANTO DOMINGO II'!G45+'10 SANTO DOMINGO II'!G58+'10 SANTO DOMINGO II'!G72+'10 SANTO DOMINGO II'!G85+'10 SANTO DOMINGO II'!G98</f>
        <v>26922</v>
      </c>
      <c r="H138" s="8">
        <f>'10 SANTO DOMINGO II'!H18+'10 SANTO DOMINGO II'!H31+'10 SANTO DOMINGO II'!H45+'10 SANTO DOMINGO II'!H58+'10 SANTO DOMINGO II'!H72+'10 SANTO DOMINGO II'!H85+'10 SANTO DOMINGO II'!H98</f>
        <v>27382</v>
      </c>
      <c r="I138" s="8">
        <f>'10 SANTO DOMINGO II'!I18+'10 SANTO DOMINGO II'!I31+'10 SANTO DOMINGO II'!I45+'10 SANTO DOMINGO II'!I58+'10 SANTO DOMINGO II'!I72+'10 SANTO DOMINGO II'!I85+'10 SANTO DOMINGO II'!I98</f>
        <v>26841</v>
      </c>
      <c r="J138" s="2"/>
      <c r="K138" s="2"/>
    </row>
    <row r="139" spans="1:11" ht="15.75" customHeight="1">
      <c r="A139" s="11" t="s">
        <v>19</v>
      </c>
      <c r="B139" s="10"/>
      <c r="C139" s="8">
        <f>'10 SANTO DOMINGO II'!C19+'10 SANTO DOMINGO II'!C32+'10 SANTO DOMINGO II'!C46+'10 SANTO DOMINGO II'!C59+'10 SANTO DOMINGO II'!C73+'10 SANTO DOMINGO II'!C86+'10 SANTO DOMINGO II'!C99</f>
        <v>26736</v>
      </c>
      <c r="D139" s="8">
        <f>'10 SANTO DOMINGO II'!D19+'10 SANTO DOMINGO II'!D32+'10 SANTO DOMINGO II'!D46+'10 SANTO DOMINGO II'!D59+'10 SANTO DOMINGO II'!D73+'10 SANTO DOMINGO II'!D86+'10 SANTO DOMINGO II'!D99</f>
        <v>26928</v>
      </c>
      <c r="E139" s="8">
        <f>'10 SANTO DOMINGO II'!E19+'10 SANTO DOMINGO II'!E32+'10 SANTO DOMINGO II'!E46+'10 SANTO DOMINGO II'!E59+'10 SANTO DOMINGO II'!E73+'10 SANTO DOMINGO II'!E86+'10 SANTO DOMINGO II'!E99</f>
        <v>26865</v>
      </c>
      <c r="F139" s="8">
        <f>'10 SANTO DOMINGO II'!F19+'10 SANTO DOMINGO II'!F32+'10 SANTO DOMINGO II'!F46+'10 SANTO DOMINGO II'!F59+'10 SANTO DOMINGO II'!F73+'10 SANTO DOMINGO II'!F86+'10 SANTO DOMINGO II'!F99</f>
        <v>26716</v>
      </c>
      <c r="G139" s="8">
        <f>'10 SANTO DOMINGO II'!G19+'10 SANTO DOMINGO II'!G32+'10 SANTO DOMINGO II'!G46+'10 SANTO DOMINGO II'!G59+'10 SANTO DOMINGO II'!G73+'10 SANTO DOMINGO II'!G86+'10 SANTO DOMINGO II'!G99</f>
        <v>0</v>
      </c>
      <c r="H139" s="8">
        <f>'10 SANTO DOMINGO II'!H19+'10 SANTO DOMINGO II'!H32+'10 SANTO DOMINGO II'!H46+'10 SANTO DOMINGO II'!H59+'10 SANTO DOMINGO II'!H73+'10 SANTO DOMINGO II'!H86+'10 SANTO DOMINGO II'!H99</f>
        <v>0</v>
      </c>
      <c r="I139" s="8">
        <f>'10 SANTO DOMINGO II'!I19+'10 SANTO DOMINGO II'!I32+'10 SANTO DOMINGO II'!I46+'10 SANTO DOMINGO II'!I59+'10 SANTO DOMINGO II'!I73+'10 SANTO DOMINGO II'!I86+'10 SANTO DOMINGO II'!I99</f>
        <v>0</v>
      </c>
      <c r="J139" s="2"/>
      <c r="K139" s="2"/>
    </row>
    <row r="140" spans="1:11" ht="15.75" customHeight="1">
      <c r="A140" s="11" t="s">
        <v>20</v>
      </c>
      <c r="B140" s="10"/>
      <c r="C140" s="8">
        <f>'10 SANTO DOMINGO II'!C20+'10 SANTO DOMINGO II'!C33+'10 SANTO DOMINGO II'!C47+'10 SANTO DOMINGO II'!C60+'10 SANTO DOMINGO II'!C74+'10 SANTO DOMINGO II'!C87+'10 SANTO DOMINGO II'!C100</f>
        <v>27335</v>
      </c>
      <c r="D140" s="8">
        <f>'10 SANTO DOMINGO II'!D20+'10 SANTO DOMINGO II'!D33+'10 SANTO DOMINGO II'!D47+'10 SANTO DOMINGO II'!D60+'10 SANTO DOMINGO II'!D74+'10 SANTO DOMINGO II'!D87+'10 SANTO DOMINGO II'!D100</f>
        <v>27080</v>
      </c>
      <c r="E140" s="8">
        <f>'10 SANTO DOMINGO II'!E20+'10 SANTO DOMINGO II'!E33+'10 SANTO DOMINGO II'!E47+'10 SANTO DOMINGO II'!E60+'10 SANTO DOMINGO II'!E74+'10 SANTO DOMINGO II'!E87+'10 SANTO DOMINGO II'!E100</f>
        <v>27371</v>
      </c>
      <c r="F140" s="8">
        <f>'10 SANTO DOMINGO II'!F20+'10 SANTO DOMINGO II'!F33+'10 SANTO DOMINGO II'!F47+'10 SANTO DOMINGO II'!F60+'10 SANTO DOMINGO II'!F74+'10 SANTO DOMINGO II'!F87+'10 SANTO DOMINGO II'!F100</f>
        <v>27643</v>
      </c>
      <c r="G140" s="8">
        <f>'10 SANTO DOMINGO II'!G20+'10 SANTO DOMINGO II'!G33+'10 SANTO DOMINGO II'!G47+'10 SANTO DOMINGO II'!G60+'10 SANTO DOMINGO II'!G74+'10 SANTO DOMINGO II'!G87+'10 SANTO DOMINGO II'!G100</f>
        <v>0</v>
      </c>
      <c r="H140" s="8">
        <f>'10 SANTO DOMINGO II'!H20+'10 SANTO DOMINGO II'!H33+'10 SANTO DOMINGO II'!H47+'10 SANTO DOMINGO II'!H60+'10 SANTO DOMINGO II'!H74+'10 SANTO DOMINGO II'!H87+'10 SANTO DOMINGO II'!H100</f>
        <v>0</v>
      </c>
      <c r="I140" s="8">
        <f>'10 SANTO DOMINGO II'!I20+'10 SANTO DOMINGO II'!I33+'10 SANTO DOMINGO II'!I47+'10 SANTO DOMINGO II'!I60+'10 SANTO DOMINGO II'!I74+'10 SANTO DOMINGO II'!I87+'10 SANTO DOMINGO II'!I100</f>
        <v>0</v>
      </c>
      <c r="J140" s="2"/>
      <c r="K140" s="2"/>
    </row>
    <row r="141" spans="1:11" ht="15.75" customHeight="1">
      <c r="A141" s="11" t="s">
        <v>21</v>
      </c>
      <c r="B141" s="10"/>
      <c r="C141" s="8">
        <f>'10 SANTO DOMINGO II'!C21+'10 SANTO DOMINGO II'!C34+'10 SANTO DOMINGO II'!C48+'10 SANTO DOMINGO II'!C61+'10 SANTO DOMINGO II'!C75+'10 SANTO DOMINGO II'!C88+'10 SANTO DOMINGO II'!C101</f>
        <v>26911</v>
      </c>
      <c r="D141" s="8">
        <f>'10 SANTO DOMINGO II'!D21+'10 SANTO DOMINGO II'!D34+'10 SANTO DOMINGO II'!D48+'10 SANTO DOMINGO II'!D61+'10 SANTO DOMINGO II'!D75+'10 SANTO DOMINGO II'!D88+'10 SANTO DOMINGO II'!D101</f>
        <v>26903</v>
      </c>
      <c r="E141" s="8">
        <f>'10 SANTO DOMINGO II'!E21+'10 SANTO DOMINGO II'!E34+'10 SANTO DOMINGO II'!E48+'10 SANTO DOMINGO II'!E61+'10 SANTO DOMINGO II'!E75+'10 SANTO DOMINGO II'!E88+'10 SANTO DOMINGO II'!E101</f>
        <v>26541</v>
      </c>
      <c r="F141" s="8">
        <f>'10 SANTO DOMINGO II'!F21+'10 SANTO DOMINGO II'!F34+'10 SANTO DOMINGO II'!F48+'10 SANTO DOMINGO II'!F61+'10 SANTO DOMINGO II'!F75+'10 SANTO DOMINGO II'!F88+'10 SANTO DOMINGO II'!F101</f>
        <v>26929</v>
      </c>
      <c r="G141" s="8">
        <f>'10 SANTO DOMINGO II'!G21+'10 SANTO DOMINGO II'!G34+'10 SANTO DOMINGO II'!G48+'10 SANTO DOMINGO II'!G61+'10 SANTO DOMINGO II'!G75+'10 SANTO DOMINGO II'!G88+'10 SANTO DOMINGO II'!G101</f>
        <v>0</v>
      </c>
      <c r="H141" s="8">
        <f>'10 SANTO DOMINGO II'!H21+'10 SANTO DOMINGO II'!H34+'10 SANTO DOMINGO II'!H48+'10 SANTO DOMINGO II'!H61+'10 SANTO DOMINGO II'!H75+'10 SANTO DOMINGO II'!H88+'10 SANTO DOMINGO II'!H101</f>
        <v>0</v>
      </c>
      <c r="I141" s="8">
        <f>'10 SANTO DOMINGO II'!I21+'10 SANTO DOMINGO II'!I34+'10 SANTO DOMINGO II'!I48+'10 SANTO DOMINGO II'!I61+'10 SANTO DOMINGO II'!I75+'10 SANTO DOMINGO II'!I88+'10 SANTO DOMINGO II'!I101</f>
        <v>0</v>
      </c>
      <c r="J141" s="2"/>
      <c r="K141" s="2"/>
    </row>
    <row r="142" spans="1:11" ht="15.75" customHeight="1">
      <c r="A142" s="7" t="s">
        <v>22</v>
      </c>
      <c r="B142" s="12">
        <f>SUM(B134:B141)</f>
        <v>18679</v>
      </c>
      <c r="C142" s="12">
        <f t="shared" ref="C142:I142" si="9">SUM(C136:C141)</f>
        <v>155295</v>
      </c>
      <c r="D142" s="12">
        <f t="shared" si="9"/>
        <v>155289</v>
      </c>
      <c r="E142" s="12">
        <f t="shared" si="9"/>
        <v>154830</v>
      </c>
      <c r="F142" s="12">
        <f t="shared" si="9"/>
        <v>155105</v>
      </c>
      <c r="G142" s="12">
        <f t="shared" si="9"/>
        <v>74650</v>
      </c>
      <c r="H142" s="12">
        <f t="shared" si="9"/>
        <v>73757</v>
      </c>
      <c r="I142" s="12">
        <f t="shared" si="9"/>
        <v>72565</v>
      </c>
      <c r="J142" s="2"/>
      <c r="K142" s="2"/>
    </row>
    <row r="143" spans="1:11" ht="15.75" customHeight="1">
      <c r="A143" s="13"/>
      <c r="B143" s="13"/>
      <c r="C143" s="13"/>
      <c r="D143" s="13"/>
      <c r="E143" s="13"/>
      <c r="F143" s="13"/>
      <c r="G143" s="13"/>
      <c r="H143" s="13"/>
      <c r="I143" s="14">
        <f>B142+C142+D142+E142+F142+G142+H142+I142</f>
        <v>860170</v>
      </c>
      <c r="J143" s="2"/>
      <c r="K143" s="2"/>
    </row>
    <row r="144" spans="1:11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.75" customHeight="1">
      <c r="A145" s="46" t="s">
        <v>3</v>
      </c>
      <c r="B145" s="47"/>
      <c r="C145" s="47"/>
      <c r="D145" s="47"/>
      <c r="E145" s="47"/>
      <c r="F145" s="47"/>
      <c r="G145" s="47"/>
      <c r="H145" s="47"/>
      <c r="I145" s="48"/>
      <c r="J145" s="2"/>
      <c r="K145" s="2"/>
    </row>
    <row r="146" spans="1:11" ht="15.75" customHeight="1">
      <c r="A146" s="49" t="s">
        <v>4</v>
      </c>
      <c r="B146" s="51" t="s">
        <v>32</v>
      </c>
      <c r="C146" s="47"/>
      <c r="D146" s="47"/>
      <c r="E146" s="47"/>
      <c r="F146" s="47"/>
      <c r="G146" s="47"/>
      <c r="H146" s="47"/>
      <c r="I146" s="48"/>
      <c r="J146" s="2"/>
      <c r="K146" s="2"/>
    </row>
    <row r="147" spans="1:11" ht="15.75" customHeight="1">
      <c r="A147" s="50"/>
      <c r="B147" s="6" t="s">
        <v>6</v>
      </c>
      <c r="C147" s="6" t="s">
        <v>7</v>
      </c>
      <c r="D147" s="6" t="s">
        <v>8</v>
      </c>
      <c r="E147" s="6" t="s">
        <v>9</v>
      </c>
      <c r="F147" s="6" t="s">
        <v>10</v>
      </c>
      <c r="G147" s="6" t="s">
        <v>11</v>
      </c>
      <c r="H147" s="6" t="s">
        <v>12</v>
      </c>
      <c r="I147" s="6" t="s">
        <v>13</v>
      </c>
      <c r="J147" s="2"/>
      <c r="K147" s="2"/>
    </row>
    <row r="148" spans="1:11" ht="15.75" customHeight="1">
      <c r="A148" s="7" t="s">
        <v>14</v>
      </c>
      <c r="B148" s="8">
        <f>'PUERTO PLATA'!B103+'PUERTO PLATA'!B89+'PUERTO PLATA'!B76+'PUERTO PLATA'!B62+'PUERTO PLATA'!B49+'PUERTO PLATA'!B35+'PUERTO PLATA'!B22</f>
        <v>4535</v>
      </c>
      <c r="C148" s="8">
        <f>'PUERTO PLATA'!C14+'PUERTO PLATA'!C27+'PUERTO PLATA'!C41+'PUERTO PLATA'!C54+'PUERTO PLATA'!C68+'PUERTO PLATA'!C81+'PUERTO PLATA'!C95</f>
        <v>0</v>
      </c>
      <c r="D148" s="8">
        <f>'PUERTO PLATA'!D14+'PUERTO PLATA'!D27+'PUERTO PLATA'!D41+'PUERTO PLATA'!D54+'PUERTO PLATA'!D68+'PUERTO PLATA'!D81+'PUERTO PLATA'!D95</f>
        <v>0</v>
      </c>
      <c r="E148" s="8">
        <f>'PUERTO PLATA'!E14+'PUERTO PLATA'!E27+'PUERTO PLATA'!E41+'PUERTO PLATA'!E54+'PUERTO PLATA'!E68+'PUERTO PLATA'!E81+'PUERTO PLATA'!E95</f>
        <v>0</v>
      </c>
      <c r="F148" s="8">
        <f>'PUERTO PLATA'!F14+'PUERTO PLATA'!F27+'PUERTO PLATA'!F41+'PUERTO PLATA'!F54+'PUERTO PLATA'!F68+'PUERTO PLATA'!F81+'PUERTO PLATA'!F95</f>
        <v>0</v>
      </c>
      <c r="G148" s="8">
        <f>'PUERTO PLATA'!G14+'PUERTO PLATA'!G27+'PUERTO PLATA'!G41+'PUERTO PLATA'!G54+'PUERTO PLATA'!G68+'PUERTO PLATA'!G81+'PUERTO PLATA'!G95</f>
        <v>0</v>
      </c>
      <c r="H148" s="8">
        <f>'PUERTO PLATA'!H14+'PUERTO PLATA'!H27+'PUERTO PLATA'!H41+'PUERTO PLATA'!H54+'PUERTO PLATA'!H68+'PUERTO PLATA'!H81+'PUERTO PLATA'!H95</f>
        <v>0</v>
      </c>
      <c r="I148" s="8">
        <f>'PUERTO PLATA'!I14+'PUERTO PLATA'!I27+'PUERTO PLATA'!I41+'PUERTO PLATA'!I54+'PUERTO PLATA'!I68+'PUERTO PLATA'!I81+'PUERTO PLATA'!I95</f>
        <v>0</v>
      </c>
      <c r="J148" s="2"/>
      <c r="K148" s="2"/>
    </row>
    <row r="149" spans="1:11" ht="15.75" customHeight="1">
      <c r="A149" s="9" t="s">
        <v>15</v>
      </c>
      <c r="B149" s="10"/>
      <c r="C149" s="8">
        <f>'PUERTO PLATA'!C15+'PUERTO PLATA'!C28+'PUERTO PLATA'!C42+'PUERTO PLATA'!C55+'PUERTO PLATA'!C69+'PUERTO PLATA'!C82+'PUERTO PLATA'!C96</f>
        <v>0</v>
      </c>
      <c r="D149" s="8">
        <f>'PUERTO PLATA'!D15+'PUERTO PLATA'!D28+'PUERTO PLATA'!D42+'PUERTO PLATA'!D55+'PUERTO PLATA'!D69+'PUERTO PLATA'!D82+'PUERTO PLATA'!D96</f>
        <v>0</v>
      </c>
      <c r="E149" s="8">
        <f>'PUERTO PLATA'!E15+'PUERTO PLATA'!E28+'PUERTO PLATA'!E42+'PUERTO PLATA'!E55+'PUERTO PLATA'!E69+'PUERTO PLATA'!E82+'PUERTO PLATA'!E96</f>
        <v>0</v>
      </c>
      <c r="F149" s="8">
        <f>'PUERTO PLATA'!F15+'PUERTO PLATA'!F28+'PUERTO PLATA'!F42+'PUERTO PLATA'!F55+'PUERTO PLATA'!F69+'PUERTO PLATA'!F82+'PUERTO PLATA'!F96</f>
        <v>0</v>
      </c>
      <c r="G149" s="8">
        <f>'PUERTO PLATA'!G15+'PUERTO PLATA'!G28+'PUERTO PLATA'!G42+'PUERTO PLATA'!G55+'PUERTO PLATA'!G69+'PUERTO PLATA'!G82+'PUERTO PLATA'!G96</f>
        <v>0</v>
      </c>
      <c r="H149" s="8">
        <f>'PUERTO PLATA'!H15+'PUERTO PLATA'!H28+'PUERTO PLATA'!H42+'PUERTO PLATA'!H55+'PUERTO PLATA'!H69+'PUERTO PLATA'!H82+'PUERTO PLATA'!H96</f>
        <v>0</v>
      </c>
      <c r="I149" s="8">
        <f>'PUERTO PLATA'!I15+'PUERTO PLATA'!I28+'PUERTO PLATA'!I42+'PUERTO PLATA'!I55+'PUERTO PLATA'!I69+'PUERTO PLATA'!I82+'PUERTO PLATA'!I96</f>
        <v>0</v>
      </c>
      <c r="J149" s="2"/>
      <c r="K149" s="2"/>
    </row>
    <row r="150" spans="1:11" ht="15.75" customHeight="1">
      <c r="A150" s="11" t="s">
        <v>16</v>
      </c>
      <c r="B150" s="10"/>
      <c r="C150" s="8">
        <f>'PUERTO PLATA'!C16+'PUERTO PLATA'!C29+'PUERTO PLATA'!C43+'PUERTO PLATA'!C56+'PUERTO PLATA'!C70+'PUERTO PLATA'!C83+'PUERTO PLATA'!C97</f>
        <v>5211</v>
      </c>
      <c r="D150" s="8">
        <f>'PUERTO PLATA'!D16+'PUERTO PLATA'!D29+'PUERTO PLATA'!D43+'PUERTO PLATA'!D56+'PUERTO PLATA'!D70+'PUERTO PLATA'!D83+'PUERTO PLATA'!D97</f>
        <v>4979</v>
      </c>
      <c r="E150" s="8">
        <f>'PUERTO PLATA'!E16+'PUERTO PLATA'!E29+'PUERTO PLATA'!E43+'PUERTO PLATA'!E56+'PUERTO PLATA'!E70+'PUERTO PLATA'!E83+'PUERTO PLATA'!E97</f>
        <v>4959</v>
      </c>
      <c r="F150" s="8">
        <f>'PUERTO PLATA'!F16+'PUERTO PLATA'!F29+'PUERTO PLATA'!F43+'PUERTO PLATA'!F56+'PUERTO PLATA'!F70+'PUERTO PLATA'!F83+'PUERTO PLATA'!F97</f>
        <v>5036</v>
      </c>
      <c r="G150" s="8">
        <f>'PUERTO PLATA'!G16+'PUERTO PLATA'!G29+'PUERTO PLATA'!G43+'PUERTO PLATA'!G56+'PUERTO PLATA'!G70+'PUERTO PLATA'!G83+'PUERTO PLATA'!G97</f>
        <v>4909</v>
      </c>
      <c r="H150" s="8">
        <f>'PUERTO PLATA'!H16+'PUERTO PLATA'!H29+'PUERTO PLATA'!H43+'PUERTO PLATA'!H56+'PUERTO PLATA'!H70+'PUERTO PLATA'!H83+'PUERTO PLATA'!H97</f>
        <v>4734</v>
      </c>
      <c r="I150" s="8">
        <f>'PUERTO PLATA'!I16+'PUERTO PLATA'!I29+'PUERTO PLATA'!I43+'PUERTO PLATA'!I56+'PUERTO PLATA'!I70+'PUERTO PLATA'!I83+'PUERTO PLATA'!I97</f>
        <v>4944</v>
      </c>
      <c r="J150" s="2"/>
      <c r="K150" s="2"/>
    </row>
    <row r="151" spans="1:11" ht="15.75" customHeight="1">
      <c r="A151" s="11" t="s">
        <v>17</v>
      </c>
      <c r="B151" s="10"/>
      <c r="C151" s="8">
        <f>'PUERTO PLATA'!C17+'PUERTO PLATA'!C30+'PUERTO PLATA'!C44+'PUERTO PLATA'!C57+'PUERTO PLATA'!C71+'PUERTO PLATA'!C84+'PUERTO PLATA'!C98</f>
        <v>5134</v>
      </c>
      <c r="D151" s="8">
        <f>'PUERTO PLATA'!D17+'PUERTO PLATA'!D30+'PUERTO PLATA'!D44+'PUERTO PLATA'!D57+'PUERTO PLATA'!D71+'PUERTO PLATA'!D84+'PUERTO PLATA'!D98</f>
        <v>5008</v>
      </c>
      <c r="E151" s="8">
        <f>'PUERTO PLATA'!E17+'PUERTO PLATA'!E30+'PUERTO PLATA'!E44+'PUERTO PLATA'!E57+'PUERTO PLATA'!E71+'PUERTO PLATA'!E84+'PUERTO PLATA'!E98</f>
        <v>5071</v>
      </c>
      <c r="F151" s="8">
        <f>'PUERTO PLATA'!F17+'PUERTO PLATA'!F30+'PUERTO PLATA'!F44+'PUERTO PLATA'!F57+'PUERTO PLATA'!F71+'PUERTO PLATA'!F84+'PUERTO PLATA'!F98</f>
        <v>4964</v>
      </c>
      <c r="G151" s="8">
        <f>'PUERTO PLATA'!G17+'PUERTO PLATA'!G30+'PUERTO PLATA'!G44+'PUERTO PLATA'!G57+'PUERTO PLATA'!G71+'PUERTO PLATA'!G84+'PUERTO PLATA'!G98</f>
        <v>4961</v>
      </c>
      <c r="H151" s="8">
        <f>'PUERTO PLATA'!H17+'PUERTO PLATA'!H30+'PUERTO PLATA'!H44+'PUERTO PLATA'!H57+'PUERTO PLATA'!H71+'PUERTO PLATA'!H84+'PUERTO PLATA'!H98</f>
        <v>4793</v>
      </c>
      <c r="I151" s="8">
        <f>'PUERTO PLATA'!I17+'PUERTO PLATA'!I30+'PUERTO PLATA'!I44+'PUERTO PLATA'!I57+'PUERTO PLATA'!I71+'PUERTO PLATA'!I84+'PUERTO PLATA'!I98</f>
        <v>4961</v>
      </c>
      <c r="J151" s="2"/>
      <c r="K151" s="2"/>
    </row>
    <row r="152" spans="1:11" ht="15.75" customHeight="1">
      <c r="A152" s="11" t="s">
        <v>18</v>
      </c>
      <c r="B152" s="10"/>
      <c r="C152" s="8">
        <f>'PUERTO PLATA'!C18+'PUERTO PLATA'!C31+'PUERTO PLATA'!C45+'PUERTO PLATA'!C58+'PUERTO PLATA'!C72+'PUERTO PLATA'!C85+'PUERTO PLATA'!C99</f>
        <v>5654</v>
      </c>
      <c r="D152" s="8">
        <f>'PUERTO PLATA'!D18+'PUERTO PLATA'!D31+'PUERTO PLATA'!D45+'PUERTO PLATA'!D58+'PUERTO PLATA'!D72+'PUERTO PLATA'!D85+'PUERTO PLATA'!D99</f>
        <v>5524</v>
      </c>
      <c r="E152" s="8">
        <f>'PUERTO PLATA'!E18+'PUERTO PLATA'!E31+'PUERTO PLATA'!E45+'PUERTO PLATA'!E58+'PUERTO PLATA'!E72+'PUERTO PLATA'!E85+'PUERTO PLATA'!E99</f>
        <v>5274</v>
      </c>
      <c r="F152" s="8">
        <f>'PUERTO PLATA'!F18+'PUERTO PLATA'!F31+'PUERTO PLATA'!F45+'PUERTO PLATA'!F58+'PUERTO PLATA'!F72+'PUERTO PLATA'!F85+'PUERTO PLATA'!F99</f>
        <v>5264</v>
      </c>
      <c r="G152" s="8">
        <f>'PUERTO PLATA'!G18+'PUERTO PLATA'!G31+'PUERTO PLATA'!G45+'PUERTO PLATA'!G58+'PUERTO PLATA'!G72+'PUERTO PLATA'!G85+'PUERTO PLATA'!G99</f>
        <v>5374</v>
      </c>
      <c r="H152" s="8">
        <f>'PUERTO PLATA'!H18+'PUERTO PLATA'!H31+'PUERTO PLATA'!H45+'PUERTO PLATA'!H58+'PUERTO PLATA'!H72+'PUERTO PLATA'!H85+'PUERTO PLATA'!H99</f>
        <v>5543</v>
      </c>
      <c r="I152" s="8">
        <f>'PUERTO PLATA'!I18+'PUERTO PLATA'!I31+'PUERTO PLATA'!I45+'PUERTO PLATA'!I58+'PUERTO PLATA'!I72+'PUERTO PLATA'!I85+'PUERTO PLATA'!I99</f>
        <v>5284</v>
      </c>
      <c r="J152" s="2"/>
      <c r="K152" s="2"/>
    </row>
    <row r="153" spans="1:11" ht="15.75" customHeight="1">
      <c r="A153" s="11" t="s">
        <v>19</v>
      </c>
      <c r="B153" s="10"/>
      <c r="C153" s="8">
        <f>'PUERTO PLATA'!C19+'PUERTO PLATA'!C32+'PUERTO PLATA'!C46+'PUERTO PLATA'!C59+'PUERTO PLATA'!C73+'PUERTO PLATA'!C86+'PUERTO PLATA'!C100</f>
        <v>5301</v>
      </c>
      <c r="D153" s="8">
        <f>'PUERTO PLATA'!D19+'PUERTO PLATA'!D32+'PUERTO PLATA'!D46+'PUERTO PLATA'!D59+'PUERTO PLATA'!D73+'PUERTO PLATA'!D86+'PUERTO PLATA'!D100</f>
        <v>5161</v>
      </c>
      <c r="E153" s="8">
        <f>'PUERTO PLATA'!E19+'PUERTO PLATA'!E32+'PUERTO PLATA'!E46+'PUERTO PLATA'!E59+'PUERTO PLATA'!E73+'PUERTO PLATA'!E86+'PUERTO PLATA'!E100</f>
        <v>5411</v>
      </c>
      <c r="F153" s="8">
        <f>'PUERTO PLATA'!F19+'PUERTO PLATA'!F32+'PUERTO PLATA'!F46+'PUERTO PLATA'!F59+'PUERTO PLATA'!F73+'PUERTO PLATA'!F86+'PUERTO PLATA'!F100</f>
        <v>5326</v>
      </c>
      <c r="G153" s="8">
        <f>'PUERTO PLATA'!G19+'PUERTO PLATA'!G32+'PUERTO PLATA'!G46+'PUERTO PLATA'!G59+'PUERTO PLATA'!G73+'PUERTO PLATA'!G86+'PUERTO PLATA'!G100</f>
        <v>0</v>
      </c>
      <c r="H153" s="8">
        <f>'PUERTO PLATA'!H19+'PUERTO PLATA'!H32+'PUERTO PLATA'!H46+'PUERTO PLATA'!H59+'PUERTO PLATA'!H73+'PUERTO PLATA'!H86+'PUERTO PLATA'!H100</f>
        <v>0</v>
      </c>
      <c r="I153" s="8">
        <f>'PUERTO PLATA'!I19+'PUERTO PLATA'!I32+'PUERTO PLATA'!I46+'PUERTO PLATA'!I59+'PUERTO PLATA'!I73+'PUERTO PLATA'!I86+'PUERTO PLATA'!I100</f>
        <v>0</v>
      </c>
      <c r="J153" s="2"/>
      <c r="K153" s="2"/>
    </row>
    <row r="154" spans="1:11" ht="15.75" customHeight="1">
      <c r="A154" s="11" t="s">
        <v>20</v>
      </c>
      <c r="B154" s="10"/>
      <c r="C154" s="8">
        <f>'PUERTO PLATA'!C20+'PUERTO PLATA'!C33+'PUERTO PLATA'!C47+'PUERTO PLATA'!C60+'PUERTO PLATA'!C74+'PUERTO PLATA'!C87+'PUERTO PLATA'!C101</f>
        <v>5527</v>
      </c>
      <c r="D154" s="8">
        <f>'PUERTO PLATA'!D20+'PUERTO PLATA'!D33+'PUERTO PLATA'!D47+'PUERTO PLATA'!D60+'PUERTO PLATA'!D74+'PUERTO PLATA'!D87+'PUERTO PLATA'!D101</f>
        <v>5312</v>
      </c>
      <c r="E154" s="8">
        <f>'PUERTO PLATA'!E20+'PUERTO PLATA'!E33+'PUERTO PLATA'!E47+'PUERTO PLATA'!E60+'PUERTO PLATA'!E74+'PUERTO PLATA'!E87+'PUERTO PLATA'!E101</f>
        <v>5616</v>
      </c>
      <c r="F154" s="8">
        <f>'PUERTO PLATA'!F20+'PUERTO PLATA'!F33+'PUERTO PLATA'!F47+'PUERTO PLATA'!F60+'PUERTO PLATA'!F74+'PUERTO PLATA'!F87+'PUERTO PLATA'!F101</f>
        <v>5467</v>
      </c>
      <c r="G154" s="8">
        <f>'PUERTO PLATA'!G20+'PUERTO PLATA'!G33+'PUERTO PLATA'!G47+'PUERTO PLATA'!G60+'PUERTO PLATA'!G74+'PUERTO PLATA'!G87+'PUERTO PLATA'!G101</f>
        <v>0</v>
      </c>
      <c r="H154" s="8">
        <f>'PUERTO PLATA'!H20+'PUERTO PLATA'!H33+'PUERTO PLATA'!H47+'PUERTO PLATA'!H60+'PUERTO PLATA'!H74+'PUERTO PLATA'!H87+'PUERTO PLATA'!H101</f>
        <v>0</v>
      </c>
      <c r="I154" s="8">
        <f>'PUERTO PLATA'!I20+'PUERTO PLATA'!I33+'PUERTO PLATA'!I47+'PUERTO PLATA'!I60+'PUERTO PLATA'!I74+'PUERTO PLATA'!I87+'PUERTO PLATA'!I101</f>
        <v>0</v>
      </c>
      <c r="J154" s="2"/>
      <c r="K154" s="2"/>
    </row>
    <row r="155" spans="1:11" ht="15.75" customHeight="1">
      <c r="A155" s="11" t="s">
        <v>21</v>
      </c>
      <c r="B155" s="10"/>
      <c r="C155" s="8">
        <f>'PUERTO PLATA'!C21+'PUERTO PLATA'!C34+'PUERTO PLATA'!C48+'PUERTO PLATA'!C61+'PUERTO PLATA'!C75+'PUERTO PLATA'!C88+'PUERTO PLATA'!C102</f>
        <v>5350</v>
      </c>
      <c r="D155" s="8">
        <f>'PUERTO PLATA'!D21+'PUERTO PLATA'!D34+'PUERTO PLATA'!D48+'PUERTO PLATA'!D61+'PUERTO PLATA'!D75+'PUERTO PLATA'!D88+'PUERTO PLATA'!D102</f>
        <v>5360</v>
      </c>
      <c r="E155" s="8">
        <f>'PUERTO PLATA'!E21+'PUERTO PLATA'!E34+'PUERTO PLATA'!E48+'PUERTO PLATA'!E61+'PUERTO PLATA'!E75+'PUERTO PLATA'!E88+'PUERTO PLATA'!E102</f>
        <v>5561</v>
      </c>
      <c r="F155" s="8">
        <f>'PUERTO PLATA'!F21+'PUERTO PLATA'!F34+'PUERTO PLATA'!F48+'PUERTO PLATA'!F61+'PUERTO PLATA'!F75+'PUERTO PLATA'!F88+'PUERTO PLATA'!F102</f>
        <v>5350</v>
      </c>
      <c r="G155" s="8">
        <f>'PUERTO PLATA'!G21+'PUERTO PLATA'!G34+'PUERTO PLATA'!G48+'PUERTO PLATA'!G61+'PUERTO PLATA'!G75+'PUERTO PLATA'!G88+'PUERTO PLATA'!G102</f>
        <v>0</v>
      </c>
      <c r="H155" s="8">
        <f>'PUERTO PLATA'!H21+'PUERTO PLATA'!H34+'PUERTO PLATA'!H48+'PUERTO PLATA'!H61+'PUERTO PLATA'!H75+'PUERTO PLATA'!H88+'PUERTO PLATA'!H102</f>
        <v>0</v>
      </c>
      <c r="I155" s="8">
        <f>'PUERTO PLATA'!I21+'PUERTO PLATA'!I34+'PUERTO PLATA'!I48+'PUERTO PLATA'!I61+'PUERTO PLATA'!I75+'PUERTO PLATA'!I88+'PUERTO PLATA'!I102</f>
        <v>0</v>
      </c>
      <c r="J155" s="2"/>
      <c r="K155" s="2"/>
    </row>
    <row r="156" spans="1:11" ht="15.75" customHeight="1">
      <c r="A156" s="7" t="s">
        <v>22</v>
      </c>
      <c r="B156" s="12">
        <f>SUM(B148:B155)</f>
        <v>4535</v>
      </c>
      <c r="C156" s="12">
        <f t="shared" ref="C156:I156" si="10">SUM(C150:C155)</f>
        <v>32177</v>
      </c>
      <c r="D156" s="12">
        <f t="shared" si="10"/>
        <v>31344</v>
      </c>
      <c r="E156" s="12">
        <f t="shared" si="10"/>
        <v>31892</v>
      </c>
      <c r="F156" s="12">
        <f t="shared" si="10"/>
        <v>31407</v>
      </c>
      <c r="G156" s="12">
        <f t="shared" si="10"/>
        <v>15244</v>
      </c>
      <c r="H156" s="12">
        <f t="shared" si="10"/>
        <v>15070</v>
      </c>
      <c r="I156" s="12">
        <f t="shared" si="10"/>
        <v>15189</v>
      </c>
      <c r="J156" s="2"/>
      <c r="K156" s="2"/>
    </row>
    <row r="157" spans="1:11" ht="15.75" customHeight="1">
      <c r="A157" s="13"/>
      <c r="B157" s="13"/>
      <c r="C157" s="13"/>
      <c r="D157" s="13"/>
      <c r="E157" s="13"/>
      <c r="F157" s="13"/>
      <c r="G157" s="13"/>
      <c r="H157" s="13"/>
      <c r="I157" s="14">
        <f>SUM(B156:I156)</f>
        <v>176858</v>
      </c>
      <c r="J157" s="2"/>
      <c r="K157" s="2"/>
    </row>
    <row r="158" spans="1:11" ht="15.75" customHeight="1">
      <c r="A158" s="46" t="s">
        <v>3</v>
      </c>
      <c r="B158" s="47"/>
      <c r="C158" s="47"/>
      <c r="D158" s="47"/>
      <c r="E158" s="47"/>
      <c r="F158" s="47"/>
      <c r="G158" s="47"/>
      <c r="H158" s="47"/>
      <c r="I158" s="48"/>
      <c r="J158" s="2"/>
      <c r="K158" s="2"/>
    </row>
    <row r="159" spans="1:11" ht="15.75" customHeight="1">
      <c r="A159" s="49" t="s">
        <v>4</v>
      </c>
      <c r="B159" s="51" t="s">
        <v>33</v>
      </c>
      <c r="C159" s="47"/>
      <c r="D159" s="47"/>
      <c r="E159" s="47"/>
      <c r="F159" s="47"/>
      <c r="G159" s="47"/>
      <c r="H159" s="47"/>
      <c r="I159" s="48"/>
      <c r="J159" s="2"/>
      <c r="K159" s="2"/>
    </row>
    <row r="160" spans="1:11" ht="15.75" customHeight="1">
      <c r="A160" s="50"/>
      <c r="B160" s="6" t="s">
        <v>6</v>
      </c>
      <c r="C160" s="6" t="s">
        <v>7</v>
      </c>
      <c r="D160" s="6" t="s">
        <v>8</v>
      </c>
      <c r="E160" s="6" t="s">
        <v>9</v>
      </c>
      <c r="F160" s="6" t="s">
        <v>10</v>
      </c>
      <c r="G160" s="6" t="s">
        <v>11</v>
      </c>
      <c r="H160" s="6" t="s">
        <v>12</v>
      </c>
      <c r="I160" s="6" t="s">
        <v>13</v>
      </c>
      <c r="J160" s="2"/>
      <c r="K160" s="2"/>
    </row>
    <row r="161" spans="1:11" ht="15.75" customHeight="1">
      <c r="A161" s="7" t="s">
        <v>14</v>
      </c>
      <c r="B161" s="8">
        <f>HIGÜEY!B22+HIGÜEY!B35+HIGÜEY!B49+HIGÜEY!B62</f>
        <v>5450</v>
      </c>
      <c r="C161" s="8">
        <f>HIGÜEY!C14+HIGÜEY!C27+HIGÜEY!C41+HIGÜEY!C54</f>
        <v>0</v>
      </c>
      <c r="D161" s="8">
        <f>HIGÜEY!D14+HIGÜEY!D27+HIGÜEY!D41+HIGÜEY!D54</f>
        <v>0</v>
      </c>
      <c r="E161" s="8">
        <f>HIGÜEY!E14+HIGÜEY!E27+HIGÜEY!E41+HIGÜEY!E54</f>
        <v>0</v>
      </c>
      <c r="F161" s="8">
        <f>HIGÜEY!F14+HIGÜEY!F27+HIGÜEY!F41+HIGÜEY!F54</f>
        <v>0</v>
      </c>
      <c r="G161" s="8">
        <f>HIGÜEY!G14+HIGÜEY!G27+HIGÜEY!G41+HIGÜEY!G54</f>
        <v>0</v>
      </c>
      <c r="H161" s="8">
        <f>HIGÜEY!H14+HIGÜEY!H27+HIGÜEY!H41+HIGÜEY!H54</f>
        <v>0</v>
      </c>
      <c r="I161" s="8">
        <f>HIGÜEY!I14+HIGÜEY!I27+HIGÜEY!I41+HIGÜEY!I54</f>
        <v>0</v>
      </c>
      <c r="J161" s="2"/>
      <c r="K161" s="2"/>
    </row>
    <row r="162" spans="1:11" ht="15.75" customHeight="1">
      <c r="A162" s="9" t="s">
        <v>15</v>
      </c>
      <c r="B162" s="10"/>
      <c r="C162" s="8">
        <f>HIGÜEY!C15+HIGÜEY!C28+HIGÜEY!C42+HIGÜEY!C55</f>
        <v>0</v>
      </c>
      <c r="D162" s="8">
        <f>HIGÜEY!D15+HIGÜEY!D28+HIGÜEY!D42+HIGÜEY!D55</f>
        <v>0</v>
      </c>
      <c r="E162" s="8">
        <f>HIGÜEY!E15+HIGÜEY!E28+HIGÜEY!E42+HIGÜEY!E55</f>
        <v>0</v>
      </c>
      <c r="F162" s="8">
        <f>HIGÜEY!F15+HIGÜEY!F28+HIGÜEY!F42+HIGÜEY!F55</f>
        <v>0</v>
      </c>
      <c r="G162" s="8">
        <f>HIGÜEY!G15+HIGÜEY!G28+HIGÜEY!G42+HIGÜEY!G55</f>
        <v>0</v>
      </c>
      <c r="H162" s="8">
        <f>HIGÜEY!H15+HIGÜEY!H28+HIGÜEY!H42+HIGÜEY!H55</f>
        <v>0</v>
      </c>
      <c r="I162" s="8">
        <f>HIGÜEY!I15+HIGÜEY!I28+HIGÜEY!I42+HIGÜEY!I55</f>
        <v>0</v>
      </c>
      <c r="J162" s="2"/>
      <c r="K162" s="2"/>
    </row>
    <row r="163" spans="1:11" ht="15.75" customHeight="1">
      <c r="A163" s="11" t="s">
        <v>16</v>
      </c>
      <c r="B163" s="10"/>
      <c r="C163" s="8">
        <f>HIGÜEY!C16+HIGÜEY!C29+HIGÜEY!C43+HIGÜEY!C56</f>
        <v>8604</v>
      </c>
      <c r="D163" s="8">
        <f>HIGÜEY!D16+HIGÜEY!D29+HIGÜEY!D43+HIGÜEY!D56</f>
        <v>8634</v>
      </c>
      <c r="E163" s="8">
        <f>HIGÜEY!E16+HIGÜEY!E29+HIGÜEY!E43+HIGÜEY!E56</f>
        <v>8614</v>
      </c>
      <c r="F163" s="8">
        <f>HIGÜEY!F16+HIGÜEY!F29+HIGÜEY!F43+HIGÜEY!F56</f>
        <v>8634</v>
      </c>
      <c r="G163" s="8">
        <f>HIGÜEY!G16+HIGÜEY!G29+HIGÜEY!G43+HIGÜEY!G56</f>
        <v>7563</v>
      </c>
      <c r="H163" s="8">
        <f>HIGÜEY!H16+HIGÜEY!H29+HIGÜEY!H43+HIGÜEY!H56</f>
        <v>7768</v>
      </c>
      <c r="I163" s="8">
        <f>HIGÜEY!I16+HIGÜEY!I29+HIGÜEY!I43+HIGÜEY!I56</f>
        <v>7753</v>
      </c>
      <c r="J163" s="2"/>
      <c r="K163" s="2"/>
    </row>
    <row r="164" spans="1:11" ht="15.75" customHeight="1">
      <c r="A164" s="11" t="s">
        <v>17</v>
      </c>
      <c r="B164" s="10"/>
      <c r="C164" s="8">
        <f>HIGÜEY!C17+HIGÜEY!C30+HIGÜEY!C44+HIGÜEY!C57</f>
        <v>8508</v>
      </c>
      <c r="D164" s="8">
        <f>HIGÜEY!D17+HIGÜEY!D30+HIGÜEY!D44+HIGÜEY!D57</f>
        <v>7983</v>
      </c>
      <c r="E164" s="8">
        <f>HIGÜEY!E17+HIGÜEY!E30+HIGÜEY!E44+HIGÜEY!E57</f>
        <v>7968</v>
      </c>
      <c r="F164" s="8">
        <f>HIGÜEY!F17+HIGÜEY!F30+HIGÜEY!F44+HIGÜEY!F57</f>
        <v>8044</v>
      </c>
      <c r="G164" s="8">
        <f>HIGÜEY!G17+HIGÜEY!G30+HIGÜEY!G44+HIGÜEY!G57</f>
        <v>7653</v>
      </c>
      <c r="H164" s="8">
        <f>HIGÜEY!H17+HIGÜEY!H30+HIGÜEY!H44+HIGÜEY!H57</f>
        <v>7703</v>
      </c>
      <c r="I164" s="8">
        <f>HIGÜEY!I17+HIGÜEY!I30+HIGÜEY!I44+HIGÜEY!I57</f>
        <v>7653</v>
      </c>
      <c r="J164" s="2"/>
      <c r="K164" s="2"/>
    </row>
    <row r="165" spans="1:11" ht="15.75" customHeight="1">
      <c r="A165" s="11" t="s">
        <v>18</v>
      </c>
      <c r="B165" s="10"/>
      <c r="C165" s="8">
        <f>HIGÜEY!C18+HIGÜEY!C31+HIGÜEY!C45+HIGÜEY!C58</f>
        <v>8476</v>
      </c>
      <c r="D165" s="8">
        <f>HIGÜEY!D18+HIGÜEY!D31+HIGÜEY!D45+HIGÜEY!D58</f>
        <v>8476</v>
      </c>
      <c r="E165" s="8">
        <f>HIGÜEY!E18+HIGÜEY!E31+HIGÜEY!E45+HIGÜEY!E58</f>
        <v>8476</v>
      </c>
      <c r="F165" s="8">
        <f>HIGÜEY!F18+HIGÜEY!F31+HIGÜEY!F45+HIGÜEY!F58</f>
        <v>8476</v>
      </c>
      <c r="G165" s="8">
        <f>HIGÜEY!G18+HIGÜEY!G31+HIGÜEY!G45+HIGÜEY!G58</f>
        <v>8179</v>
      </c>
      <c r="H165" s="8">
        <f>HIGÜEY!H18+HIGÜEY!H31+HIGÜEY!H45+HIGÜEY!H58</f>
        <v>8124</v>
      </c>
      <c r="I165" s="8">
        <f>HIGÜEY!I18+HIGÜEY!I31+HIGÜEY!I45+HIGÜEY!I58</f>
        <v>8124</v>
      </c>
      <c r="J165" s="2"/>
      <c r="K165" s="2"/>
    </row>
    <row r="166" spans="1:11" ht="15.75" customHeight="1">
      <c r="A166" s="11" t="s">
        <v>19</v>
      </c>
      <c r="B166" s="10"/>
      <c r="C166" s="8">
        <f>HIGÜEY!C19+HIGÜEY!C32+HIGÜEY!C46+HIGÜEY!C59</f>
        <v>8392</v>
      </c>
      <c r="D166" s="8">
        <f>HIGÜEY!D19+HIGÜEY!D32+HIGÜEY!D46+HIGÜEY!D59</f>
        <v>8402</v>
      </c>
      <c r="E166" s="8">
        <f>HIGÜEY!E19+HIGÜEY!E32+HIGÜEY!E46+HIGÜEY!E59</f>
        <v>8402</v>
      </c>
      <c r="F166" s="8">
        <f>HIGÜEY!F19+HIGÜEY!F32+HIGÜEY!F46+HIGÜEY!F59</f>
        <v>8502</v>
      </c>
      <c r="G166" s="8">
        <f>HIGÜEY!G19+HIGÜEY!G32+HIGÜEY!G46+HIGÜEY!G59</f>
        <v>0</v>
      </c>
      <c r="H166" s="8">
        <f>HIGÜEY!H19+HIGÜEY!H32+HIGÜEY!H46+HIGÜEY!H59</f>
        <v>0</v>
      </c>
      <c r="I166" s="8">
        <f>HIGÜEY!I19+HIGÜEY!I32+HIGÜEY!I46+HIGÜEY!I59</f>
        <v>0</v>
      </c>
      <c r="J166" s="2"/>
      <c r="K166" s="2"/>
    </row>
    <row r="167" spans="1:11" ht="15.75" customHeight="1">
      <c r="A167" s="11" t="s">
        <v>20</v>
      </c>
      <c r="B167" s="10"/>
      <c r="C167" s="8">
        <f>HIGÜEY!C20+HIGÜEY!C33+HIGÜEY!C47+HIGÜEY!C60</f>
        <v>7914</v>
      </c>
      <c r="D167" s="8">
        <f>HIGÜEY!D20+HIGÜEY!D33+HIGÜEY!D47+HIGÜEY!D60</f>
        <v>7924</v>
      </c>
      <c r="E167" s="8">
        <f>HIGÜEY!E20+HIGÜEY!E33+HIGÜEY!E47+HIGÜEY!E60</f>
        <v>8167</v>
      </c>
      <c r="F167" s="8">
        <f>HIGÜEY!F20+HIGÜEY!F33+HIGÜEY!F47+HIGÜEY!F60</f>
        <v>7914</v>
      </c>
      <c r="G167" s="8">
        <f>HIGÜEY!G20+HIGÜEY!G33+HIGÜEY!G47+HIGÜEY!G60</f>
        <v>0</v>
      </c>
      <c r="H167" s="8">
        <f>HIGÜEY!H20+HIGÜEY!H33+HIGÜEY!H47+HIGÜEY!H60</f>
        <v>0</v>
      </c>
      <c r="I167" s="8">
        <f>HIGÜEY!I20+HIGÜEY!I33+HIGÜEY!I47+HIGÜEY!I60</f>
        <v>0</v>
      </c>
      <c r="J167" s="2"/>
      <c r="K167" s="2"/>
    </row>
    <row r="168" spans="1:11" ht="15.75" customHeight="1">
      <c r="A168" s="11" t="s">
        <v>21</v>
      </c>
      <c r="B168" s="10"/>
      <c r="C168" s="8">
        <f>HIGÜEY!C21+HIGÜEY!C34+HIGÜEY!C48+HIGÜEY!C61</f>
        <v>8314</v>
      </c>
      <c r="D168" s="8">
        <f>HIGÜEY!D21+HIGÜEY!D34+HIGÜEY!D48+HIGÜEY!D61</f>
        <v>8344</v>
      </c>
      <c r="E168" s="8">
        <f>HIGÜEY!E21+HIGÜEY!E34+HIGÜEY!E48+HIGÜEY!E61</f>
        <v>8314</v>
      </c>
      <c r="F168" s="8">
        <f>HIGÜEY!F21+HIGÜEY!F34+HIGÜEY!F48+HIGÜEY!F61</f>
        <v>7944</v>
      </c>
      <c r="G168" s="8">
        <f>HIGÜEY!G21+HIGÜEY!G34+HIGÜEY!G48+HIGÜEY!G61</f>
        <v>0</v>
      </c>
      <c r="H168" s="8">
        <f>HIGÜEY!H21+HIGÜEY!H34+HIGÜEY!H48+HIGÜEY!H61</f>
        <v>0</v>
      </c>
      <c r="I168" s="8">
        <f>HIGÜEY!I21+HIGÜEY!I34+HIGÜEY!I48+HIGÜEY!I61</f>
        <v>0</v>
      </c>
      <c r="J168" s="2"/>
      <c r="K168" s="2"/>
    </row>
    <row r="169" spans="1:11" ht="15.75" customHeight="1">
      <c r="A169" s="7" t="s">
        <v>22</v>
      </c>
      <c r="B169" s="12">
        <f>SUM(B161:B168)</f>
        <v>5450</v>
      </c>
      <c r="C169" s="12">
        <f t="shared" ref="C169:I169" si="11">SUM(C163:C168)</f>
        <v>50208</v>
      </c>
      <c r="D169" s="12">
        <f t="shared" si="11"/>
        <v>49763</v>
      </c>
      <c r="E169" s="12">
        <f t="shared" si="11"/>
        <v>49941</v>
      </c>
      <c r="F169" s="12">
        <f t="shared" si="11"/>
        <v>49514</v>
      </c>
      <c r="G169" s="12">
        <f t="shared" si="11"/>
        <v>23395</v>
      </c>
      <c r="H169" s="12">
        <f t="shared" si="11"/>
        <v>23595</v>
      </c>
      <c r="I169" s="12">
        <f t="shared" si="11"/>
        <v>23530</v>
      </c>
      <c r="J169" s="2"/>
      <c r="K169" s="2"/>
    </row>
    <row r="170" spans="1:11" ht="15.75" customHeight="1">
      <c r="A170" s="13"/>
      <c r="B170" s="13"/>
      <c r="C170" s="13"/>
      <c r="D170" s="13"/>
      <c r="E170" s="13"/>
      <c r="F170" s="13"/>
      <c r="G170" s="13"/>
      <c r="H170" s="13"/>
      <c r="I170" s="14">
        <f>SUM(B169:I169)</f>
        <v>275396</v>
      </c>
      <c r="J170" s="2"/>
      <c r="K170" s="2"/>
    </row>
    <row r="171" spans="1:1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.75" customHeight="1">
      <c r="A172" s="46" t="s">
        <v>3</v>
      </c>
      <c r="B172" s="47"/>
      <c r="C172" s="47"/>
      <c r="D172" s="47"/>
      <c r="E172" s="47"/>
      <c r="F172" s="47"/>
      <c r="G172" s="47"/>
      <c r="H172" s="47"/>
      <c r="I172" s="48"/>
      <c r="J172" s="2"/>
      <c r="K172" s="2"/>
    </row>
    <row r="173" spans="1:11" ht="15.75" customHeight="1">
      <c r="A173" s="49" t="s">
        <v>4</v>
      </c>
      <c r="B173" s="51" t="s">
        <v>34</v>
      </c>
      <c r="C173" s="47"/>
      <c r="D173" s="47"/>
      <c r="E173" s="47"/>
      <c r="F173" s="47"/>
      <c r="G173" s="47"/>
      <c r="H173" s="47"/>
      <c r="I173" s="48"/>
      <c r="J173" s="2"/>
      <c r="K173" s="2"/>
    </row>
    <row r="174" spans="1:11" ht="15.75" customHeight="1">
      <c r="A174" s="50"/>
      <c r="B174" s="6" t="s">
        <v>6</v>
      </c>
      <c r="C174" s="6" t="s">
        <v>7</v>
      </c>
      <c r="D174" s="6" t="s">
        <v>8</v>
      </c>
      <c r="E174" s="6" t="s">
        <v>9</v>
      </c>
      <c r="F174" s="6" t="s">
        <v>10</v>
      </c>
      <c r="G174" s="6" t="s">
        <v>11</v>
      </c>
      <c r="H174" s="6" t="s">
        <v>12</v>
      </c>
      <c r="I174" s="6" t="s">
        <v>13</v>
      </c>
      <c r="J174" s="2"/>
      <c r="K174" s="2"/>
    </row>
    <row r="175" spans="1:11" ht="15.75" customHeight="1">
      <c r="A175" s="7" t="s">
        <v>14</v>
      </c>
      <c r="B175" s="8">
        <f>MONTECRISTI!B22+MONTECRISTI!B35+MONTECRISTI!B49+MONTECRISTI!B62+MONTECRISTI!B76+MONTECRISTI!B89</f>
        <v>3233</v>
      </c>
      <c r="C175" s="8">
        <f>MONTECRISTI!C81+MONTECRISTI!C68+MONTECRISTI!C54+MONTECRISTI!C41+MONTECRISTI!C27+MONTECRISTI!C14</f>
        <v>0</v>
      </c>
      <c r="D175" s="8">
        <f>MONTECRISTI!D81+MONTECRISTI!D68+MONTECRISTI!D54+MONTECRISTI!D41+MONTECRISTI!D27+MONTECRISTI!D14</f>
        <v>0</v>
      </c>
      <c r="E175" s="8">
        <f>MONTECRISTI!E81+MONTECRISTI!E68+MONTECRISTI!E54+MONTECRISTI!E41+MONTECRISTI!E27+MONTECRISTI!E14</f>
        <v>0</v>
      </c>
      <c r="F175" s="8">
        <f>MONTECRISTI!F81+MONTECRISTI!F68+MONTECRISTI!F54+MONTECRISTI!F41+MONTECRISTI!F27+MONTECRISTI!F14</f>
        <v>0</v>
      </c>
      <c r="G175" s="8">
        <f>MONTECRISTI!G81+MONTECRISTI!G68+MONTECRISTI!G54+MONTECRISTI!G41+MONTECRISTI!G27+MONTECRISTI!G14</f>
        <v>0</v>
      </c>
      <c r="H175" s="8">
        <f>MONTECRISTI!H81+MONTECRISTI!H68+MONTECRISTI!H54+MONTECRISTI!H41+MONTECRISTI!H27+MONTECRISTI!H14</f>
        <v>0</v>
      </c>
      <c r="I175" s="8">
        <f>MONTECRISTI!I81+MONTECRISTI!I68+MONTECRISTI!I54+MONTECRISTI!I41+MONTECRISTI!I27+MONTECRISTI!I14</f>
        <v>0</v>
      </c>
      <c r="J175" s="2"/>
      <c r="K175" s="2"/>
    </row>
    <row r="176" spans="1:11" ht="15.75" customHeight="1">
      <c r="A176" s="9" t="s">
        <v>15</v>
      </c>
      <c r="B176" s="10"/>
      <c r="C176" s="8">
        <f>MONTECRISTI!C82+MONTECRISTI!C69+MONTECRISTI!C55+MONTECRISTI!C42+MONTECRISTI!C28+MONTECRISTI!C15</f>
        <v>0</v>
      </c>
      <c r="D176" s="8">
        <f>MONTECRISTI!D82+MONTECRISTI!D69+MONTECRISTI!D55+MONTECRISTI!D42+MONTECRISTI!D28+MONTECRISTI!D15</f>
        <v>0</v>
      </c>
      <c r="E176" s="8">
        <f>MONTECRISTI!E82+MONTECRISTI!E69+MONTECRISTI!E55+MONTECRISTI!E42+MONTECRISTI!E28+MONTECRISTI!E15</f>
        <v>0</v>
      </c>
      <c r="F176" s="8">
        <f>MONTECRISTI!F82+MONTECRISTI!F69+MONTECRISTI!F55+MONTECRISTI!F42+MONTECRISTI!F28+MONTECRISTI!F15</f>
        <v>0</v>
      </c>
      <c r="G176" s="8">
        <f>MONTECRISTI!G82+MONTECRISTI!G69+MONTECRISTI!G55+MONTECRISTI!G42+MONTECRISTI!G28+MONTECRISTI!G15</f>
        <v>0</v>
      </c>
      <c r="H176" s="8">
        <f>MONTECRISTI!H82+MONTECRISTI!H69+MONTECRISTI!H55+MONTECRISTI!H42+MONTECRISTI!H28+MONTECRISTI!H15</f>
        <v>0</v>
      </c>
      <c r="I176" s="8">
        <f>MONTECRISTI!I82+MONTECRISTI!I69+MONTECRISTI!I55+MONTECRISTI!I42+MONTECRISTI!I28+MONTECRISTI!I15</f>
        <v>0</v>
      </c>
      <c r="J176" s="2"/>
      <c r="K176" s="2"/>
    </row>
    <row r="177" spans="1:11" ht="15.75" customHeight="1">
      <c r="A177" s="11" t="s">
        <v>16</v>
      </c>
      <c r="B177" s="10"/>
      <c r="C177" s="8">
        <f>MONTECRISTI!C83+MONTECRISTI!C70+MONTECRISTI!C56+MONTECRISTI!C43+MONTECRISTI!C29+MONTECRISTI!C16</f>
        <v>4506</v>
      </c>
      <c r="D177" s="8">
        <f>MONTECRISTI!D83+MONTECRISTI!D70+MONTECRISTI!D56+MONTECRISTI!D43+MONTECRISTI!D29+MONTECRISTI!D16</f>
        <v>3897</v>
      </c>
      <c r="E177" s="8">
        <f>MONTECRISTI!E83+MONTECRISTI!E70+MONTECRISTI!E56+MONTECRISTI!E43+MONTECRISTI!E29+MONTECRISTI!E16</f>
        <v>3828</v>
      </c>
      <c r="F177" s="8">
        <f>MONTECRISTI!F83+MONTECRISTI!F70+MONTECRISTI!F56+MONTECRISTI!F43+MONTECRISTI!F29+MONTECRISTI!F16</f>
        <v>4346</v>
      </c>
      <c r="G177" s="8">
        <f>MONTECRISTI!G83+MONTECRISTI!G70+MONTECRISTI!G56+MONTECRISTI!G43+MONTECRISTI!G29+MONTECRISTI!G16</f>
        <v>3637</v>
      </c>
      <c r="H177" s="8">
        <f>MONTECRISTI!H83+MONTECRISTI!H70+MONTECRISTI!H56+MONTECRISTI!H43+MONTECRISTI!H29+MONTECRISTI!H16</f>
        <v>4132</v>
      </c>
      <c r="I177" s="8">
        <f>MONTECRISTI!I83+MONTECRISTI!I70+MONTECRISTI!I56+MONTECRISTI!I43+MONTECRISTI!I29+MONTECRISTI!I16</f>
        <v>4360</v>
      </c>
      <c r="J177" s="2"/>
      <c r="K177" s="2"/>
    </row>
    <row r="178" spans="1:11" ht="15.75" customHeight="1">
      <c r="A178" s="11" t="s">
        <v>17</v>
      </c>
      <c r="B178" s="10"/>
      <c r="C178" s="8">
        <f>MONTECRISTI!C84+MONTECRISTI!C71+MONTECRISTI!C57+MONTECRISTI!C44+MONTECRISTI!C30+MONTECRISTI!C17</f>
        <v>3951</v>
      </c>
      <c r="D178" s="8">
        <f>MONTECRISTI!D84+MONTECRISTI!D71+MONTECRISTI!D57+MONTECRISTI!D44+MONTECRISTI!D30+MONTECRISTI!D17</f>
        <v>4011</v>
      </c>
      <c r="E178" s="8">
        <f>MONTECRISTI!E84+MONTECRISTI!E71+MONTECRISTI!E57+MONTECRISTI!E44+MONTECRISTI!E30+MONTECRISTI!E17</f>
        <v>3897</v>
      </c>
      <c r="F178" s="8">
        <f>MONTECRISTI!F84+MONTECRISTI!F71+MONTECRISTI!F57+MONTECRISTI!F44+MONTECRISTI!F30+MONTECRISTI!F17</f>
        <v>4731</v>
      </c>
      <c r="G178" s="8">
        <f>MONTECRISTI!G84+MONTECRISTI!G71+MONTECRISTI!G57+MONTECRISTI!G44+MONTECRISTI!G30+MONTECRISTI!G17</f>
        <v>3841</v>
      </c>
      <c r="H178" s="8">
        <f>MONTECRISTI!H84+MONTECRISTI!H71+MONTECRISTI!H57+MONTECRISTI!H44+MONTECRISTI!H30+MONTECRISTI!H17</f>
        <v>3830</v>
      </c>
      <c r="I178" s="8">
        <f>MONTECRISTI!I84+MONTECRISTI!I71+MONTECRISTI!I57+MONTECRISTI!I44+MONTECRISTI!I30+MONTECRISTI!I17</f>
        <v>4493</v>
      </c>
      <c r="J178" s="2"/>
      <c r="K178" s="2"/>
    </row>
    <row r="179" spans="1:11" ht="15.75" customHeight="1">
      <c r="A179" s="11" t="s">
        <v>18</v>
      </c>
      <c r="B179" s="10"/>
      <c r="C179" s="8">
        <f>MONTECRISTI!C85+MONTECRISTI!C72+MONTECRISTI!C58+MONTECRISTI!C45+MONTECRISTI!C31+MONTECRISTI!C18</f>
        <v>4106</v>
      </c>
      <c r="D179" s="8">
        <f>MONTECRISTI!D85+MONTECRISTI!D72+MONTECRISTI!D58+MONTECRISTI!D45+MONTECRISTI!D31+MONTECRISTI!D18</f>
        <v>4101</v>
      </c>
      <c r="E179" s="8">
        <f>MONTECRISTI!E85+MONTECRISTI!E72+MONTECRISTI!E58+MONTECRISTI!E45+MONTECRISTI!E31+MONTECRISTI!E18</f>
        <v>4093</v>
      </c>
      <c r="F179" s="8">
        <f>MONTECRISTI!F85+MONTECRISTI!F72+MONTECRISTI!F58+MONTECRISTI!F45+MONTECRISTI!F31+MONTECRISTI!F18</f>
        <v>4196</v>
      </c>
      <c r="G179" s="8">
        <f>MONTECRISTI!G85+MONTECRISTI!G72+MONTECRISTI!G58+MONTECRISTI!G45+MONTECRISTI!G31+MONTECRISTI!G18</f>
        <v>3817</v>
      </c>
      <c r="H179" s="8">
        <f>MONTECRISTI!H85+MONTECRISTI!H72+MONTECRISTI!H58+MONTECRISTI!H45+MONTECRISTI!H31+MONTECRISTI!H18</f>
        <v>3908</v>
      </c>
      <c r="I179" s="8">
        <f>MONTECRISTI!I85+MONTECRISTI!I72+MONTECRISTI!I58+MONTECRISTI!I45+MONTECRISTI!I31+MONTECRISTI!I18</f>
        <v>4044</v>
      </c>
      <c r="J179" s="2"/>
      <c r="K179" s="2"/>
    </row>
    <row r="180" spans="1:11" ht="15.75" customHeight="1">
      <c r="A180" s="11" t="s">
        <v>19</v>
      </c>
      <c r="B180" s="10"/>
      <c r="C180" s="8">
        <f>MONTECRISTI!C86+MONTECRISTI!C73+MONTECRISTI!C59+MONTECRISTI!C46+MONTECRISTI!C32+MONTECRISTI!C19</f>
        <v>4001</v>
      </c>
      <c r="D180" s="8">
        <f>MONTECRISTI!D86+MONTECRISTI!D73+MONTECRISTI!D59+MONTECRISTI!D46+MONTECRISTI!D32+MONTECRISTI!D19</f>
        <v>3856</v>
      </c>
      <c r="E180" s="8">
        <f>MONTECRISTI!E86+MONTECRISTI!E73+MONTECRISTI!E59+MONTECRISTI!E46+MONTECRISTI!E32+MONTECRISTI!E19</f>
        <v>4175</v>
      </c>
      <c r="F180" s="8">
        <f>MONTECRISTI!F86+MONTECRISTI!F73+MONTECRISTI!F59+MONTECRISTI!F46+MONTECRISTI!F32+MONTECRISTI!F19</f>
        <v>3994</v>
      </c>
      <c r="G180" s="8">
        <f>MONTECRISTI!G86+MONTECRISTI!G73+MONTECRISTI!G59+MONTECRISTI!G46+MONTECRISTI!G32+MONTECRISTI!G19</f>
        <v>0</v>
      </c>
      <c r="H180" s="8">
        <f>MONTECRISTI!H86+MONTECRISTI!H73+MONTECRISTI!H59+MONTECRISTI!H46+MONTECRISTI!H32+MONTECRISTI!H19</f>
        <v>0</v>
      </c>
      <c r="I180" s="8">
        <f>MONTECRISTI!I86+MONTECRISTI!I73+MONTECRISTI!I59+MONTECRISTI!I46+MONTECRISTI!I32+MONTECRISTI!I19</f>
        <v>0</v>
      </c>
      <c r="J180" s="2"/>
      <c r="K180" s="2"/>
    </row>
    <row r="181" spans="1:11" ht="15.75" customHeight="1">
      <c r="A181" s="11" t="s">
        <v>20</v>
      </c>
      <c r="B181" s="10"/>
      <c r="C181" s="8">
        <f>MONTECRISTI!C87+MONTECRISTI!C74+MONTECRISTI!C60+MONTECRISTI!C47+MONTECRISTI!C33+MONTECRISTI!C20</f>
        <v>3671</v>
      </c>
      <c r="D181" s="8">
        <f>MONTECRISTI!D87+MONTECRISTI!D74+MONTECRISTI!D60+MONTECRISTI!D47+MONTECRISTI!D33+MONTECRISTI!D20</f>
        <v>3850</v>
      </c>
      <c r="E181" s="8">
        <f>MONTECRISTI!E87+MONTECRISTI!E74+MONTECRISTI!E60+MONTECRISTI!E47+MONTECRISTI!E33+MONTECRISTI!E20</f>
        <v>3604</v>
      </c>
      <c r="F181" s="8">
        <f>MONTECRISTI!F87+MONTECRISTI!F74+MONTECRISTI!F60+MONTECRISTI!F47+MONTECRISTI!F33+MONTECRISTI!F20</f>
        <v>3616</v>
      </c>
      <c r="G181" s="8">
        <f>MONTECRISTI!G87+MONTECRISTI!G74+MONTECRISTI!G60+MONTECRISTI!G47+MONTECRISTI!G33+MONTECRISTI!G20</f>
        <v>0</v>
      </c>
      <c r="H181" s="8">
        <f>MONTECRISTI!H87+MONTECRISTI!H74+MONTECRISTI!H60+MONTECRISTI!H47+MONTECRISTI!H33+MONTECRISTI!H20</f>
        <v>0</v>
      </c>
      <c r="I181" s="8">
        <f>MONTECRISTI!I87+MONTECRISTI!I74+MONTECRISTI!I60+MONTECRISTI!I47+MONTECRISTI!I33+MONTECRISTI!I20</f>
        <v>0</v>
      </c>
      <c r="J181" s="2"/>
      <c r="K181" s="2"/>
    </row>
    <row r="182" spans="1:11" ht="15.75" customHeight="1">
      <c r="A182" s="11" t="s">
        <v>21</v>
      </c>
      <c r="B182" s="10"/>
      <c r="C182" s="8">
        <f>MONTECRISTI!C88+MONTECRISTI!C75+MONTECRISTI!C61+MONTECRISTI!C48+MONTECRISTI!C34+MONTECRISTI!C21</f>
        <v>3723</v>
      </c>
      <c r="D182" s="8">
        <f>MONTECRISTI!D88+MONTECRISTI!D75+MONTECRISTI!D61+MONTECRISTI!D48+MONTECRISTI!D34+MONTECRISTI!D21</f>
        <v>3528</v>
      </c>
      <c r="E182" s="8">
        <f>MONTECRISTI!E88+MONTECRISTI!E75+MONTECRISTI!E61+MONTECRISTI!E48+MONTECRISTI!E34+MONTECRISTI!E21</f>
        <v>3565</v>
      </c>
      <c r="F182" s="8">
        <f>MONTECRISTI!F88+MONTECRISTI!F75+MONTECRISTI!F61+MONTECRISTI!F48+MONTECRISTI!F34+MONTECRISTI!F21</f>
        <v>3682</v>
      </c>
      <c r="G182" s="8">
        <f>MONTECRISTI!G88+MONTECRISTI!G75+MONTECRISTI!G61+MONTECRISTI!G48+MONTECRISTI!G34+MONTECRISTI!G21</f>
        <v>0</v>
      </c>
      <c r="H182" s="8">
        <f>MONTECRISTI!H88+MONTECRISTI!H75+MONTECRISTI!H61+MONTECRISTI!H48+MONTECRISTI!H34+MONTECRISTI!H21</f>
        <v>0</v>
      </c>
      <c r="I182" s="8">
        <f>MONTECRISTI!I88+MONTECRISTI!I75+MONTECRISTI!I61+MONTECRISTI!I48+MONTECRISTI!I34+MONTECRISTI!I21</f>
        <v>0</v>
      </c>
      <c r="J182" s="2"/>
      <c r="K182" s="2"/>
    </row>
    <row r="183" spans="1:11" ht="15.75" customHeight="1">
      <c r="A183" s="7" t="s">
        <v>22</v>
      </c>
      <c r="B183" s="12">
        <f>SUM(B175:B182)</f>
        <v>3233</v>
      </c>
      <c r="C183" s="12">
        <f t="shared" ref="C183:I183" si="12">SUM(C177:C182)</f>
        <v>23958</v>
      </c>
      <c r="D183" s="12">
        <f t="shared" si="12"/>
        <v>23243</v>
      </c>
      <c r="E183" s="12">
        <f t="shared" si="12"/>
        <v>23162</v>
      </c>
      <c r="F183" s="12">
        <f t="shared" si="12"/>
        <v>24565</v>
      </c>
      <c r="G183" s="12">
        <f t="shared" si="12"/>
        <v>11295</v>
      </c>
      <c r="H183" s="12">
        <f t="shared" si="12"/>
        <v>11870</v>
      </c>
      <c r="I183" s="12">
        <f t="shared" si="12"/>
        <v>12897</v>
      </c>
      <c r="J183" s="2"/>
      <c r="K183" s="2"/>
    </row>
    <row r="184" spans="1:11" ht="15.75" customHeight="1">
      <c r="A184" s="13"/>
      <c r="B184" s="13"/>
      <c r="C184" s="13"/>
      <c r="D184" s="13"/>
      <c r="E184" s="13"/>
      <c r="F184" s="13"/>
      <c r="G184" s="13"/>
      <c r="H184" s="13"/>
      <c r="I184" s="14">
        <f>SUM(B183:I183)</f>
        <v>134223</v>
      </c>
      <c r="J184" s="2"/>
      <c r="K184" s="2"/>
    </row>
    <row r="185" spans="1:11" ht="15.75" customHeight="1">
      <c r="A185" s="46" t="s">
        <v>3</v>
      </c>
      <c r="B185" s="47"/>
      <c r="C185" s="47"/>
      <c r="D185" s="47"/>
      <c r="E185" s="47"/>
      <c r="F185" s="47"/>
      <c r="G185" s="47"/>
      <c r="H185" s="47"/>
      <c r="I185" s="48"/>
      <c r="J185" s="2"/>
      <c r="K185" s="2"/>
    </row>
    <row r="186" spans="1:11" ht="15.75" customHeight="1">
      <c r="A186" s="49" t="s">
        <v>4</v>
      </c>
      <c r="B186" s="51" t="s">
        <v>35</v>
      </c>
      <c r="C186" s="47"/>
      <c r="D186" s="47"/>
      <c r="E186" s="47"/>
      <c r="F186" s="47"/>
      <c r="G186" s="47"/>
      <c r="H186" s="47"/>
      <c r="I186" s="48"/>
      <c r="J186" s="2"/>
      <c r="K186" s="2"/>
    </row>
    <row r="187" spans="1:11" ht="15.75" customHeight="1">
      <c r="A187" s="50"/>
      <c r="B187" s="6" t="s">
        <v>6</v>
      </c>
      <c r="C187" s="6" t="s">
        <v>7</v>
      </c>
      <c r="D187" s="6" t="s">
        <v>8</v>
      </c>
      <c r="E187" s="6" t="s">
        <v>9</v>
      </c>
      <c r="F187" s="6" t="s">
        <v>10</v>
      </c>
      <c r="G187" s="6" t="s">
        <v>11</v>
      </c>
      <c r="H187" s="6" t="s">
        <v>12</v>
      </c>
      <c r="I187" s="6" t="s">
        <v>13</v>
      </c>
      <c r="J187" s="2"/>
      <c r="K187" s="2"/>
    </row>
    <row r="188" spans="1:11" ht="15.75" customHeight="1">
      <c r="A188" s="7" t="s">
        <v>14</v>
      </c>
      <c r="B188" s="8">
        <f>NAGUA!B103+NAGUA!B89+NAGUA!B76+NAGUA!B62+NAGUA!B49+NAGUA!B35+NAGUA!B22</f>
        <v>4166</v>
      </c>
      <c r="C188" s="8">
        <f>NAGUA!C14+NAGUA!C27+NAGUA!C41+NAGUA!C54+NAGUA!C68+NAGUA!C81+NAGUA!C95</f>
        <v>0</v>
      </c>
      <c r="D188" s="8">
        <f>NAGUA!D14+NAGUA!D27+NAGUA!D41+NAGUA!D54+NAGUA!D68+NAGUA!D81+NAGUA!D95</f>
        <v>0</v>
      </c>
      <c r="E188" s="8">
        <f>NAGUA!E14+NAGUA!E27+NAGUA!E41+NAGUA!E54+NAGUA!E68+NAGUA!E81+NAGUA!E95</f>
        <v>0</v>
      </c>
      <c r="F188" s="8">
        <f>NAGUA!F14+NAGUA!F27+NAGUA!F41+NAGUA!F54+NAGUA!F68+NAGUA!F81+NAGUA!F95</f>
        <v>0</v>
      </c>
      <c r="G188" s="8">
        <f>NAGUA!G14+NAGUA!G27+NAGUA!G41+NAGUA!G54+NAGUA!G68+NAGUA!G81+NAGUA!G95</f>
        <v>0</v>
      </c>
      <c r="H188" s="8">
        <f>NAGUA!H14+NAGUA!H27+NAGUA!H41+NAGUA!H54+NAGUA!H68+NAGUA!H81+NAGUA!H95</f>
        <v>0</v>
      </c>
      <c r="I188" s="8">
        <f>NAGUA!I14+NAGUA!I27+NAGUA!I41+NAGUA!I54+NAGUA!I68+NAGUA!I81+NAGUA!I95</f>
        <v>0</v>
      </c>
      <c r="J188" s="2"/>
      <c r="K188" s="2"/>
    </row>
    <row r="189" spans="1:11" ht="15.75" customHeight="1">
      <c r="A189" s="9" t="s">
        <v>15</v>
      </c>
      <c r="B189" s="10"/>
      <c r="C189" s="8">
        <f>NAGUA!C15+NAGUA!C28+NAGUA!C42+NAGUA!C55+NAGUA!C69+NAGUA!C82+NAGUA!C96</f>
        <v>0</v>
      </c>
      <c r="D189" s="8">
        <f>NAGUA!D15+NAGUA!D28+NAGUA!D42+NAGUA!D55+NAGUA!D69+NAGUA!D82+NAGUA!D96</f>
        <v>0</v>
      </c>
      <c r="E189" s="8">
        <f>NAGUA!E15+NAGUA!E28+NAGUA!E42+NAGUA!E55+NAGUA!E69+NAGUA!E82+NAGUA!E96</f>
        <v>0</v>
      </c>
      <c r="F189" s="8">
        <f>NAGUA!F15+NAGUA!F28+NAGUA!F42+NAGUA!F55+NAGUA!F69+NAGUA!F82+NAGUA!F96</f>
        <v>0</v>
      </c>
      <c r="G189" s="8">
        <f>NAGUA!G15+NAGUA!G28+NAGUA!G42+NAGUA!G55+NAGUA!G69+NAGUA!G82+NAGUA!G96</f>
        <v>0</v>
      </c>
      <c r="H189" s="8">
        <f>NAGUA!H15+NAGUA!H28+NAGUA!H42+NAGUA!H55+NAGUA!H69+NAGUA!H82+NAGUA!H96</f>
        <v>0</v>
      </c>
      <c r="I189" s="8">
        <f>NAGUA!I15+NAGUA!I28+NAGUA!I42+NAGUA!I55+NAGUA!I69+NAGUA!I82+NAGUA!I96</f>
        <v>0</v>
      </c>
      <c r="J189" s="2"/>
      <c r="K189" s="2"/>
    </row>
    <row r="190" spans="1:11" ht="15.75" customHeight="1">
      <c r="A190" s="11" t="s">
        <v>16</v>
      </c>
      <c r="B190" s="10"/>
      <c r="C190" s="8">
        <f>NAGUA!C16+NAGUA!C29+NAGUA!C43+NAGUA!C56+NAGUA!C70+NAGUA!C83+NAGUA!C97</f>
        <v>4729</v>
      </c>
      <c r="D190" s="8">
        <f>NAGUA!D16+NAGUA!D29+NAGUA!D43+NAGUA!D56+NAGUA!D70+NAGUA!D83+NAGUA!D97</f>
        <v>4694</v>
      </c>
      <c r="E190" s="8">
        <f>NAGUA!E16+NAGUA!E29+NAGUA!E43+NAGUA!E56+NAGUA!E70+NAGUA!E83+NAGUA!E97</f>
        <v>4652</v>
      </c>
      <c r="F190" s="8">
        <f>NAGUA!F16+NAGUA!F29+NAGUA!F43+NAGUA!F56+NAGUA!F70+NAGUA!F83+NAGUA!F97</f>
        <v>4437</v>
      </c>
      <c r="G190" s="8">
        <f>NAGUA!G16+NAGUA!G29+NAGUA!G43+NAGUA!G56+NAGUA!G70+NAGUA!G83+NAGUA!G97</f>
        <v>4527</v>
      </c>
      <c r="H190" s="8">
        <f>NAGUA!H16+NAGUA!H29+NAGUA!H43+NAGUA!H56+NAGUA!H70+NAGUA!H83+NAGUA!H97</f>
        <v>4687</v>
      </c>
      <c r="I190" s="8">
        <f>NAGUA!I16+NAGUA!I29+NAGUA!I43+NAGUA!I56+NAGUA!I70+NAGUA!I83+NAGUA!I97</f>
        <v>4438</v>
      </c>
      <c r="J190" s="2"/>
      <c r="K190" s="2"/>
    </row>
    <row r="191" spans="1:11" ht="15.75" customHeight="1">
      <c r="A191" s="11" t="s">
        <v>17</v>
      </c>
      <c r="B191" s="10"/>
      <c r="C191" s="8">
        <f>NAGUA!C17+NAGUA!C30+NAGUA!C44+NAGUA!C57+NAGUA!C71+NAGUA!C84+NAGUA!C98</f>
        <v>4648</v>
      </c>
      <c r="D191" s="8">
        <f>NAGUA!D17+NAGUA!D30+NAGUA!D44+NAGUA!D57+NAGUA!D71+NAGUA!D84+NAGUA!D98</f>
        <v>4565</v>
      </c>
      <c r="E191" s="8">
        <f>NAGUA!E17+NAGUA!E30+NAGUA!E44+NAGUA!E57+NAGUA!E71+NAGUA!E84+NAGUA!E98</f>
        <v>4569</v>
      </c>
      <c r="F191" s="8">
        <f>NAGUA!F17+NAGUA!F30+NAGUA!F44+NAGUA!F57+NAGUA!F71+NAGUA!F84+NAGUA!F98</f>
        <v>4587</v>
      </c>
      <c r="G191" s="8">
        <f>NAGUA!G17+NAGUA!G30+NAGUA!G44+NAGUA!G57+NAGUA!G71+NAGUA!G84+NAGUA!G98</f>
        <v>4509</v>
      </c>
      <c r="H191" s="8">
        <f>NAGUA!H17+NAGUA!H30+NAGUA!H44+NAGUA!H57+NAGUA!H71+NAGUA!H84+NAGUA!H98</f>
        <v>4578</v>
      </c>
      <c r="I191" s="8">
        <f>NAGUA!I17+NAGUA!I30+NAGUA!I44+NAGUA!I57+NAGUA!I71+NAGUA!I84+NAGUA!I98</f>
        <v>4794</v>
      </c>
      <c r="J191" s="2"/>
      <c r="K191" s="2"/>
    </row>
    <row r="192" spans="1:11" ht="15.75" customHeight="1">
      <c r="A192" s="11" t="s">
        <v>18</v>
      </c>
      <c r="B192" s="10"/>
      <c r="C192" s="8">
        <f>NAGUA!C18+NAGUA!C31+NAGUA!C45+NAGUA!C58+NAGUA!C72+NAGUA!C85+NAGUA!C99</f>
        <v>4954</v>
      </c>
      <c r="D192" s="8">
        <f>NAGUA!D18+NAGUA!D31+NAGUA!D45+NAGUA!D58+NAGUA!D72+NAGUA!D85+NAGUA!D99</f>
        <v>4988</v>
      </c>
      <c r="E192" s="8">
        <f>NAGUA!E18+NAGUA!E31+NAGUA!E45+NAGUA!E58+NAGUA!E72+NAGUA!E85+NAGUA!E99</f>
        <v>5065</v>
      </c>
      <c r="F192" s="8">
        <f>NAGUA!F18+NAGUA!F31+NAGUA!F45+NAGUA!F58+NAGUA!F72+NAGUA!F85+NAGUA!F99</f>
        <v>5052</v>
      </c>
      <c r="G192" s="8">
        <f>NAGUA!G18+NAGUA!G31+NAGUA!G45+NAGUA!G58+NAGUA!G72+NAGUA!G85+NAGUA!G99</f>
        <v>4949</v>
      </c>
      <c r="H192" s="8">
        <f>NAGUA!H18+NAGUA!H31+NAGUA!H45+NAGUA!H58+NAGUA!H72+NAGUA!H85+NAGUA!H99</f>
        <v>4985</v>
      </c>
      <c r="I192" s="8">
        <f>NAGUA!I18+NAGUA!I31+NAGUA!I45+NAGUA!I58+NAGUA!I72+NAGUA!I85+NAGUA!I99</f>
        <v>4954</v>
      </c>
      <c r="J192" s="2"/>
      <c r="K192" s="2"/>
    </row>
    <row r="193" spans="1:11" ht="15.75" customHeight="1">
      <c r="A193" s="11" t="s">
        <v>19</v>
      </c>
      <c r="B193" s="10"/>
      <c r="C193" s="8">
        <f>NAGUA!C19+NAGUA!C32+NAGUA!C46+NAGUA!C59+NAGUA!C73+NAGUA!C86+NAGUA!C100</f>
        <v>5080</v>
      </c>
      <c r="D193" s="8">
        <f>NAGUA!D19+NAGUA!D32+NAGUA!D46+NAGUA!D59+NAGUA!D73+NAGUA!D86+NAGUA!D100</f>
        <v>4984</v>
      </c>
      <c r="E193" s="8">
        <f>NAGUA!E19+NAGUA!E32+NAGUA!E46+NAGUA!E59+NAGUA!E73+NAGUA!E86+NAGUA!E100</f>
        <v>5370</v>
      </c>
      <c r="F193" s="8">
        <f>NAGUA!F19+NAGUA!F32+NAGUA!F46+NAGUA!F59+NAGUA!F73+NAGUA!F86+NAGUA!F100</f>
        <v>4911</v>
      </c>
      <c r="G193" s="8">
        <f>NAGUA!G19+NAGUA!G32+NAGUA!G46+NAGUA!G59+NAGUA!G73+NAGUA!G86+NAGUA!G100</f>
        <v>0</v>
      </c>
      <c r="H193" s="8">
        <f>NAGUA!H19+NAGUA!H32+NAGUA!H46+NAGUA!H59+NAGUA!H73+NAGUA!H86+NAGUA!H100</f>
        <v>0</v>
      </c>
      <c r="I193" s="8">
        <f>NAGUA!I19+NAGUA!I32+NAGUA!I46+NAGUA!I59+NAGUA!I73+NAGUA!I86+NAGUA!I100</f>
        <v>0</v>
      </c>
      <c r="J193" s="2"/>
      <c r="K193" s="2"/>
    </row>
    <row r="194" spans="1:11" ht="15.75" customHeight="1">
      <c r="A194" s="11" t="s">
        <v>20</v>
      </c>
      <c r="B194" s="10"/>
      <c r="C194" s="8">
        <f>NAGUA!C20+NAGUA!C33+NAGUA!C47+NAGUA!C60+NAGUA!C74+NAGUA!C87+NAGUA!C101</f>
        <v>4894</v>
      </c>
      <c r="D194" s="8">
        <f>NAGUA!D20+NAGUA!D33+NAGUA!D47+NAGUA!D60+NAGUA!D74+NAGUA!D87+NAGUA!D101</f>
        <v>4954</v>
      </c>
      <c r="E194" s="8">
        <f>NAGUA!E20+NAGUA!E33+NAGUA!E47+NAGUA!E60+NAGUA!E74+NAGUA!E87+NAGUA!E101</f>
        <v>5067</v>
      </c>
      <c r="F194" s="8">
        <f>NAGUA!F20+NAGUA!F33+NAGUA!F47+NAGUA!F60+NAGUA!F74+NAGUA!F87+NAGUA!F101</f>
        <v>5070</v>
      </c>
      <c r="G194" s="8">
        <f>NAGUA!G20+NAGUA!G33+NAGUA!G47+NAGUA!G60+NAGUA!G74+NAGUA!G87+NAGUA!G101</f>
        <v>0</v>
      </c>
      <c r="H194" s="8">
        <f>NAGUA!H20+NAGUA!H33+NAGUA!H47+NAGUA!H60+NAGUA!H74+NAGUA!H87+NAGUA!H101</f>
        <v>0</v>
      </c>
      <c r="I194" s="8">
        <f>NAGUA!I20+NAGUA!I33+NAGUA!I47+NAGUA!I60+NAGUA!I74+NAGUA!I87+NAGUA!I101</f>
        <v>0</v>
      </c>
      <c r="J194" s="2"/>
      <c r="K194" s="2"/>
    </row>
    <row r="195" spans="1:11" ht="15.75" customHeight="1">
      <c r="A195" s="11" t="s">
        <v>21</v>
      </c>
      <c r="B195" s="10"/>
      <c r="C195" s="8">
        <f>NAGUA!C21+NAGUA!C34+NAGUA!C48+NAGUA!C61+NAGUA!C75+NAGUA!C88+NAGUA!C102</f>
        <v>4703</v>
      </c>
      <c r="D195" s="8">
        <f>NAGUA!D21+NAGUA!D34+NAGUA!D48+NAGUA!D61+NAGUA!D75+NAGUA!D88+NAGUA!D102</f>
        <v>4658</v>
      </c>
      <c r="E195" s="8">
        <f>NAGUA!E21+NAGUA!E34+NAGUA!E48+NAGUA!E61+NAGUA!E75+NAGUA!E88+NAGUA!E102</f>
        <v>4705</v>
      </c>
      <c r="F195" s="8">
        <f>NAGUA!F21+NAGUA!F34+NAGUA!F48+NAGUA!F61+NAGUA!F75+NAGUA!F88+NAGUA!F102</f>
        <v>4589</v>
      </c>
      <c r="G195" s="8">
        <f>NAGUA!G21+NAGUA!G34+NAGUA!G48+NAGUA!G61+NAGUA!G75+NAGUA!G88+NAGUA!G102</f>
        <v>0</v>
      </c>
      <c r="H195" s="8">
        <f>NAGUA!H21+NAGUA!H34+NAGUA!H48+NAGUA!H61+NAGUA!H75+NAGUA!H88+NAGUA!H102</f>
        <v>0</v>
      </c>
      <c r="I195" s="8">
        <f>NAGUA!I21+NAGUA!I34+NAGUA!I48+NAGUA!I61+NAGUA!I75+NAGUA!I88+NAGUA!I102</f>
        <v>0</v>
      </c>
      <c r="J195" s="2"/>
      <c r="K195" s="2"/>
    </row>
    <row r="196" spans="1:11" ht="15.75" customHeight="1">
      <c r="A196" s="7" t="s">
        <v>22</v>
      </c>
      <c r="B196" s="12">
        <f>SUM(B188:B195)</f>
        <v>4166</v>
      </c>
      <c r="C196" s="12">
        <f t="shared" ref="C196:I196" si="13">SUM(C190:C195)</f>
        <v>29008</v>
      </c>
      <c r="D196" s="12">
        <f t="shared" si="13"/>
        <v>28843</v>
      </c>
      <c r="E196" s="12">
        <f t="shared" si="13"/>
        <v>29428</v>
      </c>
      <c r="F196" s="12">
        <f t="shared" si="13"/>
        <v>28646</v>
      </c>
      <c r="G196" s="12">
        <f t="shared" si="13"/>
        <v>13985</v>
      </c>
      <c r="H196" s="12">
        <f t="shared" si="13"/>
        <v>14250</v>
      </c>
      <c r="I196" s="12">
        <f t="shared" si="13"/>
        <v>14186</v>
      </c>
      <c r="J196" s="2"/>
      <c r="K196" s="2"/>
    </row>
    <row r="197" spans="1:11" ht="15.75" customHeight="1">
      <c r="A197" s="13"/>
      <c r="B197" s="13"/>
      <c r="C197" s="13"/>
      <c r="D197" s="13"/>
      <c r="E197" s="13"/>
      <c r="F197" s="13"/>
      <c r="G197" s="13"/>
      <c r="H197" s="13"/>
      <c r="I197" s="14">
        <f>SUM(B196:I196)</f>
        <v>162512</v>
      </c>
      <c r="J197" s="2"/>
      <c r="K197" s="2"/>
    </row>
    <row r="198" spans="1:11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5.75" customHeight="1">
      <c r="A199" s="46" t="s">
        <v>3</v>
      </c>
      <c r="B199" s="47"/>
      <c r="C199" s="47"/>
      <c r="D199" s="47"/>
      <c r="E199" s="47"/>
      <c r="F199" s="47"/>
      <c r="G199" s="47"/>
      <c r="H199" s="47"/>
      <c r="I199" s="48"/>
      <c r="J199" s="2"/>
      <c r="K199" s="2"/>
    </row>
    <row r="200" spans="1:11" ht="15.75" customHeight="1">
      <c r="A200" s="49" t="s">
        <v>4</v>
      </c>
      <c r="B200" s="51" t="s">
        <v>36</v>
      </c>
      <c r="C200" s="47"/>
      <c r="D200" s="47"/>
      <c r="E200" s="47"/>
      <c r="F200" s="47"/>
      <c r="G200" s="47"/>
      <c r="H200" s="47"/>
      <c r="I200" s="48"/>
      <c r="J200" s="2"/>
      <c r="K200" s="2"/>
    </row>
    <row r="201" spans="1:11" ht="15.75" customHeight="1">
      <c r="A201" s="50"/>
      <c r="B201" s="6" t="s">
        <v>6</v>
      </c>
      <c r="C201" s="6" t="s">
        <v>7</v>
      </c>
      <c r="D201" s="6" t="s">
        <v>8</v>
      </c>
      <c r="E201" s="6" t="s">
        <v>9</v>
      </c>
      <c r="F201" s="6" t="s">
        <v>10</v>
      </c>
      <c r="G201" s="6" t="s">
        <v>11</v>
      </c>
      <c r="H201" s="6" t="s">
        <v>12</v>
      </c>
      <c r="I201" s="6" t="s">
        <v>13</v>
      </c>
      <c r="J201" s="2"/>
      <c r="K201" s="2"/>
    </row>
    <row r="202" spans="1:11" ht="15.75" customHeight="1">
      <c r="A202" s="7" t="s">
        <v>14</v>
      </c>
      <c r="B202" s="8">
        <f>'15 SANTO DOMINGO III'!B89+'15 SANTO DOMINGO III'!B76+'15 SANTO DOMINGO III'!B62+'15 SANTO DOMINGO III'!B49+'15 SANTO DOMINGO III'!B35+'15 SANTO DOMINGO III'!B22</f>
        <v>15319</v>
      </c>
      <c r="C202" s="8">
        <f>'15 SANTO DOMINGO III'!C14+'15 SANTO DOMINGO III'!C27+'15 SANTO DOMINGO III'!C41+'15 SANTO DOMINGO III'!C54+'15 SANTO DOMINGO III'!C68+'15 SANTO DOMINGO III'!C81</f>
        <v>0</v>
      </c>
      <c r="D202" s="8">
        <f>'15 SANTO DOMINGO III'!D14+'15 SANTO DOMINGO III'!D27+'15 SANTO DOMINGO III'!D41+'15 SANTO DOMINGO III'!D54+'15 SANTO DOMINGO III'!D68+'15 SANTO DOMINGO III'!D81</f>
        <v>0</v>
      </c>
      <c r="E202" s="8">
        <f>'15 SANTO DOMINGO III'!E14+'15 SANTO DOMINGO III'!E27+'15 SANTO DOMINGO III'!E41+'15 SANTO DOMINGO III'!E54+'15 SANTO DOMINGO III'!E68+'15 SANTO DOMINGO III'!E81</f>
        <v>0</v>
      </c>
      <c r="F202" s="8">
        <f>'15 SANTO DOMINGO III'!F14+'15 SANTO DOMINGO III'!F27+'15 SANTO DOMINGO III'!F41+'15 SANTO DOMINGO III'!F54+'15 SANTO DOMINGO III'!F68+'15 SANTO DOMINGO III'!F81</f>
        <v>0</v>
      </c>
      <c r="G202" s="8">
        <f>'15 SANTO DOMINGO III'!G14+'15 SANTO DOMINGO III'!G27+'15 SANTO DOMINGO III'!G41+'15 SANTO DOMINGO III'!G54+'15 SANTO DOMINGO III'!G68+'15 SANTO DOMINGO III'!G81</f>
        <v>0</v>
      </c>
      <c r="H202" s="8">
        <f>'15 SANTO DOMINGO III'!H14+'15 SANTO DOMINGO III'!H27+'15 SANTO DOMINGO III'!H41+'15 SANTO DOMINGO III'!H54+'15 SANTO DOMINGO III'!H68+'15 SANTO DOMINGO III'!H81</f>
        <v>0</v>
      </c>
      <c r="I202" s="8">
        <f>'15 SANTO DOMINGO III'!I14+'15 SANTO DOMINGO III'!I27+'15 SANTO DOMINGO III'!I41+'15 SANTO DOMINGO III'!I54+'15 SANTO DOMINGO III'!I68+'15 SANTO DOMINGO III'!I81</f>
        <v>0</v>
      </c>
      <c r="J202" s="2"/>
      <c r="K202" s="2"/>
    </row>
    <row r="203" spans="1:11" ht="15.75" customHeight="1">
      <c r="A203" s="9" t="s">
        <v>15</v>
      </c>
      <c r="B203" s="10"/>
      <c r="C203" s="8">
        <f>'15 SANTO DOMINGO III'!C15+'15 SANTO DOMINGO III'!C28+'15 SANTO DOMINGO III'!C42+'15 SANTO DOMINGO III'!C55+'15 SANTO DOMINGO III'!C69+'15 SANTO DOMINGO III'!C82</f>
        <v>0</v>
      </c>
      <c r="D203" s="8">
        <f>'15 SANTO DOMINGO III'!D15+'15 SANTO DOMINGO III'!D28+'15 SANTO DOMINGO III'!D42+'15 SANTO DOMINGO III'!D55+'15 SANTO DOMINGO III'!D69+'15 SANTO DOMINGO III'!D82</f>
        <v>0</v>
      </c>
      <c r="E203" s="8">
        <f>'15 SANTO DOMINGO III'!E15+'15 SANTO DOMINGO III'!E28+'15 SANTO DOMINGO III'!E42+'15 SANTO DOMINGO III'!E55+'15 SANTO DOMINGO III'!E69+'15 SANTO DOMINGO III'!E82</f>
        <v>0</v>
      </c>
      <c r="F203" s="8">
        <f>'15 SANTO DOMINGO III'!F15+'15 SANTO DOMINGO III'!F28+'15 SANTO DOMINGO III'!F42+'15 SANTO DOMINGO III'!F55+'15 SANTO DOMINGO III'!F69+'15 SANTO DOMINGO III'!F82</f>
        <v>0</v>
      </c>
      <c r="G203" s="8">
        <f>'15 SANTO DOMINGO III'!G15+'15 SANTO DOMINGO III'!G28+'15 SANTO DOMINGO III'!G42+'15 SANTO DOMINGO III'!G55+'15 SANTO DOMINGO III'!G69+'15 SANTO DOMINGO III'!G82</f>
        <v>0</v>
      </c>
      <c r="H203" s="8">
        <f>'15 SANTO DOMINGO III'!H15+'15 SANTO DOMINGO III'!H28+'15 SANTO DOMINGO III'!H42+'15 SANTO DOMINGO III'!H55+'15 SANTO DOMINGO III'!H69+'15 SANTO DOMINGO III'!H82</f>
        <v>0</v>
      </c>
      <c r="I203" s="8">
        <f>'15 SANTO DOMINGO III'!I15+'15 SANTO DOMINGO III'!I28+'15 SANTO DOMINGO III'!I42+'15 SANTO DOMINGO III'!I55+'15 SANTO DOMINGO III'!I69+'15 SANTO DOMINGO III'!I82</f>
        <v>0</v>
      </c>
      <c r="J203" s="2"/>
      <c r="K203" s="2"/>
    </row>
    <row r="204" spans="1:11" ht="15.75" customHeight="1">
      <c r="A204" s="11" t="s">
        <v>16</v>
      </c>
      <c r="B204" s="10"/>
      <c r="C204" s="8">
        <f>'15 SANTO DOMINGO III'!C16+'15 SANTO DOMINGO III'!C29+'15 SANTO DOMINGO III'!C43+'15 SANTO DOMINGO III'!C56+'15 SANTO DOMINGO III'!C70+'15 SANTO DOMINGO III'!C83</f>
        <v>18840</v>
      </c>
      <c r="D204" s="8">
        <f>'15 SANTO DOMINGO III'!D16+'15 SANTO DOMINGO III'!D29+'15 SANTO DOMINGO III'!D43+'15 SANTO DOMINGO III'!D56+'15 SANTO DOMINGO III'!D70+'15 SANTO DOMINGO III'!D83</f>
        <v>18970</v>
      </c>
      <c r="E204" s="8">
        <f>'15 SANTO DOMINGO III'!E16+'15 SANTO DOMINGO III'!E29+'15 SANTO DOMINGO III'!E43+'15 SANTO DOMINGO III'!E56+'15 SANTO DOMINGO III'!E70+'15 SANTO DOMINGO III'!E83</f>
        <v>19066</v>
      </c>
      <c r="F204" s="8">
        <f>'15 SANTO DOMINGO III'!F16+'15 SANTO DOMINGO III'!F29+'15 SANTO DOMINGO III'!F43+'15 SANTO DOMINGO III'!F56+'15 SANTO DOMINGO III'!F70+'15 SANTO DOMINGO III'!F83</f>
        <v>18872</v>
      </c>
      <c r="G204" s="8">
        <f>'15 SANTO DOMINGO III'!G16+'15 SANTO DOMINGO III'!G29+'15 SANTO DOMINGO III'!G43+'15 SANTO DOMINGO III'!G56+'15 SANTO DOMINGO III'!G70+'15 SANTO DOMINGO III'!G83</f>
        <v>18802</v>
      </c>
      <c r="H204" s="8">
        <f>'15 SANTO DOMINGO III'!H16+'15 SANTO DOMINGO III'!H29+'15 SANTO DOMINGO III'!H43+'15 SANTO DOMINGO III'!H56+'15 SANTO DOMINGO III'!H70+'15 SANTO DOMINGO III'!H83</f>
        <v>18797</v>
      </c>
      <c r="I204" s="8">
        <f>'15 SANTO DOMINGO III'!I16+'15 SANTO DOMINGO III'!I29+'15 SANTO DOMINGO III'!I43+'15 SANTO DOMINGO III'!I56+'15 SANTO DOMINGO III'!I70+'15 SANTO DOMINGO III'!I83</f>
        <v>18717</v>
      </c>
      <c r="J204" s="2"/>
      <c r="K204" s="2"/>
    </row>
    <row r="205" spans="1:11" ht="15.75" customHeight="1">
      <c r="A205" s="11" t="s">
        <v>17</v>
      </c>
      <c r="B205" s="10"/>
      <c r="C205" s="8">
        <f>'15 SANTO DOMINGO III'!C17+'15 SANTO DOMINGO III'!C30+'15 SANTO DOMINGO III'!C44+'15 SANTO DOMINGO III'!C57+'15 SANTO DOMINGO III'!C71+'15 SANTO DOMINGO III'!C84</f>
        <v>19682</v>
      </c>
      <c r="D205" s="8">
        <f>'15 SANTO DOMINGO III'!D17+'15 SANTO DOMINGO III'!D30+'15 SANTO DOMINGO III'!D44+'15 SANTO DOMINGO III'!D57+'15 SANTO DOMINGO III'!D71+'15 SANTO DOMINGO III'!D84</f>
        <v>19898</v>
      </c>
      <c r="E205" s="8">
        <f>'15 SANTO DOMINGO III'!E17+'15 SANTO DOMINGO III'!E30+'15 SANTO DOMINGO III'!E44+'15 SANTO DOMINGO III'!E57+'15 SANTO DOMINGO III'!E71+'15 SANTO DOMINGO III'!E84</f>
        <v>20241</v>
      </c>
      <c r="F205" s="8">
        <f>'15 SANTO DOMINGO III'!F17+'15 SANTO DOMINGO III'!F30+'15 SANTO DOMINGO III'!F44+'15 SANTO DOMINGO III'!F57+'15 SANTO DOMINGO III'!F71+'15 SANTO DOMINGO III'!F84</f>
        <v>19822</v>
      </c>
      <c r="G205" s="8">
        <f>'15 SANTO DOMINGO III'!G17+'15 SANTO DOMINGO III'!G30+'15 SANTO DOMINGO III'!G44+'15 SANTO DOMINGO III'!G57+'15 SANTO DOMINGO III'!G71+'15 SANTO DOMINGO III'!G84</f>
        <v>20148</v>
      </c>
      <c r="H205" s="8">
        <f>'15 SANTO DOMINGO III'!H17+'15 SANTO DOMINGO III'!H30+'15 SANTO DOMINGO III'!H44+'15 SANTO DOMINGO III'!H57+'15 SANTO DOMINGO III'!H71+'15 SANTO DOMINGO III'!H84</f>
        <v>19818</v>
      </c>
      <c r="I205" s="8">
        <f>'15 SANTO DOMINGO III'!I17+'15 SANTO DOMINGO III'!I30+'15 SANTO DOMINGO III'!I44+'15 SANTO DOMINGO III'!I57+'15 SANTO DOMINGO III'!I71+'15 SANTO DOMINGO III'!I84</f>
        <v>20108</v>
      </c>
      <c r="J205" s="2"/>
      <c r="K205" s="2"/>
    </row>
    <row r="206" spans="1:11" ht="15.75" customHeight="1">
      <c r="A206" s="11" t="s">
        <v>18</v>
      </c>
      <c r="B206" s="10"/>
      <c r="C206" s="8">
        <f>'15 SANTO DOMINGO III'!C18+'15 SANTO DOMINGO III'!C31+'15 SANTO DOMINGO III'!C45+'15 SANTO DOMINGO III'!C58+'15 SANTO DOMINGO III'!C72+'15 SANTO DOMINGO III'!C85</f>
        <v>22353</v>
      </c>
      <c r="D206" s="8">
        <f>'15 SANTO DOMINGO III'!D18+'15 SANTO DOMINGO III'!D31+'15 SANTO DOMINGO III'!D45+'15 SANTO DOMINGO III'!D58+'15 SANTO DOMINGO III'!D72+'15 SANTO DOMINGO III'!D85</f>
        <v>22219</v>
      </c>
      <c r="E206" s="8">
        <f>'15 SANTO DOMINGO III'!E18+'15 SANTO DOMINGO III'!E31+'15 SANTO DOMINGO III'!E45+'15 SANTO DOMINGO III'!E58+'15 SANTO DOMINGO III'!E72+'15 SANTO DOMINGO III'!E85</f>
        <v>22302</v>
      </c>
      <c r="F206" s="8">
        <f>'15 SANTO DOMINGO III'!F18+'15 SANTO DOMINGO III'!F31+'15 SANTO DOMINGO III'!F45+'15 SANTO DOMINGO III'!F58+'15 SANTO DOMINGO III'!F72+'15 SANTO DOMINGO III'!F85</f>
        <v>22568</v>
      </c>
      <c r="G206" s="8">
        <f>'15 SANTO DOMINGO III'!G18+'15 SANTO DOMINGO III'!G31+'15 SANTO DOMINGO III'!G45+'15 SANTO DOMINGO III'!G58+'15 SANTO DOMINGO III'!G72+'15 SANTO DOMINGO III'!G85</f>
        <v>22591</v>
      </c>
      <c r="H206" s="8">
        <f>'15 SANTO DOMINGO III'!H18+'15 SANTO DOMINGO III'!H31+'15 SANTO DOMINGO III'!H45+'15 SANTO DOMINGO III'!H58+'15 SANTO DOMINGO III'!H72+'15 SANTO DOMINGO III'!H85</f>
        <v>22252</v>
      </c>
      <c r="I206" s="8">
        <f>'15 SANTO DOMINGO III'!I18+'15 SANTO DOMINGO III'!I31+'15 SANTO DOMINGO III'!I45+'15 SANTO DOMINGO III'!I58+'15 SANTO DOMINGO III'!I72+'15 SANTO DOMINGO III'!I85</f>
        <v>22274</v>
      </c>
      <c r="J206" s="2"/>
      <c r="K206" s="2"/>
    </row>
    <row r="207" spans="1:11" ht="15.75" customHeight="1">
      <c r="A207" s="11" t="s">
        <v>19</v>
      </c>
      <c r="B207" s="10"/>
      <c r="C207" s="8">
        <f>'15 SANTO DOMINGO III'!C19+'15 SANTO DOMINGO III'!C32+'15 SANTO DOMINGO III'!C46+'15 SANTO DOMINGO III'!C59+'15 SANTO DOMINGO III'!C73+'15 SANTO DOMINGO III'!C86</f>
        <v>21268</v>
      </c>
      <c r="D207" s="8">
        <f>'15 SANTO DOMINGO III'!D19+'15 SANTO DOMINGO III'!D32+'15 SANTO DOMINGO III'!D46+'15 SANTO DOMINGO III'!D59+'15 SANTO DOMINGO III'!D73+'15 SANTO DOMINGO III'!D86</f>
        <v>21992</v>
      </c>
      <c r="E207" s="8">
        <f>'15 SANTO DOMINGO III'!E19+'15 SANTO DOMINGO III'!E32+'15 SANTO DOMINGO III'!E46+'15 SANTO DOMINGO III'!E59+'15 SANTO DOMINGO III'!E73+'15 SANTO DOMINGO III'!E86</f>
        <v>21385</v>
      </c>
      <c r="F207" s="8">
        <f>'15 SANTO DOMINGO III'!F19+'15 SANTO DOMINGO III'!F32+'15 SANTO DOMINGO III'!F46+'15 SANTO DOMINGO III'!F59+'15 SANTO DOMINGO III'!F73+'15 SANTO DOMINGO III'!F86</f>
        <v>21267</v>
      </c>
      <c r="G207" s="8">
        <f>'15 SANTO DOMINGO III'!G19+'15 SANTO DOMINGO III'!G32+'15 SANTO DOMINGO III'!G46+'15 SANTO DOMINGO III'!G59+'15 SANTO DOMINGO III'!G73+'15 SANTO DOMINGO III'!G86</f>
        <v>0</v>
      </c>
      <c r="H207" s="8">
        <f>'15 SANTO DOMINGO III'!H19+'15 SANTO DOMINGO III'!H32+'15 SANTO DOMINGO III'!H46+'15 SANTO DOMINGO III'!H59+'15 SANTO DOMINGO III'!H73+'15 SANTO DOMINGO III'!H86</f>
        <v>0</v>
      </c>
      <c r="I207" s="8">
        <f>'15 SANTO DOMINGO III'!I19+'15 SANTO DOMINGO III'!I32+'15 SANTO DOMINGO III'!I46+'15 SANTO DOMINGO III'!I59+'15 SANTO DOMINGO III'!I73+'15 SANTO DOMINGO III'!I86</f>
        <v>0</v>
      </c>
      <c r="J207" s="2"/>
      <c r="K207" s="2"/>
    </row>
    <row r="208" spans="1:11" ht="15.75" customHeight="1">
      <c r="A208" s="11" t="s">
        <v>20</v>
      </c>
      <c r="B208" s="10"/>
      <c r="C208" s="8">
        <f>'15 SANTO DOMINGO III'!C20+'15 SANTO DOMINGO III'!C33+'15 SANTO DOMINGO III'!C47+'15 SANTO DOMINGO III'!C60+'15 SANTO DOMINGO III'!C74+'15 SANTO DOMINGO III'!C87</f>
        <v>21590</v>
      </c>
      <c r="D208" s="8">
        <f>'15 SANTO DOMINGO III'!D20+'15 SANTO DOMINGO III'!D33+'15 SANTO DOMINGO III'!D47+'15 SANTO DOMINGO III'!D60+'15 SANTO DOMINGO III'!D74+'15 SANTO DOMINGO III'!D87</f>
        <v>21510</v>
      </c>
      <c r="E208" s="8">
        <f>'15 SANTO DOMINGO III'!E20+'15 SANTO DOMINGO III'!E33+'15 SANTO DOMINGO III'!E47+'15 SANTO DOMINGO III'!E60+'15 SANTO DOMINGO III'!E74+'15 SANTO DOMINGO III'!E87</f>
        <v>22221</v>
      </c>
      <c r="F208" s="8">
        <f>'15 SANTO DOMINGO III'!F20+'15 SANTO DOMINGO III'!F33+'15 SANTO DOMINGO III'!F47+'15 SANTO DOMINGO III'!F60+'15 SANTO DOMINGO III'!F74+'15 SANTO DOMINGO III'!F87</f>
        <v>21712</v>
      </c>
      <c r="G208" s="8">
        <f>'15 SANTO DOMINGO III'!G20+'15 SANTO DOMINGO III'!G33+'15 SANTO DOMINGO III'!G47+'15 SANTO DOMINGO III'!G60+'15 SANTO DOMINGO III'!G74+'15 SANTO DOMINGO III'!G87</f>
        <v>0</v>
      </c>
      <c r="H208" s="8">
        <f>'15 SANTO DOMINGO III'!H20+'15 SANTO DOMINGO III'!H33+'15 SANTO DOMINGO III'!H47+'15 SANTO DOMINGO III'!H60+'15 SANTO DOMINGO III'!H74+'15 SANTO DOMINGO III'!H87</f>
        <v>0</v>
      </c>
      <c r="I208" s="8">
        <f>'15 SANTO DOMINGO III'!I20+'15 SANTO DOMINGO III'!I33+'15 SANTO DOMINGO III'!I47+'15 SANTO DOMINGO III'!I60+'15 SANTO DOMINGO III'!I74+'15 SANTO DOMINGO III'!I87</f>
        <v>0</v>
      </c>
      <c r="J208" s="2"/>
      <c r="K208" s="2"/>
    </row>
    <row r="209" spans="1:11" ht="15.75" customHeight="1">
      <c r="A209" s="11" t="s">
        <v>21</v>
      </c>
      <c r="B209" s="10"/>
      <c r="C209" s="8">
        <f>'15 SANTO DOMINGO III'!C21+'15 SANTO DOMINGO III'!C34+'15 SANTO DOMINGO III'!C48+'15 SANTO DOMINGO III'!C61+'15 SANTO DOMINGO III'!C75+'15 SANTO DOMINGO III'!C88</f>
        <v>21570</v>
      </c>
      <c r="D209" s="8">
        <f>'15 SANTO DOMINGO III'!D21+'15 SANTO DOMINGO III'!D34+'15 SANTO DOMINGO III'!D48+'15 SANTO DOMINGO III'!D61+'15 SANTO DOMINGO III'!D75+'15 SANTO DOMINGO III'!D88</f>
        <v>21744</v>
      </c>
      <c r="E209" s="8">
        <f>'15 SANTO DOMINGO III'!E21+'15 SANTO DOMINGO III'!E34+'15 SANTO DOMINGO III'!E48+'15 SANTO DOMINGO III'!E61+'15 SANTO DOMINGO III'!E75+'15 SANTO DOMINGO III'!E88</f>
        <v>21505</v>
      </c>
      <c r="F209" s="8">
        <f>'15 SANTO DOMINGO III'!F21+'15 SANTO DOMINGO III'!F34+'15 SANTO DOMINGO III'!F48+'15 SANTO DOMINGO III'!F61+'15 SANTO DOMINGO III'!F75+'15 SANTO DOMINGO III'!F88</f>
        <v>21536</v>
      </c>
      <c r="G209" s="8">
        <f>'15 SANTO DOMINGO III'!G21+'15 SANTO DOMINGO III'!G34+'15 SANTO DOMINGO III'!G48+'15 SANTO DOMINGO III'!G61+'15 SANTO DOMINGO III'!G75+'15 SANTO DOMINGO III'!G88</f>
        <v>0</v>
      </c>
      <c r="H209" s="8">
        <f>'15 SANTO DOMINGO III'!H21+'15 SANTO DOMINGO III'!H34+'15 SANTO DOMINGO III'!H48+'15 SANTO DOMINGO III'!H61+'15 SANTO DOMINGO III'!H75+'15 SANTO DOMINGO III'!H88</f>
        <v>0</v>
      </c>
      <c r="I209" s="8">
        <f>'15 SANTO DOMINGO III'!I21+'15 SANTO DOMINGO III'!I34+'15 SANTO DOMINGO III'!I48+'15 SANTO DOMINGO III'!I61+'15 SANTO DOMINGO III'!I75+'15 SANTO DOMINGO III'!I88</f>
        <v>0</v>
      </c>
      <c r="J209" s="2"/>
      <c r="K209" s="2"/>
    </row>
    <row r="210" spans="1:11" ht="15.75" customHeight="1">
      <c r="A210" s="7" t="s">
        <v>22</v>
      </c>
      <c r="B210" s="12">
        <f>SUM(B202:B209)</f>
        <v>15319</v>
      </c>
      <c r="C210" s="12">
        <f t="shared" ref="C210:I210" si="14">SUM(C204:C209)</f>
        <v>125303</v>
      </c>
      <c r="D210" s="12">
        <f t="shared" si="14"/>
        <v>126333</v>
      </c>
      <c r="E210" s="12">
        <f t="shared" si="14"/>
        <v>126720</v>
      </c>
      <c r="F210" s="12">
        <f t="shared" si="14"/>
        <v>125777</v>
      </c>
      <c r="G210" s="12">
        <f t="shared" si="14"/>
        <v>61541</v>
      </c>
      <c r="H210" s="12">
        <f t="shared" si="14"/>
        <v>60867</v>
      </c>
      <c r="I210" s="12">
        <f t="shared" si="14"/>
        <v>61099</v>
      </c>
      <c r="J210" s="2"/>
      <c r="K210" s="2"/>
    </row>
    <row r="211" spans="1:11" ht="15.75" customHeight="1">
      <c r="A211" s="13"/>
      <c r="B211" s="13"/>
      <c r="C211" s="13"/>
      <c r="D211" s="13"/>
      <c r="E211" s="13"/>
      <c r="F211" s="13"/>
      <c r="G211" s="13"/>
      <c r="H211" s="13"/>
      <c r="I211" s="14">
        <f>B210+C210+D210+E210+F210+G210+H210+I210</f>
        <v>702959</v>
      </c>
      <c r="J211" s="2"/>
      <c r="K211" s="2"/>
    </row>
    <row r="212" spans="1:11" ht="15.75" customHeight="1">
      <c r="A212" s="46" t="s">
        <v>3</v>
      </c>
      <c r="B212" s="47"/>
      <c r="C212" s="47"/>
      <c r="D212" s="47"/>
      <c r="E212" s="47"/>
      <c r="F212" s="47"/>
      <c r="G212" s="47"/>
      <c r="H212" s="47"/>
      <c r="I212" s="48"/>
      <c r="J212" s="2"/>
      <c r="K212" s="2"/>
    </row>
    <row r="213" spans="1:11" ht="15.75" customHeight="1">
      <c r="A213" s="49" t="s">
        <v>4</v>
      </c>
      <c r="B213" s="51" t="s">
        <v>37</v>
      </c>
      <c r="C213" s="47"/>
      <c r="D213" s="47"/>
      <c r="E213" s="47"/>
      <c r="F213" s="47"/>
      <c r="G213" s="47"/>
      <c r="H213" s="47"/>
      <c r="I213" s="48"/>
      <c r="J213" s="2"/>
      <c r="K213" s="2"/>
    </row>
    <row r="214" spans="1:11" ht="15.75" customHeight="1">
      <c r="A214" s="50"/>
      <c r="B214" s="6" t="s">
        <v>6</v>
      </c>
      <c r="C214" s="6" t="s">
        <v>7</v>
      </c>
      <c r="D214" s="6" t="s">
        <v>8</v>
      </c>
      <c r="E214" s="6" t="s">
        <v>9</v>
      </c>
      <c r="F214" s="6" t="s">
        <v>10</v>
      </c>
      <c r="G214" s="6" t="s">
        <v>11</v>
      </c>
      <c r="H214" s="6" t="s">
        <v>12</v>
      </c>
      <c r="I214" s="6" t="s">
        <v>13</v>
      </c>
      <c r="J214" s="2"/>
      <c r="K214" s="2"/>
    </row>
    <row r="215" spans="1:11" ht="15.75" customHeight="1">
      <c r="A215" s="7" t="s">
        <v>14</v>
      </c>
      <c r="B215" s="8">
        <f>COTUÍ!B22+COTUÍ!B35+COTUÍ!B49+COTUÍ!B62+COTUÍ!B76+COTUÍ!B89+COTUÍ!B103</f>
        <v>6295</v>
      </c>
      <c r="C215" s="8">
        <f>COTUÍ!C95+COTUÍ!C81+COTUÍ!C68+COTUÍ!C54+COTUÍ!C41+COTUÍ!C27+COTUÍ!C14</f>
        <v>0</v>
      </c>
      <c r="D215" s="8">
        <f>COTUÍ!D95+COTUÍ!D81+COTUÍ!D68+COTUÍ!D54+COTUÍ!D41+COTUÍ!D27+COTUÍ!D14</f>
        <v>0</v>
      </c>
      <c r="E215" s="8">
        <f>COTUÍ!E95+COTUÍ!E81+COTUÍ!E68+COTUÍ!E54+COTUÍ!E41+COTUÍ!E27+COTUÍ!E14</f>
        <v>0</v>
      </c>
      <c r="F215" s="8">
        <f>COTUÍ!F95+COTUÍ!F81+COTUÍ!F68+COTUÍ!F54+COTUÍ!F41+COTUÍ!F27+COTUÍ!F14</f>
        <v>0</v>
      </c>
      <c r="G215" s="8">
        <f>COTUÍ!G95+COTUÍ!G81+COTUÍ!G68+COTUÍ!G54+COTUÍ!G41+COTUÍ!G27+COTUÍ!G14</f>
        <v>0</v>
      </c>
      <c r="H215" s="8">
        <f>COTUÍ!H95+COTUÍ!H81+COTUÍ!H68+COTUÍ!H54+COTUÍ!H41+COTUÍ!H27+COTUÍ!H14</f>
        <v>0</v>
      </c>
      <c r="I215" s="8">
        <f>COTUÍ!I95+COTUÍ!I81+COTUÍ!I68+COTUÍ!I54+COTUÍ!I41+COTUÍ!I27+COTUÍ!I14</f>
        <v>0</v>
      </c>
      <c r="J215" s="2"/>
      <c r="K215" s="2"/>
    </row>
    <row r="216" spans="1:11" ht="15.75" customHeight="1">
      <c r="A216" s="9" t="s">
        <v>15</v>
      </c>
      <c r="B216" s="10"/>
      <c r="C216" s="8">
        <f>COTUÍ!C96+COTUÍ!C82+COTUÍ!C69+COTUÍ!C55+COTUÍ!C42+COTUÍ!C28+COTUÍ!C15</f>
        <v>0</v>
      </c>
      <c r="D216" s="8">
        <f>COTUÍ!D96+COTUÍ!D82+COTUÍ!D69+COTUÍ!D55+COTUÍ!D42+COTUÍ!D28+COTUÍ!D15</f>
        <v>0</v>
      </c>
      <c r="E216" s="8">
        <f>COTUÍ!E96+COTUÍ!E82+COTUÍ!E69+COTUÍ!E55+COTUÍ!E42+COTUÍ!E28+COTUÍ!E15</f>
        <v>0</v>
      </c>
      <c r="F216" s="8">
        <f>COTUÍ!F96+COTUÍ!F82+COTUÍ!F69+COTUÍ!F55+COTUÍ!F42+COTUÍ!F28+COTUÍ!F15</f>
        <v>0</v>
      </c>
      <c r="G216" s="8">
        <f>COTUÍ!G96+COTUÍ!G82+COTUÍ!G69+COTUÍ!G55+COTUÍ!G42+COTUÍ!G28+COTUÍ!G15</f>
        <v>0</v>
      </c>
      <c r="H216" s="8">
        <f>COTUÍ!H96+COTUÍ!H82+COTUÍ!H69+COTUÍ!H55+COTUÍ!H42+COTUÍ!H28+COTUÍ!H15</f>
        <v>0</v>
      </c>
      <c r="I216" s="8">
        <f>COTUÍ!I96+COTUÍ!I82+COTUÍ!I69+COTUÍ!I55+COTUÍ!I42+COTUÍ!I28+COTUÍ!I15</f>
        <v>0</v>
      </c>
      <c r="J216" s="2"/>
      <c r="K216" s="2"/>
    </row>
    <row r="217" spans="1:11" ht="15.75" customHeight="1">
      <c r="A217" s="11" t="s">
        <v>16</v>
      </c>
      <c r="B217" s="10"/>
      <c r="C217" s="8">
        <f>COTUÍ!C97+COTUÍ!C83+COTUÍ!C70+COTUÍ!C56+COTUÍ!C43+COTUÍ!C29+COTUÍ!C16</f>
        <v>5904</v>
      </c>
      <c r="D217" s="8">
        <f>COTUÍ!D97+COTUÍ!D83+COTUÍ!D70+COTUÍ!D56+COTUÍ!D43+COTUÍ!D29+COTUÍ!D16</f>
        <v>5472</v>
      </c>
      <c r="E217" s="8">
        <f>COTUÍ!E97+COTUÍ!E83+COTUÍ!E70+COTUÍ!E56+COTUÍ!E43+COTUÍ!E29+COTUÍ!E16</f>
        <v>5779</v>
      </c>
      <c r="F217" s="8">
        <f>COTUÍ!F97+COTUÍ!F83+COTUÍ!F70+COTUÍ!F56+COTUÍ!F43+COTUÍ!F29+COTUÍ!F16</f>
        <v>5602</v>
      </c>
      <c r="G217" s="8">
        <f>COTUÍ!G97+COTUÍ!G83+COTUÍ!G70+COTUÍ!G56+COTUÍ!G43+COTUÍ!G29+COTUÍ!G16</f>
        <v>5541</v>
      </c>
      <c r="H217" s="8">
        <f>COTUÍ!H97+COTUÍ!H83+COTUÍ!H70+COTUÍ!H56+COTUÍ!H43+COTUÍ!H29+COTUÍ!H16</f>
        <v>5367</v>
      </c>
      <c r="I217" s="8">
        <f>COTUÍ!I97+COTUÍ!I83+COTUÍ!I70+COTUÍ!I56+COTUÍ!I43+COTUÍ!I29+COTUÍ!I16</f>
        <v>5457</v>
      </c>
      <c r="J217" s="2"/>
      <c r="K217" s="2"/>
    </row>
    <row r="218" spans="1:11" ht="15.75" customHeight="1">
      <c r="A218" s="11" t="s">
        <v>17</v>
      </c>
      <c r="B218" s="10"/>
      <c r="C218" s="8">
        <f>COTUÍ!C98+COTUÍ!C84+COTUÍ!C71+COTUÍ!C57+COTUÍ!C44+COTUÍ!C30+COTUÍ!C17</f>
        <v>5623</v>
      </c>
      <c r="D218" s="8">
        <f>COTUÍ!D98+COTUÍ!D84+COTUÍ!D71+COTUÍ!D57+COTUÍ!D44+COTUÍ!D30+COTUÍ!D17</f>
        <v>5979</v>
      </c>
      <c r="E218" s="8">
        <f>COTUÍ!E98+COTUÍ!E84+COTUÍ!E71+COTUÍ!E57+COTUÍ!E44+COTUÍ!E30+COTUÍ!E17</f>
        <v>5939</v>
      </c>
      <c r="F218" s="8">
        <f>COTUÍ!F98+COTUÍ!F84+COTUÍ!F71+COTUÍ!F57+COTUÍ!F44+COTUÍ!F30+COTUÍ!F17</f>
        <v>5916</v>
      </c>
      <c r="G218" s="8">
        <f>COTUÍ!G98+COTUÍ!G84+COTUÍ!G71+COTUÍ!G57+COTUÍ!G44+COTUÍ!G30+COTUÍ!G17</f>
        <v>5684</v>
      </c>
      <c r="H218" s="8">
        <f>COTUÍ!H98+COTUÍ!H84+COTUÍ!H71+COTUÍ!H57+COTUÍ!H44+COTUÍ!H30+COTUÍ!H17</f>
        <v>5573</v>
      </c>
      <c r="I218" s="8">
        <f>COTUÍ!I98+COTUÍ!I84+COTUÍ!I71+COTUÍ!I57+COTUÍ!I44+COTUÍ!I30+COTUÍ!I17</f>
        <v>5654</v>
      </c>
      <c r="J218" s="2"/>
      <c r="K218" s="2"/>
    </row>
    <row r="219" spans="1:11" ht="15.75" customHeight="1">
      <c r="A219" s="11" t="s">
        <v>18</v>
      </c>
      <c r="B219" s="10"/>
      <c r="C219" s="8">
        <f>COTUÍ!C99+COTUÍ!C85+COTUÍ!C72+COTUÍ!C58+COTUÍ!C45+COTUÍ!C31+COTUÍ!C18</f>
        <v>6384</v>
      </c>
      <c r="D219" s="8">
        <f>COTUÍ!D99+COTUÍ!D85+COTUÍ!D72+COTUÍ!D58+COTUÍ!D45+COTUÍ!D31+COTUÍ!D18</f>
        <v>6364</v>
      </c>
      <c r="E219" s="8">
        <f>COTUÍ!E99+COTUÍ!E85+COTUÍ!E72+COTUÍ!E58+COTUÍ!E45+COTUÍ!E31+COTUÍ!E18</f>
        <v>6364</v>
      </c>
      <c r="F219" s="8">
        <f>COTUÍ!F99+COTUÍ!F85+COTUÍ!F72+COTUÍ!F58+COTUÍ!F45+COTUÍ!F31+COTUÍ!F18</f>
        <v>6384</v>
      </c>
      <c r="G219" s="8">
        <f>COTUÍ!G99+COTUÍ!G85+COTUÍ!G72+COTUÍ!G58+COTUÍ!G45+COTUÍ!G31+COTUÍ!G18</f>
        <v>6084</v>
      </c>
      <c r="H219" s="8">
        <f>COTUÍ!H99+COTUÍ!H85+COTUÍ!H72+COTUÍ!H58+COTUÍ!H45+COTUÍ!H31+COTUÍ!H18</f>
        <v>6084</v>
      </c>
      <c r="I219" s="8">
        <f>COTUÍ!I99+COTUÍ!I85+COTUÍ!I72+COTUÍ!I58+COTUÍ!I45+COTUÍ!I31+COTUÍ!I18</f>
        <v>6084</v>
      </c>
      <c r="J219" s="2"/>
      <c r="K219" s="2"/>
    </row>
    <row r="220" spans="1:11" ht="15.75" customHeight="1">
      <c r="A220" s="11" t="s">
        <v>19</v>
      </c>
      <c r="B220" s="10"/>
      <c r="C220" s="8">
        <f>COTUÍ!C100+COTUÍ!C86+COTUÍ!C73+COTUÍ!C59+COTUÍ!C46+COTUÍ!C32+COTUÍ!C19</f>
        <v>6224</v>
      </c>
      <c r="D220" s="8">
        <f>COTUÍ!D100+COTUÍ!D86+COTUÍ!D73+COTUÍ!D59+COTUÍ!D46+COTUÍ!D32+COTUÍ!D19</f>
        <v>6336</v>
      </c>
      <c r="E220" s="8">
        <f>COTUÍ!E100+COTUÍ!E86+COTUÍ!E73+COTUÍ!E59+COTUÍ!E46+COTUÍ!E32+COTUÍ!E19</f>
        <v>6212</v>
      </c>
      <c r="F220" s="8">
        <f>COTUÍ!F100+COTUÍ!F86+COTUÍ!F73+COTUÍ!F59+COTUÍ!F46+COTUÍ!F32+COTUÍ!F19</f>
        <v>6329</v>
      </c>
      <c r="G220" s="8">
        <f>COTUÍ!G100+COTUÍ!G86+COTUÍ!G73+COTUÍ!G59+COTUÍ!G46+COTUÍ!G32+COTUÍ!G19</f>
        <v>0</v>
      </c>
      <c r="H220" s="8">
        <f>COTUÍ!H100+COTUÍ!H86+COTUÍ!H73+COTUÍ!H59+COTUÍ!H46+COTUÍ!H32+COTUÍ!H19</f>
        <v>0</v>
      </c>
      <c r="I220" s="8">
        <f>COTUÍ!I100+COTUÍ!I86+COTUÍ!I73+COTUÍ!I59+COTUÍ!I46+COTUÍ!I32+COTUÍ!I19</f>
        <v>0</v>
      </c>
      <c r="J220" s="2"/>
      <c r="K220" s="2"/>
    </row>
    <row r="221" spans="1:11" ht="15.75" customHeight="1">
      <c r="A221" s="11" t="s">
        <v>20</v>
      </c>
      <c r="B221" s="10"/>
      <c r="C221" s="8">
        <f>COTUÍ!C101+COTUÍ!C87+COTUÍ!C74+COTUÍ!C60+COTUÍ!C47+COTUÍ!C33+COTUÍ!C20</f>
        <v>6193</v>
      </c>
      <c r="D221" s="8">
        <f>COTUÍ!D101+COTUÍ!D87+COTUÍ!D74+COTUÍ!D60+COTUÍ!D47+COTUÍ!D33+COTUÍ!D20</f>
        <v>6154</v>
      </c>
      <c r="E221" s="8">
        <f>COTUÍ!E101+COTUÍ!E87+COTUÍ!E74+COTUÍ!E60+COTUÍ!E47+COTUÍ!E33+COTUÍ!E20</f>
        <v>6114</v>
      </c>
      <c r="F221" s="8">
        <f>COTUÍ!F101+COTUÍ!F87+COTUÍ!F74+COTUÍ!F60+COTUÍ!F47+COTUÍ!F33+COTUÍ!F20</f>
        <v>6075</v>
      </c>
      <c r="G221" s="8">
        <f>COTUÍ!G101+COTUÍ!G87+COTUÍ!G74+COTUÍ!G60+COTUÍ!G47+COTUÍ!G33+COTUÍ!G20</f>
        <v>0</v>
      </c>
      <c r="H221" s="8">
        <f>COTUÍ!H101+COTUÍ!H87+COTUÍ!H74+COTUÍ!H60+COTUÍ!H47+COTUÍ!H33+COTUÍ!H20</f>
        <v>0</v>
      </c>
      <c r="I221" s="8">
        <f>COTUÍ!I101+COTUÍ!I87+COTUÍ!I74+COTUÍ!I60+COTUÍ!I47+COTUÍ!I33+COTUÍ!I20</f>
        <v>0</v>
      </c>
      <c r="J221" s="2"/>
      <c r="K221" s="2"/>
    </row>
    <row r="222" spans="1:11" ht="15.75" customHeight="1">
      <c r="A222" s="11" t="s">
        <v>21</v>
      </c>
      <c r="B222" s="10"/>
      <c r="C222" s="8">
        <f>COTUÍ!C102+COTUÍ!C88+COTUÍ!C75+COTUÍ!C61+COTUÍ!C48+COTUÍ!C34+COTUÍ!C21</f>
        <v>6414</v>
      </c>
      <c r="D222" s="8">
        <f>COTUÍ!D102+COTUÍ!D88+COTUÍ!D75+COTUÍ!D61+COTUÍ!D48+COTUÍ!D34+COTUÍ!D21</f>
        <v>6292</v>
      </c>
      <c r="E222" s="8">
        <f>COTUÍ!E102+COTUÍ!E88+COTUÍ!E75+COTUÍ!E61+COTUÍ!E48+COTUÍ!E34+COTUÍ!E21</f>
        <v>6284</v>
      </c>
      <c r="F222" s="8">
        <f>COTUÍ!F102+COTUÍ!F88+COTUÍ!F75+COTUÍ!F61+COTUÍ!F48+COTUÍ!F34+COTUÍ!F21</f>
        <v>6184</v>
      </c>
      <c r="G222" s="8">
        <f>COTUÍ!G102+COTUÍ!G88+COTUÍ!G75+COTUÍ!G61+COTUÍ!G48+COTUÍ!G34+COTUÍ!G21</f>
        <v>0</v>
      </c>
      <c r="H222" s="8">
        <f>COTUÍ!H102+COTUÍ!H88+COTUÍ!H75+COTUÍ!H61+COTUÍ!H48+COTUÍ!H34+COTUÍ!H21</f>
        <v>0</v>
      </c>
      <c r="I222" s="8">
        <f>COTUÍ!I102+COTUÍ!I88+COTUÍ!I75+COTUÍ!I61+COTUÍ!I48+COTUÍ!I34+COTUÍ!I21</f>
        <v>0</v>
      </c>
      <c r="J222" s="2"/>
      <c r="K222" s="2"/>
    </row>
    <row r="223" spans="1:11" ht="15.75" customHeight="1">
      <c r="A223" s="7" t="s">
        <v>22</v>
      </c>
      <c r="B223" s="12">
        <f>SUM(B215:B222)</f>
        <v>6295</v>
      </c>
      <c r="C223" s="12">
        <f t="shared" ref="C223:I223" si="15">SUM(C217:C222)</f>
        <v>36742</v>
      </c>
      <c r="D223" s="12">
        <f t="shared" si="15"/>
        <v>36597</v>
      </c>
      <c r="E223" s="12">
        <f t="shared" si="15"/>
        <v>36692</v>
      </c>
      <c r="F223" s="12">
        <f t="shared" si="15"/>
        <v>36490</v>
      </c>
      <c r="G223" s="12">
        <f t="shared" si="15"/>
        <v>17309</v>
      </c>
      <c r="H223" s="12">
        <f t="shared" si="15"/>
        <v>17024</v>
      </c>
      <c r="I223" s="12">
        <f t="shared" si="15"/>
        <v>17195</v>
      </c>
      <c r="J223" s="2"/>
      <c r="K223" s="2"/>
    </row>
    <row r="224" spans="1:11" ht="15.75" customHeight="1">
      <c r="A224" s="13"/>
      <c r="B224" s="13"/>
      <c r="C224" s="13"/>
      <c r="D224" s="13"/>
      <c r="E224" s="13"/>
      <c r="F224" s="13"/>
      <c r="G224" s="13"/>
      <c r="H224" s="13"/>
      <c r="I224" s="14">
        <f>B223+C223+D223+E223+F223+G223+H223+I223</f>
        <v>204344</v>
      </c>
      <c r="J224" s="2"/>
      <c r="K224" s="2"/>
    </row>
    <row r="225" spans="1:11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5.75" customHeight="1">
      <c r="A226" s="46" t="s">
        <v>3</v>
      </c>
      <c r="B226" s="47"/>
      <c r="C226" s="47"/>
      <c r="D226" s="47"/>
      <c r="E226" s="47"/>
      <c r="F226" s="47"/>
      <c r="G226" s="47"/>
      <c r="H226" s="47"/>
      <c r="I226" s="48"/>
      <c r="J226" s="2"/>
      <c r="K226" s="2"/>
    </row>
    <row r="227" spans="1:11" ht="15.75" customHeight="1">
      <c r="A227" s="49" t="s">
        <v>4</v>
      </c>
      <c r="B227" s="51" t="s">
        <v>38</v>
      </c>
      <c r="C227" s="47"/>
      <c r="D227" s="47"/>
      <c r="E227" s="47"/>
      <c r="F227" s="47"/>
      <c r="G227" s="47"/>
      <c r="H227" s="47"/>
      <c r="I227" s="48"/>
      <c r="J227" s="2"/>
      <c r="K227" s="2"/>
    </row>
    <row r="228" spans="1:11" ht="15.75" customHeight="1">
      <c r="A228" s="50"/>
      <c r="B228" s="6" t="s">
        <v>6</v>
      </c>
      <c r="C228" s="6" t="s">
        <v>7</v>
      </c>
      <c r="D228" s="6" t="s">
        <v>8</v>
      </c>
      <c r="E228" s="6" t="s">
        <v>9</v>
      </c>
      <c r="F228" s="6" t="s">
        <v>10</v>
      </c>
      <c r="G228" s="6" t="s">
        <v>11</v>
      </c>
      <c r="H228" s="6" t="s">
        <v>12</v>
      </c>
      <c r="I228" s="6" t="s">
        <v>13</v>
      </c>
      <c r="J228" s="2"/>
      <c r="K228" s="2"/>
    </row>
    <row r="229" spans="1:11" ht="15.75" customHeight="1">
      <c r="A229" s="7" t="s">
        <v>14</v>
      </c>
      <c r="B229" s="8">
        <f>'MONTE PLATA'!B22+'MONTE PLATA'!B35+'MONTE PLATA'!B49+'MONTE PLATA'!B62+'MONTE PLATA'!B76</f>
        <v>4129</v>
      </c>
      <c r="C229" s="8">
        <f>'MONTE PLATA'!C68+'MONTE PLATA'!C54+'MONTE PLATA'!C41+'MONTE PLATA'!C27+'MONTE PLATA'!C14</f>
        <v>0</v>
      </c>
      <c r="D229" s="8">
        <f>'MONTE PLATA'!D68+'MONTE PLATA'!D54+'MONTE PLATA'!D41+'MONTE PLATA'!D27+'MONTE PLATA'!D14</f>
        <v>0</v>
      </c>
      <c r="E229" s="8">
        <f>'MONTE PLATA'!E68+'MONTE PLATA'!E54+'MONTE PLATA'!E41+'MONTE PLATA'!E27+'MONTE PLATA'!E14</f>
        <v>0</v>
      </c>
      <c r="F229" s="8">
        <f>'MONTE PLATA'!F68+'MONTE PLATA'!F54+'MONTE PLATA'!F41+'MONTE PLATA'!F27+'MONTE PLATA'!F14</f>
        <v>0</v>
      </c>
      <c r="G229" s="8">
        <f>'MONTE PLATA'!G68+'MONTE PLATA'!G54+'MONTE PLATA'!G41+'MONTE PLATA'!G27+'MONTE PLATA'!G14</f>
        <v>0</v>
      </c>
      <c r="H229" s="8">
        <f>'MONTE PLATA'!H68+'MONTE PLATA'!H54+'MONTE PLATA'!H41+'MONTE PLATA'!H27+'MONTE PLATA'!H14</f>
        <v>0</v>
      </c>
      <c r="I229" s="8">
        <f>'MONTE PLATA'!I68+'MONTE PLATA'!I54+'MONTE PLATA'!I41+'MONTE PLATA'!I27+'MONTE PLATA'!I14</f>
        <v>0</v>
      </c>
      <c r="J229" s="2"/>
      <c r="K229" s="2"/>
    </row>
    <row r="230" spans="1:11" ht="15.75" customHeight="1">
      <c r="A230" s="9" t="s">
        <v>15</v>
      </c>
      <c r="B230" s="10"/>
      <c r="C230" s="8">
        <f>'MONTE PLATA'!C69+'MONTE PLATA'!C55+'MONTE PLATA'!C42+'MONTE PLATA'!C28+'MONTE PLATA'!C15</f>
        <v>0</v>
      </c>
      <c r="D230" s="8">
        <f>'MONTE PLATA'!D69+'MONTE PLATA'!D55+'MONTE PLATA'!D42+'MONTE PLATA'!D28+'MONTE PLATA'!D15</f>
        <v>0</v>
      </c>
      <c r="E230" s="8">
        <f>'MONTE PLATA'!E69+'MONTE PLATA'!E55+'MONTE PLATA'!E42+'MONTE PLATA'!E28+'MONTE PLATA'!E15</f>
        <v>0</v>
      </c>
      <c r="F230" s="8">
        <f>'MONTE PLATA'!F69+'MONTE PLATA'!F55+'MONTE PLATA'!F42+'MONTE PLATA'!F28+'MONTE PLATA'!F15</f>
        <v>0</v>
      </c>
      <c r="G230" s="8">
        <f>'MONTE PLATA'!G69+'MONTE PLATA'!G55+'MONTE PLATA'!G42+'MONTE PLATA'!G28+'MONTE PLATA'!G15</f>
        <v>0</v>
      </c>
      <c r="H230" s="8">
        <f>'MONTE PLATA'!H69+'MONTE PLATA'!H55+'MONTE PLATA'!H42+'MONTE PLATA'!H28+'MONTE PLATA'!H15</f>
        <v>0</v>
      </c>
      <c r="I230" s="8">
        <f>'MONTE PLATA'!I69+'MONTE PLATA'!I55+'MONTE PLATA'!I42+'MONTE PLATA'!I28+'MONTE PLATA'!I15</f>
        <v>0</v>
      </c>
      <c r="J230" s="2"/>
      <c r="K230" s="2"/>
    </row>
    <row r="231" spans="1:11" ht="15.75" customHeight="1">
      <c r="A231" s="11" t="s">
        <v>16</v>
      </c>
      <c r="B231" s="10"/>
      <c r="C231" s="8">
        <f>'MONTE PLATA'!C70+'MONTE PLATA'!C56+'MONTE PLATA'!C43+'MONTE PLATA'!C29+'MONTE PLATA'!C16</f>
        <v>4563</v>
      </c>
      <c r="D231" s="8">
        <f>'MONTE PLATA'!D70+'MONTE PLATA'!D56+'MONTE PLATA'!D43+'MONTE PLATA'!D29+'MONTE PLATA'!D16</f>
        <v>4647</v>
      </c>
      <c r="E231" s="8">
        <f>'MONTE PLATA'!E70+'MONTE PLATA'!E56+'MONTE PLATA'!E43+'MONTE PLATA'!E29+'MONTE PLATA'!E16</f>
        <v>4668</v>
      </c>
      <c r="F231" s="8">
        <f>'MONTE PLATA'!F70+'MONTE PLATA'!F56+'MONTE PLATA'!F43+'MONTE PLATA'!F29+'MONTE PLATA'!F16</f>
        <v>4578</v>
      </c>
      <c r="G231" s="8">
        <f>'MONTE PLATA'!G70+'MONTE PLATA'!G56+'MONTE PLATA'!G43+'MONTE PLATA'!G29+'MONTE PLATA'!G16</f>
        <v>4532</v>
      </c>
      <c r="H231" s="8">
        <f>'MONTE PLATA'!H70+'MONTE PLATA'!H56+'MONTE PLATA'!H43+'MONTE PLATA'!H29+'MONTE PLATA'!H16</f>
        <v>4613</v>
      </c>
      <c r="I231" s="8">
        <f>'MONTE PLATA'!I70+'MONTE PLATA'!I56+'MONTE PLATA'!I43+'MONTE PLATA'!I29+'MONTE PLATA'!I16</f>
        <v>4563</v>
      </c>
      <c r="J231" s="2"/>
      <c r="K231" s="2"/>
    </row>
    <row r="232" spans="1:11" ht="15.75" customHeight="1">
      <c r="A232" s="11" t="s">
        <v>17</v>
      </c>
      <c r="B232" s="10"/>
      <c r="C232" s="8">
        <f>'MONTE PLATA'!C71+'MONTE PLATA'!C57+'MONTE PLATA'!C44+'MONTE PLATA'!C30+'MONTE PLATA'!C17</f>
        <v>4437</v>
      </c>
      <c r="D232" s="8">
        <f>'MONTE PLATA'!D71+'MONTE PLATA'!D57+'MONTE PLATA'!D44+'MONTE PLATA'!D30+'MONTE PLATA'!D17</f>
        <v>4409</v>
      </c>
      <c r="E232" s="8">
        <f>'MONTE PLATA'!E71+'MONTE PLATA'!E57+'MONTE PLATA'!E44+'MONTE PLATA'!E30+'MONTE PLATA'!E17</f>
        <v>4487</v>
      </c>
      <c r="F232" s="8">
        <f>'MONTE PLATA'!F71+'MONTE PLATA'!F57+'MONTE PLATA'!F44+'MONTE PLATA'!F30+'MONTE PLATA'!F17</f>
        <v>4525</v>
      </c>
      <c r="G232" s="8">
        <f>'MONTE PLATA'!G71+'MONTE PLATA'!G57+'MONTE PLATA'!G44+'MONTE PLATA'!G30+'MONTE PLATA'!G17</f>
        <v>4379</v>
      </c>
      <c r="H232" s="8">
        <f>'MONTE PLATA'!H71+'MONTE PLATA'!H57+'MONTE PLATA'!H44+'MONTE PLATA'!H30+'MONTE PLATA'!H17</f>
        <v>4414</v>
      </c>
      <c r="I232" s="8">
        <f>'MONTE PLATA'!I71+'MONTE PLATA'!I57+'MONTE PLATA'!I44+'MONTE PLATA'!I30+'MONTE PLATA'!I17</f>
        <v>4409</v>
      </c>
      <c r="J232" s="2"/>
      <c r="K232" s="2"/>
    </row>
    <row r="233" spans="1:11" ht="15.75" customHeight="1">
      <c r="A233" s="11" t="s">
        <v>18</v>
      </c>
      <c r="B233" s="10"/>
      <c r="C233" s="8">
        <f>'MONTE PLATA'!C72+'MONTE PLATA'!C58+'MONTE PLATA'!C45+'MONTE PLATA'!C31+'MONTE PLATA'!C18</f>
        <v>5001</v>
      </c>
      <c r="D233" s="8">
        <f>'MONTE PLATA'!D72+'MONTE PLATA'!D58+'MONTE PLATA'!D45+'MONTE PLATA'!D31+'MONTE PLATA'!D18</f>
        <v>4938</v>
      </c>
      <c r="E233" s="8">
        <f>'MONTE PLATA'!E72+'MONTE PLATA'!E58+'MONTE PLATA'!E45+'MONTE PLATA'!E31+'MONTE PLATA'!E18</f>
        <v>4916</v>
      </c>
      <c r="F233" s="8">
        <f>'MONTE PLATA'!F72+'MONTE PLATA'!F58+'MONTE PLATA'!F45+'MONTE PLATA'!F31+'MONTE PLATA'!F18</f>
        <v>4934</v>
      </c>
      <c r="G233" s="8">
        <f>'MONTE PLATA'!G72+'MONTE PLATA'!G58+'MONTE PLATA'!G45+'MONTE PLATA'!G31+'MONTE PLATA'!G18</f>
        <v>4832</v>
      </c>
      <c r="H233" s="8">
        <f>'MONTE PLATA'!H72+'MONTE PLATA'!H58+'MONTE PLATA'!H45+'MONTE PLATA'!H31+'MONTE PLATA'!H18</f>
        <v>4878</v>
      </c>
      <c r="I233" s="8">
        <f>'MONTE PLATA'!I72+'MONTE PLATA'!I58+'MONTE PLATA'!I45+'MONTE PLATA'!I31+'MONTE PLATA'!I18</f>
        <v>4974</v>
      </c>
      <c r="J233" s="2"/>
      <c r="K233" s="2"/>
    </row>
    <row r="234" spans="1:11" ht="15.75" customHeight="1">
      <c r="A234" s="11" t="s">
        <v>19</v>
      </c>
      <c r="B234" s="10"/>
      <c r="C234" s="8">
        <f>'MONTE PLATA'!C73+'MONTE PLATA'!C59+'MONTE PLATA'!C46+'MONTE PLATA'!C32+'MONTE PLATA'!C19</f>
        <v>4908</v>
      </c>
      <c r="D234" s="8">
        <f>'MONTE PLATA'!D73+'MONTE PLATA'!D59+'MONTE PLATA'!D46+'MONTE PLATA'!D32+'MONTE PLATA'!D19</f>
        <v>4848</v>
      </c>
      <c r="E234" s="8">
        <f>'MONTE PLATA'!E73+'MONTE PLATA'!E59+'MONTE PLATA'!E46+'MONTE PLATA'!E32+'MONTE PLATA'!E19</f>
        <v>4898</v>
      </c>
      <c r="F234" s="8">
        <f>'MONTE PLATA'!F73+'MONTE PLATA'!F59+'MONTE PLATA'!F46+'MONTE PLATA'!F32+'MONTE PLATA'!F19</f>
        <v>4956</v>
      </c>
      <c r="G234" s="8">
        <f>'MONTE PLATA'!G73+'MONTE PLATA'!G59+'MONTE PLATA'!G46+'MONTE PLATA'!G32+'MONTE PLATA'!G19</f>
        <v>0</v>
      </c>
      <c r="H234" s="8">
        <f>'MONTE PLATA'!H73+'MONTE PLATA'!H59+'MONTE PLATA'!H46+'MONTE PLATA'!H32+'MONTE PLATA'!H19</f>
        <v>0</v>
      </c>
      <c r="I234" s="8">
        <f>'MONTE PLATA'!I73+'MONTE PLATA'!I59+'MONTE PLATA'!I46+'MONTE PLATA'!I32+'MONTE PLATA'!I19</f>
        <v>0</v>
      </c>
      <c r="J234" s="2"/>
      <c r="K234" s="2"/>
    </row>
    <row r="235" spans="1:11" ht="15.75" customHeight="1">
      <c r="A235" s="11" t="s">
        <v>20</v>
      </c>
      <c r="B235" s="10"/>
      <c r="C235" s="8">
        <f>'MONTE PLATA'!C74+'MONTE PLATA'!C60+'MONTE PLATA'!C47+'MONTE PLATA'!C33+'MONTE PLATA'!C20</f>
        <v>4871</v>
      </c>
      <c r="D235" s="8">
        <f>'MONTE PLATA'!D74+'MONTE PLATA'!D60+'MONTE PLATA'!D47+'MONTE PLATA'!D33+'MONTE PLATA'!D20</f>
        <v>4897</v>
      </c>
      <c r="E235" s="8">
        <f>'MONTE PLATA'!E74+'MONTE PLATA'!E60+'MONTE PLATA'!E47+'MONTE PLATA'!E33+'MONTE PLATA'!E20</f>
        <v>4917</v>
      </c>
      <c r="F235" s="8">
        <f>'MONTE PLATA'!F74+'MONTE PLATA'!F60+'MONTE PLATA'!F47+'MONTE PLATA'!F33+'MONTE PLATA'!F20</f>
        <v>4902</v>
      </c>
      <c r="G235" s="8">
        <f>'MONTE PLATA'!G74+'MONTE PLATA'!G60+'MONTE PLATA'!G47+'MONTE PLATA'!G33+'MONTE PLATA'!G20</f>
        <v>0</v>
      </c>
      <c r="H235" s="8">
        <f>'MONTE PLATA'!H74+'MONTE PLATA'!H60+'MONTE PLATA'!H47+'MONTE PLATA'!H33+'MONTE PLATA'!H20</f>
        <v>0</v>
      </c>
      <c r="I235" s="8">
        <f>'MONTE PLATA'!I74+'MONTE PLATA'!I60+'MONTE PLATA'!I47+'MONTE PLATA'!I33+'MONTE PLATA'!I20</f>
        <v>0</v>
      </c>
      <c r="J235" s="2"/>
      <c r="K235" s="2"/>
    </row>
    <row r="236" spans="1:11" ht="15.75" customHeight="1">
      <c r="A236" s="11" t="s">
        <v>21</v>
      </c>
      <c r="B236" s="10"/>
      <c r="C236" s="8">
        <f>'MONTE PLATA'!C75+'MONTE PLATA'!C61+'MONTE PLATA'!C48+'MONTE PLATA'!C34+'MONTE PLATA'!C21</f>
        <v>4574</v>
      </c>
      <c r="D236" s="8">
        <f>'MONTE PLATA'!D75+'MONTE PLATA'!D61+'MONTE PLATA'!D48+'MONTE PLATA'!D34+'MONTE PLATA'!D21</f>
        <v>4599</v>
      </c>
      <c r="E236" s="8">
        <f>'MONTE PLATA'!E75+'MONTE PLATA'!E61+'MONTE PLATA'!E48+'MONTE PLATA'!E34+'MONTE PLATA'!E21</f>
        <v>4549</v>
      </c>
      <c r="F236" s="8">
        <f>'MONTE PLATA'!F75+'MONTE PLATA'!F61+'MONTE PLATA'!F48+'MONTE PLATA'!F34+'MONTE PLATA'!F21</f>
        <v>4532</v>
      </c>
      <c r="G236" s="8">
        <f>'MONTE PLATA'!G75+'MONTE PLATA'!G61+'MONTE PLATA'!G48+'MONTE PLATA'!G34+'MONTE PLATA'!G21</f>
        <v>0</v>
      </c>
      <c r="H236" s="8">
        <f>'MONTE PLATA'!H75+'MONTE PLATA'!H61+'MONTE PLATA'!H48+'MONTE PLATA'!H34+'MONTE PLATA'!H21</f>
        <v>0</v>
      </c>
      <c r="I236" s="8">
        <f>'MONTE PLATA'!I75+'MONTE PLATA'!I61+'MONTE PLATA'!I48+'MONTE PLATA'!I34+'MONTE PLATA'!I21</f>
        <v>0</v>
      </c>
      <c r="J236" s="2"/>
      <c r="K236" s="2"/>
    </row>
    <row r="237" spans="1:11" ht="15.75" customHeight="1">
      <c r="A237" s="7" t="s">
        <v>22</v>
      </c>
      <c r="B237" s="12">
        <f>SUM(B229:B236)</f>
        <v>4129</v>
      </c>
      <c r="C237" s="12">
        <f t="shared" ref="C237:I237" si="16">SUM(C231:C236)</f>
        <v>28354</v>
      </c>
      <c r="D237" s="12">
        <f t="shared" si="16"/>
        <v>28338</v>
      </c>
      <c r="E237" s="12">
        <f t="shared" si="16"/>
        <v>28435</v>
      </c>
      <c r="F237" s="12">
        <f t="shared" si="16"/>
        <v>28427</v>
      </c>
      <c r="G237" s="12">
        <f t="shared" si="16"/>
        <v>13743</v>
      </c>
      <c r="H237" s="12">
        <f t="shared" si="16"/>
        <v>13905</v>
      </c>
      <c r="I237" s="12">
        <f t="shared" si="16"/>
        <v>13946</v>
      </c>
      <c r="J237" s="2"/>
      <c r="K237" s="2"/>
    </row>
    <row r="238" spans="1:11" ht="15.75" customHeight="1">
      <c r="A238" s="13"/>
      <c r="B238" s="13"/>
      <c r="C238" s="13"/>
      <c r="D238" s="13"/>
      <c r="E238" s="13"/>
      <c r="F238" s="13"/>
      <c r="G238" s="13"/>
      <c r="H238" s="13"/>
      <c r="I238" s="14">
        <f>SUM(B237:I237)</f>
        <v>159277</v>
      </c>
      <c r="J238" s="2"/>
      <c r="K238" s="2"/>
    </row>
    <row r="239" spans="1:11" ht="15.75" customHeight="1">
      <c r="A239" s="46" t="s">
        <v>3</v>
      </c>
      <c r="B239" s="47"/>
      <c r="C239" s="47"/>
      <c r="D239" s="47"/>
      <c r="E239" s="47"/>
      <c r="F239" s="47"/>
      <c r="G239" s="47"/>
      <c r="H239" s="47"/>
      <c r="I239" s="48"/>
      <c r="J239" s="2"/>
      <c r="K239" s="2"/>
    </row>
    <row r="240" spans="1:11" ht="15.75" customHeight="1">
      <c r="A240" s="49" t="s">
        <v>4</v>
      </c>
      <c r="B240" s="51" t="s">
        <v>39</v>
      </c>
      <c r="C240" s="47"/>
      <c r="D240" s="47"/>
      <c r="E240" s="47"/>
      <c r="F240" s="47"/>
      <c r="G240" s="47"/>
      <c r="H240" s="47"/>
      <c r="I240" s="48"/>
      <c r="J240" s="2"/>
      <c r="K240" s="2"/>
    </row>
    <row r="241" spans="1:11" ht="15.75" customHeight="1">
      <c r="A241" s="50"/>
      <c r="B241" s="6" t="s">
        <v>6</v>
      </c>
      <c r="C241" s="6" t="s">
        <v>7</v>
      </c>
      <c r="D241" s="6" t="s">
        <v>8</v>
      </c>
      <c r="E241" s="6" t="s">
        <v>9</v>
      </c>
      <c r="F241" s="6" t="s">
        <v>10</v>
      </c>
      <c r="G241" s="6" t="s">
        <v>11</v>
      </c>
      <c r="H241" s="6" t="s">
        <v>12</v>
      </c>
      <c r="I241" s="6" t="s">
        <v>13</v>
      </c>
      <c r="J241" s="2"/>
      <c r="K241" s="2"/>
    </row>
    <row r="242" spans="1:11" ht="15.75" customHeight="1">
      <c r="A242" s="7" t="s">
        <v>14</v>
      </c>
      <c r="B242" s="8">
        <f>'NEYBA 2'!B76+'NEYBA 2'!B62+'NEYBA 2'!B49+'NEYBA 2'!B35+'NEYBA 2'!B22</f>
        <v>3283</v>
      </c>
      <c r="C242" s="8">
        <f>'NEYBA 2'!C14+'NEYBA 2'!C27+'NEYBA 2'!C41+'NEYBA 2'!C54+'NEYBA 2'!C68</f>
        <v>0</v>
      </c>
      <c r="D242" s="8">
        <f>'NEYBA 2'!D14+'NEYBA 2'!D27+'NEYBA 2'!D41+'NEYBA 2'!D54+'NEYBA 2'!D68</f>
        <v>0</v>
      </c>
      <c r="E242" s="8">
        <f>'NEYBA 2'!E14+'NEYBA 2'!E27+'NEYBA 2'!E41+'NEYBA 2'!E54+'NEYBA 2'!E68</f>
        <v>0</v>
      </c>
      <c r="F242" s="8">
        <f>'NEYBA 2'!F14+'NEYBA 2'!F27+'NEYBA 2'!F41+'NEYBA 2'!F54+'NEYBA 2'!F68</f>
        <v>0</v>
      </c>
      <c r="G242" s="8">
        <f>'NEYBA 2'!G14+'NEYBA 2'!G27+'NEYBA 2'!G41+'NEYBA 2'!G54+'NEYBA 2'!G68</f>
        <v>0</v>
      </c>
      <c r="H242" s="8">
        <f>'NEYBA 2'!H14+'NEYBA 2'!H27+'NEYBA 2'!H41+'NEYBA 2'!H54+'NEYBA 2'!H68</f>
        <v>0</v>
      </c>
      <c r="I242" s="8">
        <f>'NEYBA 2'!I14+'NEYBA 2'!I27+'NEYBA 2'!I41+'NEYBA 2'!I54+'NEYBA 2'!I68</f>
        <v>0</v>
      </c>
      <c r="J242" s="2"/>
      <c r="K242" s="2"/>
    </row>
    <row r="243" spans="1:11" ht="15.75" customHeight="1">
      <c r="A243" s="9" t="s">
        <v>15</v>
      </c>
      <c r="B243" s="10"/>
      <c r="C243" s="8">
        <f>'NEYBA 2'!C15+'NEYBA 2'!C28+'NEYBA 2'!C42+'NEYBA 2'!C55+'NEYBA 2'!C69</f>
        <v>0</v>
      </c>
      <c r="D243" s="8">
        <f>'NEYBA 2'!D15+'NEYBA 2'!D28+'NEYBA 2'!D42+'NEYBA 2'!D55+'NEYBA 2'!D69</f>
        <v>0</v>
      </c>
      <c r="E243" s="8">
        <f>'NEYBA 2'!E15+'NEYBA 2'!E28+'NEYBA 2'!E42+'NEYBA 2'!E55+'NEYBA 2'!E69</f>
        <v>0</v>
      </c>
      <c r="F243" s="8">
        <f>'NEYBA 2'!F15+'NEYBA 2'!F28+'NEYBA 2'!F42+'NEYBA 2'!F55+'NEYBA 2'!F69</f>
        <v>0</v>
      </c>
      <c r="G243" s="8">
        <f>'NEYBA 2'!G15+'NEYBA 2'!G28+'NEYBA 2'!G42+'NEYBA 2'!G55+'NEYBA 2'!G69</f>
        <v>0</v>
      </c>
      <c r="H243" s="8">
        <f>'NEYBA 2'!H15+'NEYBA 2'!H28+'NEYBA 2'!H42+'NEYBA 2'!H55+'NEYBA 2'!H69</f>
        <v>0</v>
      </c>
      <c r="I243" s="8">
        <f>'NEYBA 2'!I15+'NEYBA 2'!I28+'NEYBA 2'!I42+'NEYBA 2'!I55+'NEYBA 2'!I69</f>
        <v>0</v>
      </c>
      <c r="J243" s="2"/>
      <c r="K243" s="2"/>
    </row>
    <row r="244" spans="1:11" ht="15.75" customHeight="1">
      <c r="A244" s="11" t="s">
        <v>16</v>
      </c>
      <c r="B244" s="10"/>
      <c r="C244" s="8">
        <f>'NEYBA 2'!C16+'NEYBA 2'!C29+'NEYBA 2'!C43+'NEYBA 2'!C56+'NEYBA 2'!C70</f>
        <v>3959</v>
      </c>
      <c r="D244" s="8">
        <f>'NEYBA 2'!D16+'NEYBA 2'!D29+'NEYBA 2'!D43+'NEYBA 2'!D56+'NEYBA 2'!D70</f>
        <v>3959</v>
      </c>
      <c r="E244" s="8">
        <f>'NEYBA 2'!E16+'NEYBA 2'!E29+'NEYBA 2'!E43+'NEYBA 2'!E56+'NEYBA 2'!E70</f>
        <v>3959</v>
      </c>
      <c r="F244" s="8">
        <f>'NEYBA 2'!F16+'NEYBA 2'!F29+'NEYBA 2'!F43+'NEYBA 2'!F56+'NEYBA 2'!F70</f>
        <v>3959</v>
      </c>
      <c r="G244" s="8">
        <f>'NEYBA 2'!G16+'NEYBA 2'!G29+'NEYBA 2'!G43+'NEYBA 2'!G56+'NEYBA 2'!G70</f>
        <v>3959</v>
      </c>
      <c r="H244" s="8">
        <f>'NEYBA 2'!H16+'NEYBA 2'!H29+'NEYBA 2'!H43+'NEYBA 2'!H56+'NEYBA 2'!H70</f>
        <v>3959</v>
      </c>
      <c r="I244" s="8">
        <f>'NEYBA 2'!I16+'NEYBA 2'!I29+'NEYBA 2'!I43+'NEYBA 2'!I56+'NEYBA 2'!I70</f>
        <v>3959</v>
      </c>
      <c r="J244" s="2"/>
      <c r="K244" s="2"/>
    </row>
    <row r="245" spans="1:11" ht="15.75" customHeight="1">
      <c r="A245" s="11" t="s">
        <v>17</v>
      </c>
      <c r="B245" s="10"/>
      <c r="C245" s="8">
        <f>'NEYBA 2'!C17+'NEYBA 2'!C30+'NEYBA 2'!C44+'NEYBA 2'!C57+'NEYBA 2'!C71</f>
        <v>3865</v>
      </c>
      <c r="D245" s="8">
        <f>'NEYBA 2'!D17+'NEYBA 2'!D30+'NEYBA 2'!D44+'NEYBA 2'!D57+'NEYBA 2'!D71</f>
        <v>3865</v>
      </c>
      <c r="E245" s="8">
        <f>'NEYBA 2'!E17+'NEYBA 2'!E30+'NEYBA 2'!E44+'NEYBA 2'!E57+'NEYBA 2'!E71</f>
        <v>3865</v>
      </c>
      <c r="F245" s="8">
        <f>'NEYBA 2'!F17+'NEYBA 2'!F30+'NEYBA 2'!F44+'NEYBA 2'!F57+'NEYBA 2'!F71</f>
        <v>3865</v>
      </c>
      <c r="G245" s="8">
        <f>'NEYBA 2'!G17+'NEYBA 2'!G30+'NEYBA 2'!G44+'NEYBA 2'!G57+'NEYBA 2'!G71</f>
        <v>3865</v>
      </c>
      <c r="H245" s="8">
        <f>'NEYBA 2'!H17+'NEYBA 2'!H30+'NEYBA 2'!H44+'NEYBA 2'!H57+'NEYBA 2'!H71</f>
        <v>3865</v>
      </c>
      <c r="I245" s="8">
        <f>'NEYBA 2'!I17+'NEYBA 2'!I30+'NEYBA 2'!I44+'NEYBA 2'!I57+'NEYBA 2'!I71</f>
        <v>3865</v>
      </c>
      <c r="J245" s="2"/>
      <c r="K245" s="2"/>
    </row>
    <row r="246" spans="1:11" ht="15.75" customHeight="1">
      <c r="A246" s="11" t="s">
        <v>18</v>
      </c>
      <c r="B246" s="10"/>
      <c r="C246" s="8">
        <f>'NEYBA 2'!C18+'NEYBA 2'!C31+'NEYBA 2'!C45+'NEYBA 2'!C58+'NEYBA 2'!C72</f>
        <v>4570</v>
      </c>
      <c r="D246" s="8">
        <f>'NEYBA 2'!D18+'NEYBA 2'!D31+'NEYBA 2'!D45+'NEYBA 2'!D58+'NEYBA 2'!D72</f>
        <v>4570</v>
      </c>
      <c r="E246" s="8">
        <f>'NEYBA 2'!E18+'NEYBA 2'!E31+'NEYBA 2'!E45+'NEYBA 2'!E58+'NEYBA 2'!E72</f>
        <v>4570</v>
      </c>
      <c r="F246" s="8">
        <f>'NEYBA 2'!F18+'NEYBA 2'!F31+'NEYBA 2'!F45+'NEYBA 2'!F58+'NEYBA 2'!F72</f>
        <v>4570</v>
      </c>
      <c r="G246" s="8">
        <f>'NEYBA 2'!G18+'NEYBA 2'!G31+'NEYBA 2'!G45+'NEYBA 2'!G58+'NEYBA 2'!G72</f>
        <v>4570</v>
      </c>
      <c r="H246" s="8">
        <f>'NEYBA 2'!H18+'NEYBA 2'!H31+'NEYBA 2'!H45+'NEYBA 2'!H58+'NEYBA 2'!H72</f>
        <v>4570</v>
      </c>
      <c r="I246" s="8">
        <f>'NEYBA 2'!I18+'NEYBA 2'!I31+'NEYBA 2'!I45+'NEYBA 2'!I58+'NEYBA 2'!I72</f>
        <v>4570</v>
      </c>
      <c r="J246" s="2"/>
      <c r="K246" s="2"/>
    </row>
    <row r="247" spans="1:11" ht="15.75" customHeight="1">
      <c r="A247" s="11" t="s">
        <v>19</v>
      </c>
      <c r="B247" s="10"/>
      <c r="C247" s="8">
        <f>'NEYBA 2'!C19+'NEYBA 2'!C32+'NEYBA 2'!C46+'NEYBA 2'!C59+'NEYBA 2'!C73</f>
        <v>4430</v>
      </c>
      <c r="D247" s="8">
        <f>'NEYBA 2'!D19+'NEYBA 2'!D32+'NEYBA 2'!D46+'NEYBA 2'!D59+'NEYBA 2'!D73</f>
        <v>4430</v>
      </c>
      <c r="E247" s="8">
        <f>'NEYBA 2'!E19+'NEYBA 2'!E32+'NEYBA 2'!E46+'NEYBA 2'!E59+'NEYBA 2'!E73</f>
        <v>4430</v>
      </c>
      <c r="F247" s="8">
        <f>'NEYBA 2'!F19+'NEYBA 2'!F32+'NEYBA 2'!F46+'NEYBA 2'!F59+'NEYBA 2'!F73</f>
        <v>4430</v>
      </c>
      <c r="G247" s="8">
        <f>'NEYBA 2'!G19+'NEYBA 2'!G32+'NEYBA 2'!G46+'NEYBA 2'!G59+'NEYBA 2'!G73</f>
        <v>0</v>
      </c>
      <c r="H247" s="8">
        <f>'NEYBA 2'!H19+'NEYBA 2'!H32+'NEYBA 2'!H46+'NEYBA 2'!H59+'NEYBA 2'!H73</f>
        <v>0</v>
      </c>
      <c r="I247" s="8">
        <f>'NEYBA 2'!I19+'NEYBA 2'!I32+'NEYBA 2'!I46+'NEYBA 2'!I59+'NEYBA 2'!I73</f>
        <v>0</v>
      </c>
      <c r="J247" s="2"/>
      <c r="K247" s="2"/>
    </row>
    <row r="248" spans="1:11" ht="15.75" customHeight="1">
      <c r="A248" s="11" t="s">
        <v>20</v>
      </c>
      <c r="B248" s="10"/>
      <c r="C248" s="8">
        <f>'NEYBA 2'!C20+'NEYBA 2'!C33+'NEYBA 2'!C47+'NEYBA 2'!C60+'NEYBA 2'!C74</f>
        <v>4066</v>
      </c>
      <c r="D248" s="8">
        <f>'NEYBA 2'!D20+'NEYBA 2'!D33+'NEYBA 2'!D47+'NEYBA 2'!D60+'NEYBA 2'!D74</f>
        <v>4066</v>
      </c>
      <c r="E248" s="8">
        <f>'NEYBA 2'!E20+'NEYBA 2'!E33+'NEYBA 2'!E47+'NEYBA 2'!E60+'NEYBA 2'!E74</f>
        <v>4066</v>
      </c>
      <c r="F248" s="8">
        <f>'NEYBA 2'!F20+'NEYBA 2'!F33+'NEYBA 2'!F47+'NEYBA 2'!F60+'NEYBA 2'!F74</f>
        <v>4066</v>
      </c>
      <c r="G248" s="8">
        <f>'NEYBA 2'!G20+'NEYBA 2'!G33+'NEYBA 2'!G47+'NEYBA 2'!G60+'NEYBA 2'!G74</f>
        <v>0</v>
      </c>
      <c r="H248" s="8">
        <f>'NEYBA 2'!H20+'NEYBA 2'!H33+'NEYBA 2'!H47+'NEYBA 2'!H60+'NEYBA 2'!H74</f>
        <v>0</v>
      </c>
      <c r="I248" s="8">
        <f>'NEYBA 2'!I20+'NEYBA 2'!I33+'NEYBA 2'!I47+'NEYBA 2'!I60+'NEYBA 2'!I74</f>
        <v>0</v>
      </c>
      <c r="J248" s="2"/>
      <c r="K248" s="2"/>
    </row>
    <row r="249" spans="1:11" ht="15.75" customHeight="1">
      <c r="A249" s="11" t="s">
        <v>21</v>
      </c>
      <c r="B249" s="10"/>
      <c r="C249" s="8">
        <f>'NEYBA 2'!C21+'NEYBA 2'!C34+'NEYBA 2'!C48+'NEYBA 2'!C61+'NEYBA 2'!C75</f>
        <v>3672</v>
      </c>
      <c r="D249" s="8">
        <f>'NEYBA 2'!D21+'NEYBA 2'!D34+'NEYBA 2'!D48+'NEYBA 2'!D61+'NEYBA 2'!D75</f>
        <v>3672</v>
      </c>
      <c r="E249" s="8">
        <f>'NEYBA 2'!E21+'NEYBA 2'!E34+'NEYBA 2'!E48+'NEYBA 2'!E61+'NEYBA 2'!E75</f>
        <v>3672</v>
      </c>
      <c r="F249" s="8">
        <f>'NEYBA 2'!F21+'NEYBA 2'!F34+'NEYBA 2'!F48+'NEYBA 2'!F61+'NEYBA 2'!F75</f>
        <v>3672</v>
      </c>
      <c r="G249" s="8">
        <f>'NEYBA 2'!G21+'NEYBA 2'!G34+'NEYBA 2'!G48+'NEYBA 2'!G61+'NEYBA 2'!G75</f>
        <v>0</v>
      </c>
      <c r="H249" s="8">
        <f>'NEYBA 2'!H21+'NEYBA 2'!H34+'NEYBA 2'!H48+'NEYBA 2'!H61+'NEYBA 2'!H75</f>
        <v>0</v>
      </c>
      <c r="I249" s="8">
        <f>'NEYBA 2'!I21+'NEYBA 2'!I34+'NEYBA 2'!I48+'NEYBA 2'!I61+'NEYBA 2'!I75</f>
        <v>0</v>
      </c>
      <c r="J249" s="2"/>
      <c r="K249" s="2"/>
    </row>
    <row r="250" spans="1:11" ht="15.75" customHeight="1">
      <c r="A250" s="7" t="s">
        <v>22</v>
      </c>
      <c r="B250" s="12">
        <f>SUM(B242:B249)</f>
        <v>3283</v>
      </c>
      <c r="C250" s="12">
        <f t="shared" ref="C250:I250" si="17">SUM(C244:C249)</f>
        <v>24562</v>
      </c>
      <c r="D250" s="12">
        <f t="shared" si="17"/>
        <v>24562</v>
      </c>
      <c r="E250" s="12">
        <f t="shared" si="17"/>
        <v>24562</v>
      </c>
      <c r="F250" s="12">
        <f t="shared" si="17"/>
        <v>24562</v>
      </c>
      <c r="G250" s="12">
        <f t="shared" si="17"/>
        <v>12394</v>
      </c>
      <c r="H250" s="12">
        <f t="shared" si="17"/>
        <v>12394</v>
      </c>
      <c r="I250" s="12">
        <f t="shared" si="17"/>
        <v>12394</v>
      </c>
      <c r="J250" s="2"/>
      <c r="K250" s="2"/>
    </row>
    <row r="251" spans="1:11" ht="15.75" customHeight="1">
      <c r="A251" s="13"/>
      <c r="B251" s="13"/>
      <c r="C251" s="13"/>
      <c r="D251" s="13"/>
      <c r="E251" s="13"/>
      <c r="F251" s="13"/>
      <c r="G251" s="13"/>
      <c r="H251" s="13"/>
      <c r="I251" s="14">
        <f>SUM(B250:I250)</f>
        <v>138713</v>
      </c>
      <c r="J251" s="2"/>
      <c r="K251" s="2"/>
    </row>
    <row r="252" spans="1:11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5.75" customHeight="1">
      <c r="A254" s="46" t="s">
        <v>3</v>
      </c>
      <c r="B254" s="47"/>
      <c r="C254" s="47"/>
      <c r="D254" s="47"/>
      <c r="E254" s="47"/>
      <c r="F254" s="47"/>
      <c r="G254" s="47"/>
      <c r="H254" s="47"/>
      <c r="I254" s="48"/>
      <c r="J254" s="2"/>
      <c r="K254" s="2"/>
    </row>
    <row r="255" spans="1:11" ht="15.75" customHeight="1">
      <c r="A255" s="49" t="s">
        <v>4</v>
      </c>
      <c r="B255" s="51" t="s">
        <v>40</v>
      </c>
      <c r="C255" s="47"/>
      <c r="D255" s="47"/>
      <c r="E255" s="47"/>
      <c r="F255" s="47"/>
      <c r="G255" s="47"/>
      <c r="H255" s="47"/>
      <c r="I255" s="48"/>
      <c r="J255" s="2"/>
      <c r="K255" s="2"/>
    </row>
    <row r="256" spans="1:11" ht="15.75" customHeight="1">
      <c r="A256" s="50"/>
      <c r="B256" s="6" t="s">
        <v>6</v>
      </c>
      <c r="C256" s="6" t="s">
        <v>7</v>
      </c>
      <c r="D256" s="6" t="s">
        <v>8</v>
      </c>
      <c r="E256" s="6" t="s">
        <v>9</v>
      </c>
      <c r="F256" s="6" t="s">
        <v>10</v>
      </c>
      <c r="G256" s="6" t="s">
        <v>11</v>
      </c>
      <c r="H256" s="6" t="s">
        <v>12</v>
      </c>
      <c r="I256" s="6" t="s">
        <v>13</v>
      </c>
      <c r="J256" s="2"/>
      <c r="K256" s="2"/>
    </row>
    <row r="257" spans="1:11" ht="15.75" customHeight="1">
      <c r="A257" s="7" t="s">
        <v>14</v>
      </c>
      <c r="B257" s="8">
        <f>B250+B237+B223+B210+B196+B183+B169+B156+B142+B129+B115+B102+B88+B75+B61+B48+B34+B21</f>
        <v>131626</v>
      </c>
      <c r="C257" s="8">
        <f t="shared" ref="C257:I257" si="18">C242+C229+C215+C202+C188+C175+C161+C148+C134+C121+C107+C94+C80+C67+C53+C40+C26+C13</f>
        <v>0</v>
      </c>
      <c r="D257" s="8">
        <f t="shared" si="18"/>
        <v>0</v>
      </c>
      <c r="E257" s="8">
        <f t="shared" si="18"/>
        <v>0</v>
      </c>
      <c r="F257" s="8">
        <f t="shared" si="18"/>
        <v>0</v>
      </c>
      <c r="G257" s="8">
        <f t="shared" si="18"/>
        <v>0</v>
      </c>
      <c r="H257" s="8">
        <f t="shared" si="18"/>
        <v>0</v>
      </c>
      <c r="I257" s="8">
        <f t="shared" si="18"/>
        <v>0</v>
      </c>
      <c r="J257" s="2"/>
      <c r="K257" s="2"/>
    </row>
    <row r="258" spans="1:11" ht="15.75" customHeight="1">
      <c r="A258" s="9" t="s">
        <v>15</v>
      </c>
      <c r="B258" s="10"/>
      <c r="C258" s="8"/>
      <c r="D258" s="8">
        <f t="shared" ref="D258:I258" si="19">D243+D230+D216+D203+D189+D176+D162+D149+D135+D122+D108+D95+D81+D68+D54+D41+D27+D14</f>
        <v>0</v>
      </c>
      <c r="E258" s="8">
        <f t="shared" si="19"/>
        <v>0</v>
      </c>
      <c r="F258" s="8">
        <f t="shared" si="19"/>
        <v>0</v>
      </c>
      <c r="G258" s="8">
        <f t="shared" si="19"/>
        <v>0</v>
      </c>
      <c r="H258" s="8">
        <f t="shared" si="19"/>
        <v>0</v>
      </c>
      <c r="I258" s="8">
        <f t="shared" si="19"/>
        <v>0</v>
      </c>
      <c r="J258" s="2"/>
      <c r="K258" s="2"/>
    </row>
    <row r="259" spans="1:11" ht="15.75" customHeight="1">
      <c r="A259" s="11" t="s">
        <v>16</v>
      </c>
      <c r="B259" s="10"/>
      <c r="C259" s="8">
        <f t="shared" ref="C259:I259" si="20">C244+C231+C217+C204+C190+C177+C163+C150+C136+C123+C109+C96+C82+C69+C55+C42+C28+C15</f>
        <v>158245</v>
      </c>
      <c r="D259" s="8">
        <f t="shared" si="20"/>
        <v>155080</v>
      </c>
      <c r="E259" s="8">
        <f t="shared" si="20"/>
        <v>155131</v>
      </c>
      <c r="F259" s="8">
        <f t="shared" si="20"/>
        <v>156528</v>
      </c>
      <c r="G259" s="8">
        <f t="shared" si="20"/>
        <v>151541</v>
      </c>
      <c r="H259" s="8">
        <f t="shared" si="20"/>
        <v>154366</v>
      </c>
      <c r="I259" s="8">
        <f t="shared" si="20"/>
        <v>148965</v>
      </c>
      <c r="J259" s="2"/>
      <c r="K259" s="2"/>
    </row>
    <row r="260" spans="1:11" ht="15.75" customHeight="1">
      <c r="A260" s="11" t="s">
        <v>17</v>
      </c>
      <c r="B260" s="10"/>
      <c r="C260" s="8">
        <f t="shared" ref="C260:I260" si="21">C245+C232+C218+C205+C191+C178+C164+C151+C137+C124+C110+C97+C83+C70+C56+C43+C29+C16</f>
        <v>158144</v>
      </c>
      <c r="D260" s="8">
        <f t="shared" si="21"/>
        <v>157574</v>
      </c>
      <c r="E260" s="8">
        <f t="shared" si="21"/>
        <v>157430</v>
      </c>
      <c r="F260" s="8">
        <f t="shared" si="21"/>
        <v>159081</v>
      </c>
      <c r="G260" s="8">
        <f t="shared" si="21"/>
        <v>154693</v>
      </c>
      <c r="H260" s="8">
        <f t="shared" si="21"/>
        <v>157103</v>
      </c>
      <c r="I260" s="8">
        <f t="shared" si="21"/>
        <v>154474</v>
      </c>
      <c r="J260" s="2"/>
      <c r="K260" s="2"/>
    </row>
    <row r="261" spans="1:11" ht="15.75" customHeight="1">
      <c r="A261" s="11" t="s">
        <v>18</v>
      </c>
      <c r="B261" s="10"/>
      <c r="C261" s="8">
        <f t="shared" ref="C261:I261" si="22">C246+C233+C219+C206+C192+C179+C165+C152+C138+C125+C111+C98+C84+C71+C57+C44+C30+C17</f>
        <v>176737</v>
      </c>
      <c r="D261" s="8">
        <f t="shared" si="22"/>
        <v>176480</v>
      </c>
      <c r="E261" s="8">
        <f t="shared" si="22"/>
        <v>175941</v>
      </c>
      <c r="F261" s="8">
        <f t="shared" si="22"/>
        <v>176839</v>
      </c>
      <c r="G261" s="8">
        <f t="shared" si="22"/>
        <v>170937</v>
      </c>
      <c r="H261" s="8">
        <f t="shared" si="22"/>
        <v>177412</v>
      </c>
      <c r="I261" s="8">
        <f t="shared" si="22"/>
        <v>172435</v>
      </c>
      <c r="J261" s="2"/>
      <c r="K261" s="2"/>
    </row>
    <row r="262" spans="1:11" ht="15.75" customHeight="1">
      <c r="A262" s="11" t="s">
        <v>19</v>
      </c>
      <c r="B262" s="10"/>
      <c r="C262" s="8">
        <f t="shared" ref="C262:I262" si="23">C247+C234+C220+C207+C193+C180+C166+C153+C139+C126+C112+C99+C85+C72+C58+C45+C31+C18</f>
        <v>173602</v>
      </c>
      <c r="D262" s="8">
        <f t="shared" si="23"/>
        <v>171441</v>
      </c>
      <c r="E262" s="8">
        <f t="shared" si="23"/>
        <v>172104</v>
      </c>
      <c r="F262" s="8">
        <f t="shared" si="23"/>
        <v>169895</v>
      </c>
      <c r="G262" s="8">
        <f t="shared" si="23"/>
        <v>0</v>
      </c>
      <c r="H262" s="8">
        <v>0</v>
      </c>
      <c r="I262" s="8">
        <f t="shared" si="23"/>
        <v>0</v>
      </c>
      <c r="J262" s="2"/>
      <c r="K262" s="2"/>
    </row>
    <row r="263" spans="1:11" ht="15.75" customHeight="1">
      <c r="A263" s="11" t="s">
        <v>20</v>
      </c>
      <c r="B263" s="10"/>
      <c r="C263" s="8">
        <f t="shared" ref="C263:I263" si="24">C248+C235+C221+C208+C194+C181+C167+C154+C140+C127+C113+C100+C86+C73+C59+C46+C32+C19</f>
        <v>169844</v>
      </c>
      <c r="D263" s="8">
        <f t="shared" si="24"/>
        <v>169464</v>
      </c>
      <c r="E263" s="8">
        <f t="shared" si="24"/>
        <v>171914</v>
      </c>
      <c r="F263" s="8">
        <f t="shared" si="24"/>
        <v>170973</v>
      </c>
      <c r="G263" s="8">
        <f t="shared" si="24"/>
        <v>0</v>
      </c>
      <c r="H263" s="8">
        <f t="shared" si="24"/>
        <v>0</v>
      </c>
      <c r="I263" s="8">
        <f t="shared" si="24"/>
        <v>0</v>
      </c>
      <c r="J263" s="2"/>
      <c r="K263" s="2"/>
    </row>
    <row r="264" spans="1:11" ht="15.75" customHeight="1">
      <c r="A264" s="11" t="s">
        <v>21</v>
      </c>
      <c r="B264" s="10"/>
      <c r="C264" s="8">
        <f t="shared" ref="C264:I264" si="25">C249+C236+C222+C209+C195+C182+C168+C155+C141+C128+C114+C101+C87+C74+C60+C47+C33+C20</f>
        <v>164975</v>
      </c>
      <c r="D264" s="8">
        <f t="shared" si="25"/>
        <v>163708</v>
      </c>
      <c r="E264" s="8">
        <f t="shared" si="25"/>
        <v>163916</v>
      </c>
      <c r="F264" s="8">
        <f t="shared" si="25"/>
        <v>163668</v>
      </c>
      <c r="G264" s="8">
        <f t="shared" si="25"/>
        <v>0</v>
      </c>
      <c r="H264" s="8">
        <f t="shared" si="25"/>
        <v>0</v>
      </c>
      <c r="I264" s="8">
        <f t="shared" si="25"/>
        <v>0</v>
      </c>
      <c r="J264" s="2"/>
      <c r="K264" s="2"/>
    </row>
    <row r="265" spans="1:11" ht="15.75" customHeight="1">
      <c r="A265" s="7" t="s">
        <v>22</v>
      </c>
      <c r="B265" s="12">
        <f>SUM(B257:B264)</f>
        <v>131626</v>
      </c>
      <c r="C265" s="12">
        <f t="shared" ref="C265:I265" si="26">SUM(C259:C264)</f>
        <v>1001547</v>
      </c>
      <c r="D265" s="12">
        <f t="shared" si="26"/>
        <v>993747</v>
      </c>
      <c r="E265" s="15">
        <f t="shared" si="26"/>
        <v>996436</v>
      </c>
      <c r="F265" s="15">
        <f t="shared" si="26"/>
        <v>996984</v>
      </c>
      <c r="G265" s="15">
        <f t="shared" si="26"/>
        <v>477171</v>
      </c>
      <c r="H265" s="15">
        <f t="shared" si="26"/>
        <v>488881</v>
      </c>
      <c r="I265" s="12">
        <f t="shared" si="26"/>
        <v>475874</v>
      </c>
      <c r="J265" s="2"/>
      <c r="K265" s="2"/>
    </row>
    <row r="266" spans="1:11" ht="15.75" customHeight="1">
      <c r="A266" s="13"/>
      <c r="B266" s="13"/>
      <c r="C266" s="13"/>
      <c r="D266" s="13"/>
      <c r="E266" s="54" t="s">
        <v>41</v>
      </c>
      <c r="F266" s="55"/>
      <c r="G266" s="55"/>
      <c r="H266" s="56"/>
      <c r="I266" s="16">
        <f>SUM(B265:I265)</f>
        <v>5562266</v>
      </c>
      <c r="J266" s="2"/>
      <c r="K266" s="2"/>
    </row>
  </sheetData>
  <mergeCells count="61">
    <mergeCell ref="A119:A120"/>
    <mergeCell ref="B119:I119"/>
    <mergeCell ref="A78:A79"/>
    <mergeCell ref="A91:I91"/>
    <mergeCell ref="B92:I92"/>
    <mergeCell ref="A105:A106"/>
    <mergeCell ref="A92:A93"/>
    <mergeCell ref="A104:I104"/>
    <mergeCell ref="B105:I105"/>
    <mergeCell ref="A118:I118"/>
    <mergeCell ref="B78:I78"/>
    <mergeCell ref="A158:I158"/>
    <mergeCell ref="A131:I131"/>
    <mergeCell ref="A132:A133"/>
    <mergeCell ref="B132:I132"/>
    <mergeCell ref="A145:I145"/>
    <mergeCell ref="A146:A147"/>
    <mergeCell ref="B146:I146"/>
    <mergeCell ref="A185:I185"/>
    <mergeCell ref="B186:I186"/>
    <mergeCell ref="A159:A160"/>
    <mergeCell ref="B159:I159"/>
    <mergeCell ref="A172:I172"/>
    <mergeCell ref="A173:A174"/>
    <mergeCell ref="B173:I173"/>
    <mergeCell ref="A227:A228"/>
    <mergeCell ref="B227:I227"/>
    <mergeCell ref="A186:A187"/>
    <mergeCell ref="A199:I199"/>
    <mergeCell ref="B200:I200"/>
    <mergeCell ref="A213:A214"/>
    <mergeCell ref="A200:A201"/>
    <mergeCell ref="A212:I212"/>
    <mergeCell ref="B213:I213"/>
    <mergeCell ref="A226:I226"/>
    <mergeCell ref="E266:H266"/>
    <mergeCell ref="A239:I239"/>
    <mergeCell ref="A240:A241"/>
    <mergeCell ref="B240:I240"/>
    <mergeCell ref="A254:I254"/>
    <mergeCell ref="A255:A256"/>
    <mergeCell ref="B255:I255"/>
    <mergeCell ref="A7:I7"/>
    <mergeCell ref="A8:I8"/>
    <mergeCell ref="A9:I9"/>
    <mergeCell ref="A10:I10"/>
    <mergeCell ref="A11:A12"/>
    <mergeCell ref="B11:I11"/>
    <mergeCell ref="A77:I77"/>
    <mergeCell ref="A64:I64"/>
    <mergeCell ref="A65:A66"/>
    <mergeCell ref="B65:I65"/>
    <mergeCell ref="A23:I23"/>
    <mergeCell ref="A24:A25"/>
    <mergeCell ref="A38:A39"/>
    <mergeCell ref="A50:I50"/>
    <mergeCell ref="B24:I24"/>
    <mergeCell ref="A51:A52"/>
    <mergeCell ref="B51:I51"/>
    <mergeCell ref="A37:I37"/>
    <mergeCell ref="B38:I38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I83"/>
  <sheetViews>
    <sheetView topLeftCell="A52" workbookViewId="0">
      <selection activeCell="F77" sqref="F77"/>
    </sheetView>
  </sheetViews>
  <sheetFormatPr baseColWidth="10" defaultRowHeight="15"/>
  <cols>
    <col min="1" max="1" width="28.7109375" style="26" customWidth="1"/>
    <col min="2" max="2" width="11.42578125" style="26"/>
    <col min="3" max="3" width="20.42578125" style="26" customWidth="1"/>
    <col min="4" max="4" width="15.42578125" style="26" customWidth="1"/>
    <col min="5" max="5" width="20" style="26" customWidth="1"/>
    <col min="6" max="6" width="21.7109375" style="26" customWidth="1"/>
    <col min="7" max="7" width="22.7109375" style="26" customWidth="1"/>
    <col min="8" max="8" width="19.42578125" style="26" customWidth="1"/>
    <col min="9" max="9" width="22.85546875" style="26" customWidth="1"/>
    <col min="10" max="16384" width="11.42578125" style="26"/>
  </cols>
  <sheetData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9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9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9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9" ht="20.25" thickTop="1" thickBot="1">
      <c r="A12" s="80" t="s">
        <v>4</v>
      </c>
      <c r="B12" s="80" t="s">
        <v>24</v>
      </c>
      <c r="C12" s="80"/>
      <c r="D12" s="80"/>
      <c r="E12" s="80"/>
      <c r="F12" s="80"/>
      <c r="G12" s="80"/>
      <c r="H12" s="80"/>
      <c r="I12" s="80"/>
    </row>
    <row r="13" spans="1:9" ht="20.25" thickTop="1" thickBot="1">
      <c r="A13" s="80"/>
      <c r="B13" s="81" t="s">
        <v>56</v>
      </c>
      <c r="C13" s="82"/>
      <c r="D13" s="82"/>
      <c r="E13" s="82"/>
      <c r="F13" s="82"/>
      <c r="G13" s="82"/>
      <c r="H13" s="82"/>
      <c r="I13" s="83"/>
    </row>
    <row r="14" spans="1:9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9" ht="20.25" thickTop="1" thickBot="1">
      <c r="A15" s="28" t="s">
        <v>14</v>
      </c>
      <c r="B15" s="31"/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0" t="s">
        <v>15</v>
      </c>
      <c r="B16" s="31"/>
      <c r="C16" s="29"/>
      <c r="D16" s="29"/>
      <c r="E16" s="29"/>
      <c r="F16" s="29"/>
      <c r="G16" s="29"/>
      <c r="H16" s="29"/>
      <c r="I16" s="29"/>
    </row>
    <row r="17" spans="1:9" ht="20.25" thickTop="1" thickBot="1">
      <c r="A17" s="32" t="s">
        <v>16</v>
      </c>
      <c r="B17" s="31"/>
      <c r="C17" s="29">
        <v>350</v>
      </c>
      <c r="D17" s="29">
        <v>200</v>
      </c>
      <c r="E17" s="29">
        <v>300</v>
      </c>
      <c r="F17" s="29">
        <v>205</v>
      </c>
      <c r="G17" s="29"/>
      <c r="H17" s="29"/>
      <c r="I17" s="29">
        <v>280</v>
      </c>
    </row>
    <row r="18" spans="1:9" ht="20.25" thickTop="1" thickBot="1">
      <c r="A18" s="32" t="s">
        <v>17</v>
      </c>
      <c r="B18" s="31"/>
      <c r="C18" s="29">
        <v>350</v>
      </c>
      <c r="D18" s="29">
        <v>205</v>
      </c>
      <c r="E18" s="29">
        <v>300</v>
      </c>
      <c r="F18" s="29">
        <v>200</v>
      </c>
      <c r="G18" s="29">
        <v>150</v>
      </c>
      <c r="H18" s="29">
        <v>255</v>
      </c>
      <c r="I18" s="29">
        <v>280</v>
      </c>
    </row>
    <row r="19" spans="1:9" ht="20.25" thickTop="1" thickBot="1">
      <c r="A19" s="32" t="s">
        <v>18</v>
      </c>
      <c r="B19" s="31"/>
      <c r="C19" s="29">
        <v>385</v>
      </c>
      <c r="D19" s="29">
        <v>325</v>
      </c>
      <c r="E19" s="29">
        <v>305</v>
      </c>
      <c r="F19" s="29">
        <v>305</v>
      </c>
      <c r="G19" s="29">
        <v>285</v>
      </c>
      <c r="H19" s="29">
        <v>280</v>
      </c>
      <c r="I19" s="29">
        <v>150</v>
      </c>
    </row>
    <row r="20" spans="1:9" ht="20.25" thickTop="1" thickBot="1">
      <c r="A20" s="32" t="s">
        <v>19</v>
      </c>
      <c r="B20" s="31"/>
      <c r="C20" s="29">
        <v>405</v>
      </c>
      <c r="D20" s="29">
        <v>325</v>
      </c>
      <c r="E20" s="29">
        <v>305</v>
      </c>
      <c r="F20" s="29"/>
      <c r="G20" s="29"/>
      <c r="H20" s="29"/>
      <c r="I20" s="29"/>
    </row>
    <row r="21" spans="1:9" ht="20.25" thickTop="1" thickBot="1">
      <c r="A21" s="32" t="s">
        <v>20</v>
      </c>
      <c r="B21" s="31"/>
      <c r="C21" s="29">
        <v>390</v>
      </c>
      <c r="D21" s="29">
        <v>380</v>
      </c>
      <c r="E21" s="29">
        <v>350</v>
      </c>
      <c r="F21" s="29">
        <v>400</v>
      </c>
      <c r="G21" s="29"/>
      <c r="H21" s="29"/>
      <c r="I21" s="29"/>
    </row>
    <row r="22" spans="1:9" ht="20.25" thickTop="1" thickBot="1">
      <c r="A22" s="32" t="s">
        <v>21</v>
      </c>
      <c r="B22" s="31"/>
      <c r="C22" s="29">
        <v>450</v>
      </c>
      <c r="D22" s="29">
        <v>350</v>
      </c>
      <c r="E22" s="29">
        <v>350</v>
      </c>
      <c r="F22" s="29">
        <v>375</v>
      </c>
      <c r="G22" s="29"/>
      <c r="H22" s="29"/>
      <c r="I22" s="29"/>
    </row>
    <row r="23" spans="1:9" ht="20.25" thickTop="1" thickBot="1">
      <c r="A23" s="28" t="s">
        <v>22</v>
      </c>
      <c r="B23" s="33">
        <f>SUM(B15:B22)</f>
        <v>0</v>
      </c>
      <c r="C23" s="33">
        <f t="shared" ref="C23:I23" si="0">SUM(C17:C22)</f>
        <v>2330</v>
      </c>
      <c r="D23" s="33">
        <f t="shared" si="0"/>
        <v>1785</v>
      </c>
      <c r="E23" s="33">
        <f t="shared" si="0"/>
        <v>1910</v>
      </c>
      <c r="F23" s="33">
        <f t="shared" si="0"/>
        <v>1485</v>
      </c>
      <c r="G23" s="33">
        <f t="shared" si="0"/>
        <v>435</v>
      </c>
      <c r="H23" s="33">
        <f t="shared" si="0"/>
        <v>535</v>
      </c>
      <c r="I23" s="33">
        <f t="shared" si="0"/>
        <v>710</v>
      </c>
    </row>
    <row r="24" spans="1:9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9190</v>
      </c>
    </row>
    <row r="25" spans="1:9" ht="20.25" thickTop="1" thickBot="1">
      <c r="A25" s="80" t="s">
        <v>4</v>
      </c>
      <c r="B25" s="80" t="s">
        <v>24</v>
      </c>
      <c r="C25" s="80"/>
      <c r="D25" s="80"/>
      <c r="E25" s="80"/>
      <c r="F25" s="80"/>
      <c r="G25" s="80"/>
      <c r="H25" s="80"/>
      <c r="I25" s="80"/>
    </row>
    <row r="26" spans="1:9" ht="20.25" thickTop="1" thickBot="1">
      <c r="A26" s="80"/>
      <c r="B26" s="81" t="s">
        <v>57</v>
      </c>
      <c r="C26" s="82"/>
      <c r="D26" s="82"/>
      <c r="E26" s="82"/>
      <c r="F26" s="82"/>
      <c r="G26" s="82"/>
      <c r="H26" s="82"/>
      <c r="I26" s="83"/>
    </row>
    <row r="27" spans="1:9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9" ht="20.25" thickTop="1" thickBot="1">
      <c r="A28" s="28" t="s">
        <v>14</v>
      </c>
      <c r="B28" s="31"/>
      <c r="C28" s="29"/>
      <c r="D28" s="29"/>
      <c r="E28" s="29"/>
      <c r="F28" s="29"/>
      <c r="G28" s="29"/>
      <c r="H28" s="29"/>
      <c r="I28" s="29"/>
    </row>
    <row r="29" spans="1:9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9" ht="20.25" thickTop="1" thickBot="1">
      <c r="A30" s="32" t="s">
        <v>16</v>
      </c>
      <c r="B30" s="31"/>
      <c r="C30" s="29"/>
      <c r="D30" s="29"/>
      <c r="E30" s="29"/>
      <c r="F30" s="29"/>
      <c r="G30" s="29"/>
      <c r="H30" s="29"/>
      <c r="I30" s="29"/>
    </row>
    <row r="31" spans="1:9" ht="20.25" thickTop="1" thickBot="1">
      <c r="A31" s="32" t="s">
        <v>17</v>
      </c>
      <c r="B31" s="31"/>
      <c r="C31" s="29">
        <v>57</v>
      </c>
      <c r="D31" s="29">
        <v>57</v>
      </c>
      <c r="E31" s="29">
        <v>57</v>
      </c>
      <c r="F31" s="29">
        <v>57</v>
      </c>
      <c r="G31" s="29">
        <v>57</v>
      </c>
      <c r="H31" s="29">
        <v>57</v>
      </c>
      <c r="I31" s="29">
        <v>57</v>
      </c>
    </row>
    <row r="32" spans="1:9" ht="20.25" thickTop="1" thickBot="1">
      <c r="A32" s="32" t="s">
        <v>18</v>
      </c>
      <c r="B32" s="31"/>
      <c r="C32" s="29"/>
      <c r="D32" s="29"/>
      <c r="E32" s="29"/>
      <c r="F32" s="29"/>
      <c r="G32" s="29"/>
      <c r="H32" s="29"/>
      <c r="I32" s="29"/>
    </row>
    <row r="33" spans="1:9" ht="20.25" thickTop="1" thickBot="1">
      <c r="A33" s="32" t="s">
        <v>19</v>
      </c>
      <c r="B33" s="31"/>
      <c r="C33" s="29"/>
      <c r="D33" s="29"/>
      <c r="E33" s="29"/>
      <c r="F33" s="29"/>
      <c r="G33" s="29"/>
      <c r="H33" s="29"/>
      <c r="I33" s="29"/>
    </row>
    <row r="34" spans="1:9" ht="20.25" thickTop="1" thickBot="1">
      <c r="A34" s="32" t="s">
        <v>20</v>
      </c>
      <c r="B34" s="31"/>
      <c r="C34" s="29"/>
      <c r="D34" s="29"/>
      <c r="E34" s="29"/>
      <c r="F34" s="29"/>
      <c r="G34" s="29"/>
      <c r="H34" s="29"/>
      <c r="I34" s="29"/>
    </row>
    <row r="35" spans="1:9" ht="20.25" thickTop="1" thickBot="1">
      <c r="A35" s="32" t="s">
        <v>21</v>
      </c>
      <c r="B35" s="31"/>
      <c r="C35" s="29"/>
      <c r="D35" s="29"/>
      <c r="E35" s="29"/>
      <c r="F35" s="29"/>
      <c r="G35" s="29"/>
      <c r="H35" s="29"/>
      <c r="I35" s="29"/>
    </row>
    <row r="36" spans="1:9" ht="20.25" thickTop="1" thickBot="1">
      <c r="A36" s="28" t="s">
        <v>22</v>
      </c>
      <c r="B36" s="33">
        <f>SUM(B28:B35)</f>
        <v>0</v>
      </c>
      <c r="C36" s="33">
        <f>SUM(C28:C35)</f>
        <v>57</v>
      </c>
      <c r="D36" s="33">
        <f t="shared" ref="D36:I36" si="1">SUM(D28:D35)</f>
        <v>57</v>
      </c>
      <c r="E36" s="33">
        <f t="shared" si="1"/>
        <v>57</v>
      </c>
      <c r="F36" s="33">
        <f t="shared" si="1"/>
        <v>57</v>
      </c>
      <c r="G36" s="33">
        <f t="shared" si="1"/>
        <v>57</v>
      </c>
      <c r="H36" s="33">
        <f t="shared" si="1"/>
        <v>57</v>
      </c>
      <c r="I36" s="33">
        <f t="shared" si="1"/>
        <v>57</v>
      </c>
    </row>
    <row r="37" spans="1:9" ht="17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35">
        <f>SUM(B36:I36)</f>
        <v>399</v>
      </c>
    </row>
    <row r="38" spans="1:9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20.25" thickTop="1" thickBot="1">
      <c r="A39" s="80" t="s">
        <v>4</v>
      </c>
      <c r="B39" s="80" t="s">
        <v>24</v>
      </c>
      <c r="C39" s="80"/>
      <c r="D39" s="80"/>
      <c r="E39" s="80"/>
      <c r="F39" s="80"/>
      <c r="G39" s="80"/>
      <c r="H39" s="80"/>
      <c r="I39" s="80"/>
    </row>
    <row r="40" spans="1:9" ht="20.25" thickTop="1" thickBot="1">
      <c r="A40" s="80"/>
      <c r="B40" s="81" t="s">
        <v>58</v>
      </c>
      <c r="C40" s="82"/>
      <c r="D40" s="82"/>
      <c r="E40" s="82"/>
      <c r="F40" s="82"/>
      <c r="G40" s="82"/>
      <c r="H40" s="82"/>
      <c r="I40" s="83"/>
    </row>
    <row r="41" spans="1:9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9" ht="20.25" thickTop="1" thickBot="1">
      <c r="A42" s="28" t="s">
        <v>14</v>
      </c>
      <c r="B42" s="31">
        <v>210</v>
      </c>
      <c r="C42" s="29"/>
      <c r="D42" s="29"/>
      <c r="E42" s="29"/>
      <c r="F42" s="29"/>
      <c r="G42" s="29"/>
      <c r="H42" s="29"/>
      <c r="I42" s="29"/>
    </row>
    <row r="43" spans="1:9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9" ht="20.25" thickTop="1" thickBot="1">
      <c r="A44" s="32" t="s">
        <v>16</v>
      </c>
      <c r="B44" s="31"/>
      <c r="C44" s="29">
        <v>110</v>
      </c>
      <c r="D44" s="29">
        <v>40</v>
      </c>
      <c r="E44" s="29">
        <v>100</v>
      </c>
      <c r="F44" s="29">
        <v>100</v>
      </c>
      <c r="G44" s="29">
        <v>50</v>
      </c>
      <c r="H44" s="29">
        <v>50</v>
      </c>
      <c r="I44" s="29">
        <v>50</v>
      </c>
    </row>
    <row r="45" spans="1:9" ht="20.25" thickTop="1" thickBot="1">
      <c r="A45" s="32" t="s">
        <v>17</v>
      </c>
      <c r="B45" s="31"/>
      <c r="C45" s="29">
        <v>110</v>
      </c>
      <c r="D45" s="29">
        <v>40</v>
      </c>
      <c r="E45" s="29">
        <v>100</v>
      </c>
      <c r="F45" s="29">
        <v>100</v>
      </c>
      <c r="G45" s="29">
        <v>50</v>
      </c>
      <c r="H45" s="29">
        <v>50</v>
      </c>
      <c r="I45" s="29">
        <v>50</v>
      </c>
    </row>
    <row r="46" spans="1:9" ht="20.25" thickTop="1" thickBot="1">
      <c r="A46" s="32" t="s">
        <v>18</v>
      </c>
      <c r="B46" s="31"/>
      <c r="C46" s="29">
        <v>50</v>
      </c>
      <c r="D46" s="29">
        <v>40</v>
      </c>
      <c r="E46" s="29">
        <v>50</v>
      </c>
      <c r="F46" s="29">
        <v>60</v>
      </c>
      <c r="G46" s="29"/>
      <c r="H46" s="29"/>
      <c r="I46" s="29"/>
    </row>
    <row r="47" spans="1:9" ht="20.25" thickTop="1" thickBot="1">
      <c r="A47" s="32" t="s">
        <v>19</v>
      </c>
      <c r="B47" s="31"/>
      <c r="C47" s="29">
        <v>100</v>
      </c>
      <c r="D47" s="29"/>
      <c r="E47" s="29">
        <v>100</v>
      </c>
      <c r="F47" s="29">
        <v>30</v>
      </c>
      <c r="G47" s="29"/>
      <c r="H47" s="29"/>
      <c r="I47" s="29"/>
    </row>
    <row r="48" spans="1:9" ht="20.25" thickTop="1" thickBot="1">
      <c r="A48" s="32" t="s">
        <v>20</v>
      </c>
      <c r="B48" s="31"/>
      <c r="C48" s="29">
        <v>60</v>
      </c>
      <c r="D48" s="29">
        <v>70</v>
      </c>
      <c r="E48" s="29">
        <v>60</v>
      </c>
      <c r="F48" s="29">
        <v>50</v>
      </c>
      <c r="G48" s="29"/>
      <c r="H48" s="29"/>
      <c r="I48" s="29"/>
    </row>
    <row r="49" spans="1:9" ht="20.25" thickTop="1" thickBot="1">
      <c r="A49" s="32" t="s">
        <v>21</v>
      </c>
      <c r="B49" s="31"/>
      <c r="C49" s="29">
        <v>50</v>
      </c>
      <c r="D49" s="29"/>
      <c r="E49" s="29">
        <v>20</v>
      </c>
      <c r="F49" s="29">
        <v>60</v>
      </c>
      <c r="G49" s="29"/>
      <c r="H49" s="29"/>
      <c r="I49" s="29"/>
    </row>
    <row r="50" spans="1:9" ht="20.25" thickTop="1" thickBot="1">
      <c r="A50" s="28" t="s">
        <v>22</v>
      </c>
      <c r="B50" s="33">
        <f>SUM(B42:B49)</f>
        <v>210</v>
      </c>
      <c r="C50" s="33">
        <f>SUM(C42:C49)</f>
        <v>480</v>
      </c>
      <c r="D50" s="33">
        <f t="shared" ref="D50:I50" si="2">SUM(D42:D49)</f>
        <v>190</v>
      </c>
      <c r="E50" s="33">
        <f t="shared" si="2"/>
        <v>430</v>
      </c>
      <c r="F50" s="33">
        <f t="shared" si="2"/>
        <v>400</v>
      </c>
      <c r="G50" s="33">
        <f t="shared" si="2"/>
        <v>100</v>
      </c>
      <c r="H50" s="33">
        <f t="shared" si="2"/>
        <v>100</v>
      </c>
      <c r="I50" s="33">
        <f t="shared" si="2"/>
        <v>100</v>
      </c>
    </row>
    <row r="51" spans="1:9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2010</v>
      </c>
    </row>
    <row r="52" spans="1:9" ht="20.25" thickTop="1" thickBot="1">
      <c r="A52" s="80" t="s">
        <v>4</v>
      </c>
      <c r="B52" s="80" t="s">
        <v>24</v>
      </c>
      <c r="C52" s="80"/>
      <c r="D52" s="80"/>
      <c r="E52" s="80"/>
      <c r="F52" s="80"/>
      <c r="G52" s="80"/>
      <c r="H52" s="80"/>
      <c r="I52" s="80"/>
    </row>
    <row r="53" spans="1:9" ht="20.25" thickTop="1" thickBot="1">
      <c r="A53" s="80"/>
      <c r="B53" s="81" t="s">
        <v>59</v>
      </c>
      <c r="C53" s="82"/>
      <c r="D53" s="82"/>
      <c r="E53" s="82"/>
      <c r="F53" s="82"/>
      <c r="G53" s="82"/>
      <c r="H53" s="82"/>
      <c r="I53" s="83"/>
    </row>
    <row r="54" spans="1:9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9" ht="20.25" thickTop="1" thickBot="1">
      <c r="A55" s="28" t="s">
        <v>14</v>
      </c>
      <c r="B55" s="31"/>
      <c r="C55" s="29"/>
      <c r="D55" s="29"/>
      <c r="E55" s="29"/>
      <c r="F55" s="29"/>
      <c r="G55" s="29"/>
      <c r="H55" s="29"/>
      <c r="I55" s="29"/>
    </row>
    <row r="56" spans="1:9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9" ht="20.25" thickTop="1" thickBot="1">
      <c r="A57" s="32" t="s">
        <v>16</v>
      </c>
      <c r="B57" s="31"/>
      <c r="C57" s="29"/>
      <c r="D57" s="29">
        <v>90</v>
      </c>
      <c r="E57" s="29">
        <v>90</v>
      </c>
      <c r="F57" s="29"/>
      <c r="G57" s="29"/>
      <c r="H57" s="29"/>
      <c r="I57" s="29"/>
    </row>
    <row r="58" spans="1:9" ht="20.25" thickTop="1" thickBot="1">
      <c r="A58" s="32" t="s">
        <v>17</v>
      </c>
      <c r="B58" s="31"/>
      <c r="C58" s="29"/>
      <c r="D58" s="29">
        <v>140</v>
      </c>
      <c r="E58" s="29">
        <v>125</v>
      </c>
      <c r="F58" s="29">
        <v>25</v>
      </c>
      <c r="G58" s="29">
        <v>150</v>
      </c>
      <c r="H58" s="29"/>
      <c r="I58" s="29">
        <v>225</v>
      </c>
    </row>
    <row r="59" spans="1:9" ht="20.25" thickTop="1" thickBot="1">
      <c r="A59" s="32" t="s">
        <v>18</v>
      </c>
      <c r="B59" s="31"/>
      <c r="C59" s="29">
        <v>75</v>
      </c>
      <c r="D59" s="29">
        <v>150</v>
      </c>
      <c r="E59" s="29"/>
      <c r="F59" s="29">
        <v>50</v>
      </c>
      <c r="G59" s="29">
        <v>50</v>
      </c>
      <c r="H59" s="29">
        <v>30</v>
      </c>
      <c r="I59" s="29"/>
    </row>
    <row r="60" spans="1:9" ht="20.25" thickTop="1" thickBot="1">
      <c r="A60" s="32" t="s">
        <v>19</v>
      </c>
      <c r="B60" s="31"/>
      <c r="C60" s="29"/>
      <c r="D60" s="29">
        <v>120</v>
      </c>
      <c r="E60" s="29"/>
      <c r="F60" s="29">
        <v>300</v>
      </c>
      <c r="G60" s="29"/>
      <c r="H60" s="29"/>
      <c r="I60" s="29"/>
    </row>
    <row r="61" spans="1:9" ht="20.25" thickTop="1" thickBot="1">
      <c r="A61" s="32" t="s">
        <v>20</v>
      </c>
      <c r="B61" s="31"/>
      <c r="C61" s="29"/>
      <c r="D61" s="29"/>
      <c r="E61" s="29">
        <v>40</v>
      </c>
      <c r="F61" s="29">
        <v>60</v>
      </c>
      <c r="G61" s="29"/>
      <c r="H61" s="29"/>
      <c r="I61" s="29"/>
    </row>
    <row r="62" spans="1:9" ht="20.25" thickTop="1" thickBot="1">
      <c r="A62" s="32" t="s">
        <v>21</v>
      </c>
      <c r="B62" s="31"/>
      <c r="C62" s="29">
        <v>60</v>
      </c>
      <c r="D62" s="29">
        <v>250</v>
      </c>
      <c r="E62" s="29">
        <v>165</v>
      </c>
      <c r="F62" s="29">
        <v>165</v>
      </c>
      <c r="G62" s="29"/>
      <c r="H62" s="29"/>
      <c r="I62" s="29"/>
    </row>
    <row r="63" spans="1:9" ht="20.25" thickTop="1" thickBot="1">
      <c r="A63" s="28" t="s">
        <v>22</v>
      </c>
      <c r="B63" s="33">
        <f>SUM(B55:B62)</f>
        <v>0</v>
      </c>
      <c r="C63" s="33">
        <f>SUM(C55:C62)</f>
        <v>135</v>
      </c>
      <c r="D63" s="33">
        <f t="shared" ref="D63:I63" si="3">SUM(D55:D62)</f>
        <v>750</v>
      </c>
      <c r="E63" s="33">
        <f t="shared" si="3"/>
        <v>420</v>
      </c>
      <c r="F63" s="33">
        <f t="shared" si="3"/>
        <v>600</v>
      </c>
      <c r="G63" s="33">
        <f t="shared" si="3"/>
        <v>200</v>
      </c>
      <c r="H63" s="33">
        <f t="shared" si="3"/>
        <v>30</v>
      </c>
      <c r="I63" s="37">
        <f t="shared" si="3"/>
        <v>225</v>
      </c>
    </row>
    <row r="64" spans="1:9" ht="17.25" thickTop="1" thickBot="1">
      <c r="A64" s="36"/>
      <c r="B64" s="36"/>
      <c r="C64" s="36"/>
      <c r="D64" s="36"/>
      <c r="E64" s="36"/>
      <c r="F64" s="36"/>
      <c r="G64" s="36"/>
      <c r="H64" s="36"/>
      <c r="I64" s="35">
        <f>SUM(B63:I63)</f>
        <v>2360</v>
      </c>
    </row>
    <row r="65" spans="1:9" ht="15.75" thickBot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20.25" thickTop="1" thickBot="1">
      <c r="A66" s="80" t="s">
        <v>4</v>
      </c>
      <c r="B66" s="80" t="s">
        <v>24</v>
      </c>
      <c r="C66" s="80"/>
      <c r="D66" s="80"/>
      <c r="E66" s="80"/>
      <c r="F66" s="80"/>
      <c r="G66" s="80"/>
      <c r="H66" s="80"/>
      <c r="I66" s="80"/>
    </row>
    <row r="67" spans="1:9" ht="20.25" thickTop="1" thickBot="1">
      <c r="A67" s="80"/>
      <c r="B67" s="81" t="s">
        <v>60</v>
      </c>
      <c r="C67" s="82"/>
      <c r="D67" s="82"/>
      <c r="E67" s="82"/>
      <c r="F67" s="82"/>
      <c r="G67" s="82"/>
      <c r="H67" s="82"/>
      <c r="I67" s="83"/>
    </row>
    <row r="68" spans="1:9" ht="20.25" thickTop="1" thickBot="1">
      <c r="A68" s="80"/>
      <c r="B68" s="27" t="s">
        <v>6</v>
      </c>
      <c r="C68" s="27" t="s">
        <v>7</v>
      </c>
      <c r="D68" s="27" t="s">
        <v>8</v>
      </c>
      <c r="E68" s="27" t="s">
        <v>9</v>
      </c>
      <c r="F68" s="27" t="s">
        <v>10</v>
      </c>
      <c r="G68" s="27" t="s">
        <v>11</v>
      </c>
      <c r="H68" s="27" t="s">
        <v>12</v>
      </c>
      <c r="I68" s="27" t="s">
        <v>13</v>
      </c>
    </row>
    <row r="69" spans="1:9" ht="20.25" thickTop="1" thickBot="1">
      <c r="A69" s="28" t="s">
        <v>14</v>
      </c>
      <c r="B69" s="31"/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0" t="s">
        <v>15</v>
      </c>
      <c r="B70" s="31"/>
      <c r="C70" s="29"/>
      <c r="D70" s="29"/>
      <c r="E70" s="29"/>
      <c r="F70" s="29"/>
      <c r="G70" s="29"/>
      <c r="H70" s="29"/>
      <c r="I70" s="29"/>
    </row>
    <row r="71" spans="1:9" ht="20.25" thickTop="1" thickBot="1">
      <c r="A71" s="32" t="s">
        <v>16</v>
      </c>
      <c r="B71" s="31"/>
      <c r="C71" s="29">
        <v>48</v>
      </c>
      <c r="D71" s="29">
        <v>48</v>
      </c>
      <c r="E71" s="29">
        <v>48</v>
      </c>
      <c r="F71" s="29">
        <v>48</v>
      </c>
      <c r="G71" s="29">
        <v>48</v>
      </c>
      <c r="H71" s="29">
        <v>48</v>
      </c>
      <c r="I71" s="29">
        <v>48</v>
      </c>
    </row>
    <row r="72" spans="1:9" ht="20.25" thickTop="1" thickBot="1">
      <c r="A72" s="32" t="s">
        <v>17</v>
      </c>
      <c r="B72" s="31"/>
      <c r="C72" s="29">
        <v>51</v>
      </c>
      <c r="D72" s="29">
        <v>51</v>
      </c>
      <c r="E72" s="29">
        <v>51</v>
      </c>
      <c r="F72" s="29">
        <v>51</v>
      </c>
      <c r="G72" s="29">
        <v>51</v>
      </c>
      <c r="H72" s="29">
        <v>51</v>
      </c>
      <c r="I72" s="29">
        <v>51</v>
      </c>
    </row>
    <row r="73" spans="1:9" ht="20.25" thickTop="1" thickBot="1">
      <c r="A73" s="32" t="s">
        <v>18</v>
      </c>
      <c r="B73" s="31"/>
      <c r="C73" s="29"/>
      <c r="D73" s="29"/>
      <c r="E73" s="29"/>
      <c r="F73" s="29"/>
      <c r="G73" s="29"/>
      <c r="H73" s="29"/>
      <c r="I73" s="29"/>
    </row>
    <row r="74" spans="1:9" ht="20.25" thickTop="1" thickBot="1">
      <c r="A74" s="32" t="s">
        <v>19</v>
      </c>
      <c r="B74" s="31"/>
      <c r="C74" s="29"/>
      <c r="D74" s="29"/>
      <c r="E74" s="29"/>
      <c r="F74" s="29"/>
      <c r="G74" s="29"/>
      <c r="H74" s="29"/>
      <c r="I74" s="29"/>
    </row>
    <row r="75" spans="1:9" ht="20.25" thickTop="1" thickBot="1">
      <c r="A75" s="32" t="s">
        <v>20</v>
      </c>
      <c r="B75" s="31"/>
      <c r="C75" s="29">
        <v>7</v>
      </c>
      <c r="D75" s="29">
        <v>7</v>
      </c>
      <c r="E75" s="29">
        <v>7</v>
      </c>
      <c r="F75" s="29">
        <v>7</v>
      </c>
      <c r="G75" s="29"/>
      <c r="H75" s="29"/>
      <c r="I75" s="29"/>
    </row>
    <row r="76" spans="1:9" ht="20.25" thickTop="1" thickBot="1">
      <c r="A76" s="32" t="s">
        <v>21</v>
      </c>
      <c r="B76" s="31"/>
      <c r="C76" s="29">
        <v>100</v>
      </c>
      <c r="D76" s="29">
        <v>100</v>
      </c>
      <c r="E76" s="29">
        <v>100</v>
      </c>
      <c r="F76" s="29">
        <v>100</v>
      </c>
      <c r="G76" s="29"/>
      <c r="H76" s="29"/>
      <c r="I76" s="29"/>
    </row>
    <row r="77" spans="1:9" ht="20.25" thickTop="1" thickBot="1">
      <c r="A77" s="28" t="s">
        <v>22</v>
      </c>
      <c r="B77" s="33">
        <f>SUM(B69:B76)</f>
        <v>0</v>
      </c>
      <c r="C77" s="33">
        <f>SUM(C69:C76)</f>
        <v>206</v>
      </c>
      <c r="D77" s="33">
        <f t="shared" ref="D77:I77" si="4">SUM(D69:D76)</f>
        <v>206</v>
      </c>
      <c r="E77" s="33">
        <f t="shared" si="4"/>
        <v>206</v>
      </c>
      <c r="F77" s="33">
        <f t="shared" si="4"/>
        <v>206</v>
      </c>
      <c r="G77" s="33">
        <f t="shared" si="4"/>
        <v>99</v>
      </c>
      <c r="H77" s="33">
        <f t="shared" si="4"/>
        <v>99</v>
      </c>
      <c r="I77" s="37">
        <f t="shared" si="4"/>
        <v>99</v>
      </c>
    </row>
    <row r="78" spans="1:9" ht="17.25" thickTop="1" thickBot="1">
      <c r="A78" s="36"/>
      <c r="B78" s="36"/>
      <c r="C78" s="36"/>
      <c r="D78" s="36"/>
      <c r="E78" s="36"/>
      <c r="F78" s="36"/>
      <c r="G78" s="36"/>
      <c r="H78" s="36"/>
      <c r="I78" s="35">
        <f>SUM(B77:I77)</f>
        <v>1121</v>
      </c>
    </row>
    <row r="79" spans="1:9">
      <c r="A79" s="36"/>
      <c r="B79" s="36"/>
      <c r="C79" s="36"/>
      <c r="D79" s="36"/>
      <c r="E79" s="36"/>
      <c r="F79" s="36"/>
      <c r="G79" s="36"/>
      <c r="H79" s="36"/>
      <c r="I79" s="36"/>
    </row>
    <row r="80" spans="1:9" ht="15.75" thickBot="1">
      <c r="A80" s="36"/>
      <c r="B80" s="36"/>
      <c r="C80" s="36"/>
      <c r="D80" s="36"/>
      <c r="E80" s="36"/>
      <c r="F80" s="36"/>
      <c r="G80" s="36"/>
      <c r="H80" s="36"/>
      <c r="I80" s="36"/>
    </row>
    <row r="81" spans="1:9">
      <c r="A81" s="36"/>
      <c r="B81" s="36"/>
      <c r="C81" s="36"/>
      <c r="D81" s="36"/>
      <c r="E81" s="36"/>
      <c r="F81" s="36"/>
      <c r="G81" s="74" t="s">
        <v>48</v>
      </c>
      <c r="H81" s="76">
        <f>+I64+I51+I37+I24+I78</f>
        <v>15080</v>
      </c>
      <c r="I81" s="77"/>
    </row>
    <row r="82" spans="1:9" ht="15.75" thickBot="1">
      <c r="A82" s="36"/>
      <c r="B82" s="36"/>
      <c r="C82" s="36"/>
      <c r="D82" s="36"/>
      <c r="E82" s="36"/>
      <c r="F82" s="36"/>
      <c r="G82" s="75"/>
      <c r="H82" s="78"/>
      <c r="I82" s="79"/>
    </row>
    <row r="83" spans="1:9">
      <c r="A83" s="36"/>
      <c r="B83" s="36"/>
      <c r="C83" s="36"/>
      <c r="D83" s="36"/>
      <c r="E83" s="36"/>
      <c r="F83" s="36"/>
      <c r="G83" s="36"/>
      <c r="H83" s="36"/>
      <c r="I83" s="36"/>
    </row>
  </sheetData>
  <mergeCells count="21">
    <mergeCell ref="A8:I8"/>
    <mergeCell ref="A9:I9"/>
    <mergeCell ref="A10:I10"/>
    <mergeCell ref="A11:I11"/>
    <mergeCell ref="A12:A14"/>
    <mergeCell ref="B12:I12"/>
    <mergeCell ref="B13:I13"/>
    <mergeCell ref="A25:A27"/>
    <mergeCell ref="B25:I25"/>
    <mergeCell ref="B26:I26"/>
    <mergeCell ref="A39:A41"/>
    <mergeCell ref="B39:I39"/>
    <mergeCell ref="B40:I40"/>
    <mergeCell ref="G81:G82"/>
    <mergeCell ref="H81:I82"/>
    <mergeCell ref="A52:A54"/>
    <mergeCell ref="B52:I52"/>
    <mergeCell ref="B53:I53"/>
    <mergeCell ref="A66:A68"/>
    <mergeCell ref="B66:I66"/>
    <mergeCell ref="B67:I6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8"/>
  <sheetViews>
    <sheetView topLeftCell="C85" workbookViewId="0">
      <selection activeCell="F108" sqref="F108"/>
    </sheetView>
  </sheetViews>
  <sheetFormatPr baseColWidth="10" defaultColWidth="14.42578125" defaultRowHeight="15" customHeight="1"/>
  <cols>
    <col min="1" max="1" width="39" customWidth="1"/>
    <col min="2" max="2" width="10.7109375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61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62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20.25" thickTop="1" thickBot="1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8">
        <f>'SAN CRISTOBAL1'!B14+'SAN CRISTOBAL2'!B15</f>
        <v>716</v>
      </c>
      <c r="C14" s="8">
        <f>'SAN CRISTOBAL1'!C14+'SAN CRISTOBAL2'!C15</f>
        <v>0</v>
      </c>
      <c r="D14" s="8">
        <f>'SAN CRISTOBAL1'!D14+'SAN CRISTOBAL2'!D15</f>
        <v>0</v>
      </c>
      <c r="E14" s="8">
        <f>'SAN CRISTOBAL1'!E14+'SAN CRISTOBAL2'!E15</f>
        <v>0</v>
      </c>
      <c r="F14" s="8">
        <f>'SAN CRISTOBAL1'!F14+'SAN CRISTOBAL2'!F15</f>
        <v>0</v>
      </c>
      <c r="G14" s="8">
        <f>'SAN CRISTOBAL1'!G14+'SAN CRISTOBAL2'!G15</f>
        <v>0</v>
      </c>
      <c r="H14" s="8">
        <f>'SAN CRISTOBAL1'!H14+'SAN CRISTOBAL2'!H15</f>
        <v>0</v>
      </c>
      <c r="I14" s="8">
        <f>'SAN CRISTOBAL1'!I14+'SAN CRISTOBAL2'!I15</f>
        <v>0</v>
      </c>
      <c r="J14" s="5"/>
      <c r="K14" s="2"/>
    </row>
    <row r="15" spans="1:11" ht="20.25" thickTop="1" thickBot="1">
      <c r="A15" s="9" t="s">
        <v>15</v>
      </c>
      <c r="B15" s="8"/>
      <c r="C15" s="8">
        <f>'SAN CRISTOBAL1'!C15+'SAN CRISTOBAL2'!C16</f>
        <v>0</v>
      </c>
      <c r="D15" s="8">
        <f>'SAN CRISTOBAL1'!D15+'SAN CRISTOBAL2'!D16</f>
        <v>0</v>
      </c>
      <c r="E15" s="8">
        <f>'SAN CRISTOBAL1'!E15+'SAN CRISTOBAL2'!E16</f>
        <v>0</v>
      </c>
      <c r="F15" s="8">
        <f>'SAN CRISTOBAL1'!F15+'SAN CRISTOBAL2'!F16</f>
        <v>0</v>
      </c>
      <c r="G15" s="8">
        <f>'SAN CRISTOBAL1'!G15+'SAN CRISTOBAL2'!G16</f>
        <v>0</v>
      </c>
      <c r="H15" s="8">
        <f>'SAN CRISTOBAL1'!H15+'SAN CRISTOBAL2'!H16</f>
        <v>0</v>
      </c>
      <c r="I15" s="8">
        <f>'SAN CRISTOBAL1'!I15+'SAN CRISTOBAL2'!I16</f>
        <v>0</v>
      </c>
      <c r="J15" s="5"/>
      <c r="K15" s="2"/>
    </row>
    <row r="16" spans="1:11" ht="20.25" thickTop="1" thickBot="1">
      <c r="A16" s="11" t="s">
        <v>16</v>
      </c>
      <c r="B16" s="8"/>
      <c r="C16" s="8">
        <f>'SAN CRISTOBAL1'!C16+'SAN CRISTOBAL2'!C17</f>
        <v>678</v>
      </c>
      <c r="D16" s="8">
        <f>'SAN CRISTOBAL1'!D16+'SAN CRISTOBAL2'!D17</f>
        <v>678</v>
      </c>
      <c r="E16" s="8">
        <f>'SAN CRISTOBAL1'!E16+'SAN CRISTOBAL2'!E17</f>
        <v>678</v>
      </c>
      <c r="F16" s="8">
        <f>'SAN CRISTOBAL1'!F16+'SAN CRISTOBAL2'!F17</f>
        <v>678</v>
      </c>
      <c r="G16" s="8">
        <f>'SAN CRISTOBAL1'!G16+'SAN CRISTOBAL2'!G17</f>
        <v>663</v>
      </c>
      <c r="H16" s="8">
        <f>'SAN CRISTOBAL1'!H16+'SAN CRISTOBAL2'!H17</f>
        <v>708</v>
      </c>
      <c r="I16" s="8">
        <f>'SAN CRISTOBAL1'!I16+'SAN CRISTOBAL2'!I17</f>
        <v>663</v>
      </c>
      <c r="J16" s="5"/>
      <c r="K16" s="2"/>
    </row>
    <row r="17" spans="1:11" ht="20.25" thickTop="1" thickBot="1">
      <c r="A17" s="11" t="s">
        <v>17</v>
      </c>
      <c r="B17" s="8"/>
      <c r="C17" s="8">
        <f>'SAN CRISTOBAL1'!C17+'SAN CRISTOBAL2'!C18</f>
        <v>701</v>
      </c>
      <c r="D17" s="8">
        <f>'SAN CRISTOBAL1'!D17+'SAN CRISTOBAL2'!D18</f>
        <v>681</v>
      </c>
      <c r="E17" s="8">
        <f>'SAN CRISTOBAL1'!E17+'SAN CRISTOBAL2'!E18</f>
        <v>681</v>
      </c>
      <c r="F17" s="8">
        <f>'SAN CRISTOBAL1'!F17+'SAN CRISTOBAL2'!F18</f>
        <v>681</v>
      </c>
      <c r="G17" s="8">
        <f>'SAN CRISTOBAL1'!G17+'SAN CRISTOBAL2'!G18</f>
        <v>701</v>
      </c>
      <c r="H17" s="8">
        <f>'SAN CRISTOBAL1'!H17+'SAN CRISTOBAL2'!H18</f>
        <v>741</v>
      </c>
      <c r="I17" s="8">
        <f>'SAN CRISTOBAL1'!I17+'SAN CRISTOBAL2'!I18</f>
        <v>701</v>
      </c>
      <c r="J17" s="5"/>
      <c r="K17" s="2"/>
    </row>
    <row r="18" spans="1:11" ht="20.25" thickTop="1" thickBot="1">
      <c r="A18" s="11" t="s">
        <v>18</v>
      </c>
      <c r="B18" s="8"/>
      <c r="C18" s="8">
        <f>'SAN CRISTOBAL1'!C18+'SAN CRISTOBAL2'!C19</f>
        <v>772</v>
      </c>
      <c r="D18" s="8">
        <f>'SAN CRISTOBAL1'!D18+'SAN CRISTOBAL2'!D19</f>
        <v>762</v>
      </c>
      <c r="E18" s="8">
        <f>'SAN CRISTOBAL1'!E18+'SAN CRISTOBAL2'!E19</f>
        <v>772</v>
      </c>
      <c r="F18" s="8">
        <f>'SAN CRISTOBAL1'!F18+'SAN CRISTOBAL2'!F19</f>
        <v>762</v>
      </c>
      <c r="G18" s="8">
        <f>'SAN CRISTOBAL1'!G18+'SAN CRISTOBAL2'!G19</f>
        <v>762</v>
      </c>
      <c r="H18" s="8">
        <f>'SAN CRISTOBAL1'!H18+'SAN CRISTOBAL2'!H19</f>
        <v>792</v>
      </c>
      <c r="I18" s="8">
        <f>'SAN CRISTOBAL1'!I18+'SAN CRISTOBAL2'!I19</f>
        <v>772</v>
      </c>
      <c r="J18" s="5"/>
      <c r="K18" s="2"/>
    </row>
    <row r="19" spans="1:11" ht="20.25" thickTop="1" thickBot="1">
      <c r="A19" s="11" t="s">
        <v>19</v>
      </c>
      <c r="B19" s="8"/>
      <c r="C19" s="8">
        <f>'SAN CRISTOBAL1'!C19+'SAN CRISTOBAL2'!C20</f>
        <v>773</v>
      </c>
      <c r="D19" s="8">
        <f>'SAN CRISTOBAL1'!D19+'SAN CRISTOBAL2'!D20</f>
        <v>773</v>
      </c>
      <c r="E19" s="8">
        <f>'SAN CRISTOBAL1'!E19+'SAN CRISTOBAL2'!E20</f>
        <v>758</v>
      </c>
      <c r="F19" s="8">
        <f>'SAN CRISTOBAL1'!F19+'SAN CRISTOBAL2'!F20</f>
        <v>758</v>
      </c>
      <c r="G19" s="8">
        <f>'SAN CRISTOBAL1'!G19+'SAN CRISTOBAL2'!G20</f>
        <v>0</v>
      </c>
      <c r="H19" s="8">
        <f>'SAN CRISTOBAL1'!H19+'SAN CRISTOBAL2'!H20</f>
        <v>0</v>
      </c>
      <c r="I19" s="8">
        <f>'SAN CRISTOBAL1'!I19+'SAN CRISTOBAL2'!I20</f>
        <v>0</v>
      </c>
      <c r="J19" s="5"/>
      <c r="K19" s="2"/>
    </row>
    <row r="20" spans="1:11" ht="20.25" thickTop="1" thickBot="1">
      <c r="A20" s="11" t="s">
        <v>20</v>
      </c>
      <c r="B20" s="8"/>
      <c r="C20" s="8">
        <f>'SAN CRISTOBAL1'!C20+'SAN CRISTOBAL2'!C21</f>
        <v>732</v>
      </c>
      <c r="D20" s="8">
        <f>'SAN CRISTOBAL1'!D20+'SAN CRISTOBAL2'!D21</f>
        <v>732</v>
      </c>
      <c r="E20" s="8">
        <f>'SAN CRISTOBAL1'!E20+'SAN CRISTOBAL2'!E21</f>
        <v>732</v>
      </c>
      <c r="F20" s="8">
        <f>'SAN CRISTOBAL1'!F20+'SAN CRISTOBAL2'!F21</f>
        <v>718</v>
      </c>
      <c r="G20" s="8">
        <f>'SAN CRISTOBAL1'!G20+'SAN CRISTOBAL2'!G21</f>
        <v>0</v>
      </c>
      <c r="H20" s="8">
        <f>'SAN CRISTOBAL1'!H20+'SAN CRISTOBAL2'!H21</f>
        <v>0</v>
      </c>
      <c r="I20" s="8">
        <f>'SAN CRISTOBAL1'!I20+'SAN CRISTOBAL2'!I21</f>
        <v>0</v>
      </c>
      <c r="J20" s="5"/>
      <c r="K20" s="2"/>
    </row>
    <row r="21" spans="1:11" ht="15.75" customHeight="1" thickTop="1" thickBot="1">
      <c r="A21" s="11" t="s">
        <v>21</v>
      </c>
      <c r="B21" s="8"/>
      <c r="C21" s="8">
        <f>'SAN CRISTOBAL1'!C21+'SAN CRISTOBAL2'!C22</f>
        <v>690</v>
      </c>
      <c r="D21" s="8">
        <f>'SAN CRISTOBAL1'!D21+'SAN CRISTOBAL2'!D22</f>
        <v>690</v>
      </c>
      <c r="E21" s="8">
        <f>'SAN CRISTOBAL1'!E21+'SAN CRISTOBAL2'!E22</f>
        <v>670</v>
      </c>
      <c r="F21" s="8">
        <f>'SAN CRISTOBAL1'!F21+'SAN CRISTOBAL2'!F22</f>
        <v>690</v>
      </c>
      <c r="G21" s="8">
        <f>'SAN CRISTOBAL1'!G21+'SAN CRISTOBAL2'!G22</f>
        <v>0</v>
      </c>
      <c r="H21" s="8">
        <f>'SAN CRISTOBAL1'!H21+'SAN CRISTOBAL2'!H22</f>
        <v>0</v>
      </c>
      <c r="I21" s="8">
        <f>'SAN CRISTOBAL1'!I21+'SAN CRISTOBAL2'!I22</f>
        <v>0</v>
      </c>
      <c r="J21" s="5"/>
      <c r="K21" s="2"/>
    </row>
    <row r="22" spans="1:11" ht="15.75" customHeight="1" thickTop="1" thickBot="1">
      <c r="A22" s="7" t="s">
        <v>22</v>
      </c>
      <c r="B22" s="12">
        <f>SUM(B14:B21)</f>
        <v>716</v>
      </c>
      <c r="C22" s="12">
        <f>SUM(C16:C21)</f>
        <v>4346</v>
      </c>
      <c r="D22" s="12">
        <f>SUM(D16:D21)</f>
        <v>4316</v>
      </c>
      <c r="E22" s="12">
        <f t="shared" ref="E22:I22" si="0">SUM(E16:E21)</f>
        <v>4291</v>
      </c>
      <c r="F22" s="12">
        <f t="shared" si="0"/>
        <v>4287</v>
      </c>
      <c r="G22" s="12">
        <f t="shared" si="0"/>
        <v>2126</v>
      </c>
      <c r="H22" s="12">
        <f t="shared" si="0"/>
        <v>2241</v>
      </c>
      <c r="I22" s="12">
        <f t="shared" si="0"/>
        <v>2136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24459</v>
      </c>
      <c r="J23" s="2"/>
      <c r="K23" s="2"/>
    </row>
    <row r="24" spans="1:11" ht="15.75" customHeight="1">
      <c r="A24" s="49" t="s">
        <v>4</v>
      </c>
      <c r="B24" s="51" t="s">
        <v>61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63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f>'SAN CRISTOBAL1'!B27+'SAN CRISTOBAL2'!B28</f>
        <v>2282</v>
      </c>
      <c r="C27" s="8">
        <f>'SAN CRISTOBAL1'!C27+'SAN CRISTOBAL2'!C28</f>
        <v>0</v>
      </c>
      <c r="D27" s="8">
        <f>'SAN CRISTOBAL1'!D27+'SAN CRISTOBAL2'!D28</f>
        <v>0</v>
      </c>
      <c r="E27" s="8">
        <f>'SAN CRISTOBAL1'!E27+'SAN CRISTOBAL2'!E28</f>
        <v>0</v>
      </c>
      <c r="F27" s="8">
        <f>'SAN CRISTOBAL1'!F27+'SAN CRISTOBAL2'!F28</f>
        <v>0</v>
      </c>
      <c r="G27" s="8">
        <f>'SAN CRISTOBAL1'!G27+'SAN CRISTOBAL2'!G28</f>
        <v>0</v>
      </c>
      <c r="H27" s="8">
        <f>'SAN CRISTOBAL1'!H27+'SAN CRISTOBAL2'!H28</f>
        <v>0</v>
      </c>
      <c r="I27" s="8">
        <f>'SAN CRISTOBAL1'!I27+'SAN CRISTOBAL2'!I28</f>
        <v>0</v>
      </c>
      <c r="J27" s="2"/>
      <c r="K27" s="2"/>
    </row>
    <row r="28" spans="1:11" ht="15.75" customHeight="1">
      <c r="A28" s="9" t="s">
        <v>15</v>
      </c>
      <c r="B28" s="10"/>
      <c r="C28" s="8">
        <f>'SAN CRISTOBAL1'!C28+'SAN CRISTOBAL2'!C29</f>
        <v>0</v>
      </c>
      <c r="D28" s="8">
        <f>'SAN CRISTOBAL1'!D28+'SAN CRISTOBAL2'!D29</f>
        <v>0</v>
      </c>
      <c r="E28" s="8">
        <f>'SAN CRISTOBAL1'!E28+'SAN CRISTOBAL2'!E29</f>
        <v>0</v>
      </c>
      <c r="F28" s="8">
        <f>'SAN CRISTOBAL1'!F28+'SAN CRISTOBAL2'!F29</f>
        <v>0</v>
      </c>
      <c r="G28" s="8">
        <f>'SAN CRISTOBAL1'!G28+'SAN CRISTOBAL2'!G29</f>
        <v>0</v>
      </c>
      <c r="H28" s="8">
        <f>'SAN CRISTOBAL1'!H28+'SAN CRISTOBAL2'!H29</f>
        <v>0</v>
      </c>
      <c r="I28" s="8">
        <f>'SAN CRISTOBAL1'!I28+'SAN CRISTOBAL2'!I29</f>
        <v>0</v>
      </c>
      <c r="J28" s="2"/>
      <c r="K28" s="2"/>
    </row>
    <row r="29" spans="1:11" ht="15.75" customHeight="1">
      <c r="A29" s="11" t="s">
        <v>16</v>
      </c>
      <c r="B29" s="10"/>
      <c r="C29" s="8">
        <f>'SAN CRISTOBAL1'!C29+'SAN CRISTOBAL2'!C30</f>
        <v>2245</v>
      </c>
      <c r="D29" s="8">
        <f>'SAN CRISTOBAL1'!D29+'SAN CRISTOBAL2'!D30</f>
        <v>2245</v>
      </c>
      <c r="E29" s="8">
        <f>'SAN CRISTOBAL1'!E29+'SAN CRISTOBAL2'!E30</f>
        <v>2245</v>
      </c>
      <c r="F29" s="8">
        <f>'SAN CRISTOBAL1'!F29+'SAN CRISTOBAL2'!F30</f>
        <v>2245</v>
      </c>
      <c r="G29" s="8">
        <f>'SAN CRISTOBAL1'!G29+'SAN CRISTOBAL2'!G30</f>
        <v>2445</v>
      </c>
      <c r="H29" s="8">
        <f>'SAN CRISTOBAL1'!H29+'SAN CRISTOBAL2'!H30</f>
        <v>2445</v>
      </c>
      <c r="I29" s="8">
        <f>'SAN CRISTOBAL1'!I29+'SAN CRISTOBAL2'!I30</f>
        <v>2245</v>
      </c>
      <c r="J29" s="2"/>
      <c r="K29" s="2"/>
    </row>
    <row r="30" spans="1:11" ht="15.75" customHeight="1">
      <c r="A30" s="11" t="s">
        <v>17</v>
      </c>
      <c r="B30" s="10"/>
      <c r="C30" s="8">
        <f>'SAN CRISTOBAL1'!C30+'SAN CRISTOBAL2'!C31</f>
        <v>2531</v>
      </c>
      <c r="D30" s="8">
        <f>'SAN CRISTOBAL1'!D30+'SAN CRISTOBAL2'!D31</f>
        <v>2531</v>
      </c>
      <c r="E30" s="8">
        <f>'SAN CRISTOBAL1'!E30+'SAN CRISTOBAL2'!E31</f>
        <v>2331</v>
      </c>
      <c r="F30" s="8">
        <f>'SAN CRISTOBAL1'!F30+'SAN CRISTOBAL2'!F31</f>
        <v>2331</v>
      </c>
      <c r="G30" s="8">
        <f>'SAN CRISTOBAL1'!G30+'SAN CRISTOBAL2'!G31</f>
        <v>2531</v>
      </c>
      <c r="H30" s="8">
        <f>'SAN CRISTOBAL1'!H30+'SAN CRISTOBAL2'!H31</f>
        <v>2531</v>
      </c>
      <c r="I30" s="8">
        <f>'SAN CRISTOBAL1'!I30+'SAN CRISTOBAL2'!I31</f>
        <v>2331</v>
      </c>
      <c r="J30" s="2"/>
      <c r="K30" s="2"/>
    </row>
    <row r="31" spans="1:11" ht="15.75" customHeight="1">
      <c r="A31" s="11" t="s">
        <v>18</v>
      </c>
      <c r="B31" s="10"/>
      <c r="C31" s="8">
        <f>'SAN CRISTOBAL1'!C31+'SAN CRISTOBAL2'!C32</f>
        <v>2808</v>
      </c>
      <c r="D31" s="8">
        <f>'SAN CRISTOBAL1'!D31+'SAN CRISTOBAL2'!D32</f>
        <v>2858</v>
      </c>
      <c r="E31" s="8">
        <f>'SAN CRISTOBAL1'!E31+'SAN CRISTOBAL2'!E32</f>
        <v>2808</v>
      </c>
      <c r="F31" s="8">
        <f>'SAN CRISTOBAL1'!F31+'SAN CRISTOBAL2'!F32</f>
        <v>2858</v>
      </c>
      <c r="G31" s="8">
        <f>'SAN CRISTOBAL1'!G31+'SAN CRISTOBAL2'!G32</f>
        <v>2908</v>
      </c>
      <c r="H31" s="8">
        <f>'SAN CRISTOBAL1'!H31+'SAN CRISTOBAL2'!H32</f>
        <v>2858</v>
      </c>
      <c r="I31" s="8">
        <f>'SAN CRISTOBAL1'!I31+'SAN CRISTOBAL2'!I32</f>
        <v>2658</v>
      </c>
      <c r="J31" s="2"/>
      <c r="K31" s="2"/>
    </row>
    <row r="32" spans="1:11" ht="15.75" customHeight="1">
      <c r="A32" s="11" t="s">
        <v>19</v>
      </c>
      <c r="B32" s="10"/>
      <c r="C32" s="8">
        <f>'SAN CRISTOBAL1'!C32+'SAN CRISTOBAL2'!C33</f>
        <v>2726</v>
      </c>
      <c r="D32" s="8">
        <f>'SAN CRISTOBAL1'!D32+'SAN CRISTOBAL2'!D33</f>
        <v>2706</v>
      </c>
      <c r="E32" s="8">
        <f>'SAN CRISTOBAL1'!E32+'SAN CRISTOBAL2'!E33</f>
        <v>2736</v>
      </c>
      <c r="F32" s="8">
        <f>'SAN CRISTOBAL1'!F32+'SAN CRISTOBAL2'!F33</f>
        <v>2576</v>
      </c>
      <c r="G32" s="8">
        <f>'SAN CRISTOBAL1'!G32+'SAN CRISTOBAL2'!G33</f>
        <v>0</v>
      </c>
      <c r="H32" s="8">
        <f>'SAN CRISTOBAL1'!H32+'SAN CRISTOBAL2'!H33</f>
        <v>0</v>
      </c>
      <c r="I32" s="8">
        <f>'SAN CRISTOBAL1'!I32+'SAN CRISTOBAL2'!I33</f>
        <v>0</v>
      </c>
      <c r="J32" s="2"/>
      <c r="K32" s="2"/>
    </row>
    <row r="33" spans="1:11" ht="15.75" customHeight="1">
      <c r="A33" s="11" t="s">
        <v>20</v>
      </c>
      <c r="B33" s="10"/>
      <c r="C33" s="8">
        <f>'SAN CRISTOBAL1'!C33+'SAN CRISTOBAL2'!C34</f>
        <v>2649</v>
      </c>
      <c r="D33" s="8">
        <f>'SAN CRISTOBAL1'!D33+'SAN CRISTOBAL2'!D34</f>
        <v>2699</v>
      </c>
      <c r="E33" s="8">
        <f>'SAN CRISTOBAL1'!E33+'SAN CRISTOBAL2'!E34</f>
        <v>2499</v>
      </c>
      <c r="F33" s="8">
        <f>'SAN CRISTOBAL1'!F33+'SAN CRISTOBAL2'!F34</f>
        <v>2549</v>
      </c>
      <c r="G33" s="8">
        <f>'SAN CRISTOBAL1'!G33+'SAN CRISTOBAL2'!G34</f>
        <v>0</v>
      </c>
      <c r="H33" s="8">
        <f>'SAN CRISTOBAL1'!H33+'SAN CRISTOBAL2'!H34</f>
        <v>0</v>
      </c>
      <c r="I33" s="8">
        <f>'SAN CRISTOBAL1'!I33+'SAN CRISTOBAL2'!I34</f>
        <v>0</v>
      </c>
      <c r="J33" s="2"/>
      <c r="K33" s="2"/>
    </row>
    <row r="34" spans="1:11" ht="15.75" customHeight="1">
      <c r="A34" s="11" t="s">
        <v>21</v>
      </c>
      <c r="B34" s="10"/>
      <c r="C34" s="8">
        <f>'SAN CRISTOBAL1'!C34+'SAN CRISTOBAL2'!C35</f>
        <v>2467</v>
      </c>
      <c r="D34" s="8">
        <f>'SAN CRISTOBAL1'!D34+'SAN CRISTOBAL2'!D35</f>
        <v>2517</v>
      </c>
      <c r="E34" s="8">
        <f>'SAN CRISTOBAL1'!E34+'SAN CRISTOBAL2'!E35</f>
        <v>2317</v>
      </c>
      <c r="F34" s="8">
        <f>'SAN CRISTOBAL1'!F34+'SAN CRISTOBAL2'!F35</f>
        <v>2367</v>
      </c>
      <c r="G34" s="8">
        <f>'SAN CRISTOBAL1'!G34+'SAN CRISTOBAL2'!G35</f>
        <v>0</v>
      </c>
      <c r="H34" s="8">
        <f>'SAN CRISTOBAL1'!H34+'SAN CRISTOBAL2'!H35</f>
        <v>0</v>
      </c>
      <c r="I34" s="8">
        <f>'SAN CRISTOBAL1'!I34+'SAN CRISTOBAL2'!I35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2282</v>
      </c>
      <c r="C35" s="12">
        <f t="shared" si="1"/>
        <v>15426</v>
      </c>
      <c r="D35" s="12">
        <f t="shared" si="1"/>
        <v>15556</v>
      </c>
      <c r="E35" s="12">
        <f t="shared" si="1"/>
        <v>14936</v>
      </c>
      <c r="F35" s="12">
        <f t="shared" si="1"/>
        <v>14926</v>
      </c>
      <c r="G35" s="12">
        <f t="shared" si="1"/>
        <v>7884</v>
      </c>
      <c r="H35" s="12">
        <f t="shared" si="1"/>
        <v>7834</v>
      </c>
      <c r="I35" s="12">
        <f t="shared" si="1"/>
        <v>7234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86078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61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64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 thickTop="1" thickBo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10">
        <f>'SAN CRISTOBAL1'!B41+'SAN CRISTOBAL2'!B42</f>
        <v>1622</v>
      </c>
      <c r="C41" s="8">
        <f>'SAN CRISTOBAL1'!C41+'SAN CRISTOBAL2'!C42</f>
        <v>0</v>
      </c>
      <c r="D41" s="8">
        <f>'SAN CRISTOBAL1'!D41+'SAN CRISTOBAL2'!D42</f>
        <v>0</v>
      </c>
      <c r="E41" s="8">
        <f>'SAN CRISTOBAL1'!E41+'SAN CRISTOBAL2'!E42</f>
        <v>0</v>
      </c>
      <c r="F41" s="8">
        <f>'SAN CRISTOBAL1'!F41+'SAN CRISTOBAL2'!F42</f>
        <v>0</v>
      </c>
      <c r="G41" s="8">
        <f>'SAN CRISTOBAL1'!G41+'SAN CRISTOBAL2'!G42</f>
        <v>0</v>
      </c>
      <c r="H41" s="8">
        <f>'SAN CRISTOBAL1'!H41+'SAN CRISTOBAL2'!H42</f>
        <v>0</v>
      </c>
      <c r="I41" s="8">
        <f>'SAN CRISTOBAL1'!I41+'SAN CRISTOBAL2'!I42</f>
        <v>0</v>
      </c>
      <c r="J41" s="2"/>
      <c r="K41" s="2"/>
    </row>
    <row r="42" spans="1:11" ht="15.75" customHeight="1" thickTop="1" thickBot="1">
      <c r="A42" s="9" t="s">
        <v>15</v>
      </c>
      <c r="B42" s="10"/>
      <c r="C42" s="8">
        <f>'SAN CRISTOBAL1'!C42+'SAN CRISTOBAL2'!C43</f>
        <v>0</v>
      </c>
      <c r="D42" s="8">
        <f>'SAN CRISTOBAL1'!D42+'SAN CRISTOBAL2'!D43</f>
        <v>0</v>
      </c>
      <c r="E42" s="8">
        <f>'SAN CRISTOBAL1'!E42+'SAN CRISTOBAL2'!E43</f>
        <v>0</v>
      </c>
      <c r="F42" s="8">
        <f>'SAN CRISTOBAL1'!F42+'SAN CRISTOBAL2'!F43</f>
        <v>0</v>
      </c>
      <c r="G42" s="8">
        <f>'SAN CRISTOBAL1'!G42+'SAN CRISTOBAL2'!G43</f>
        <v>0</v>
      </c>
      <c r="H42" s="8">
        <f>'SAN CRISTOBAL1'!H42+'SAN CRISTOBAL2'!H43</f>
        <v>0</v>
      </c>
      <c r="I42" s="8">
        <f>'SAN CRISTOBAL1'!I42+'SAN CRISTOBAL2'!I43</f>
        <v>0</v>
      </c>
      <c r="J42" s="2"/>
      <c r="K42" s="2"/>
    </row>
    <row r="43" spans="1:11" ht="15.75" customHeight="1" thickTop="1" thickBot="1">
      <c r="A43" s="11" t="s">
        <v>16</v>
      </c>
      <c r="B43" s="10"/>
      <c r="C43" s="8">
        <f>'SAN CRISTOBAL1'!C43+'SAN CRISTOBAL2'!C44</f>
        <v>1994</v>
      </c>
      <c r="D43" s="8">
        <f>'SAN CRISTOBAL1'!D43+'SAN CRISTOBAL2'!D44</f>
        <v>2007</v>
      </c>
      <c r="E43" s="8">
        <f>'SAN CRISTOBAL1'!E43+'SAN CRISTOBAL2'!E44</f>
        <v>2059</v>
      </c>
      <c r="F43" s="8">
        <f>'SAN CRISTOBAL1'!F43+'SAN CRISTOBAL2'!F44</f>
        <v>1999</v>
      </c>
      <c r="G43" s="8">
        <f>'SAN CRISTOBAL1'!G43+'SAN CRISTOBAL2'!G44</f>
        <v>2099</v>
      </c>
      <c r="H43" s="8">
        <f>'SAN CRISTOBAL1'!H43+'SAN CRISTOBAL2'!H44</f>
        <v>1994</v>
      </c>
      <c r="I43" s="8">
        <f>'SAN CRISTOBAL1'!I43+'SAN CRISTOBAL2'!I44</f>
        <v>1989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f>'SAN CRISTOBAL1'!C44+'SAN CRISTOBAL2'!C45</f>
        <v>2025</v>
      </c>
      <c r="D44" s="8">
        <f>'SAN CRISTOBAL1'!D44+'SAN CRISTOBAL2'!D45</f>
        <v>1820</v>
      </c>
      <c r="E44" s="8">
        <f>'SAN CRISTOBAL1'!E44+'SAN CRISTOBAL2'!E45</f>
        <v>1970</v>
      </c>
      <c r="F44" s="8">
        <f>'SAN CRISTOBAL1'!F44+'SAN CRISTOBAL2'!F45</f>
        <v>2015</v>
      </c>
      <c r="G44" s="8">
        <f>'SAN CRISTOBAL1'!G44+'SAN CRISTOBAL2'!G45</f>
        <v>1820</v>
      </c>
      <c r="H44" s="8">
        <f>'SAN CRISTOBAL1'!H44+'SAN CRISTOBAL2'!H45</f>
        <v>1820</v>
      </c>
      <c r="I44" s="8">
        <f>'SAN CRISTOBAL1'!I44+'SAN CRISTOBAL2'!I45</f>
        <v>2015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f>'SAN CRISTOBAL1'!C45+'SAN CRISTOBAL2'!C46</f>
        <v>2241</v>
      </c>
      <c r="D45" s="8">
        <f>'SAN CRISTOBAL1'!D45+'SAN CRISTOBAL2'!D46</f>
        <v>2181</v>
      </c>
      <c r="E45" s="8">
        <f>'SAN CRISTOBAL1'!E45+'SAN CRISTOBAL2'!E46</f>
        <v>2181</v>
      </c>
      <c r="F45" s="8">
        <f>'SAN CRISTOBAL1'!F45+'SAN CRISTOBAL2'!F46</f>
        <v>2181</v>
      </c>
      <c r="G45" s="8">
        <f>'SAN CRISTOBAL1'!G45+'SAN CRISTOBAL2'!G46</f>
        <v>2331</v>
      </c>
      <c r="H45" s="8">
        <f>'SAN CRISTOBAL1'!H45+'SAN CRISTOBAL2'!H46</f>
        <v>2361</v>
      </c>
      <c r="I45" s="8">
        <f>'SAN CRISTOBAL1'!I45+'SAN CRISTOBAL2'!I46</f>
        <v>2361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f>'SAN CRISTOBAL1'!C46+'SAN CRISTOBAL2'!C47</f>
        <v>2084</v>
      </c>
      <c r="D46" s="8">
        <f>'SAN CRISTOBAL1'!D46+'SAN CRISTOBAL2'!D47</f>
        <v>2084</v>
      </c>
      <c r="E46" s="8">
        <f>'SAN CRISTOBAL1'!E46+'SAN CRISTOBAL2'!E47</f>
        <v>2084</v>
      </c>
      <c r="F46" s="8">
        <f>'SAN CRISTOBAL1'!F46+'SAN CRISTOBAL2'!F47</f>
        <v>2084</v>
      </c>
      <c r="G46" s="8">
        <f>'SAN CRISTOBAL1'!G46+'SAN CRISTOBAL2'!G47</f>
        <v>0</v>
      </c>
      <c r="H46" s="8">
        <f>'SAN CRISTOBAL1'!H46+'SAN CRISTOBAL2'!H47</f>
        <v>0</v>
      </c>
      <c r="I46" s="8">
        <f>'SAN CRISTOBAL1'!I46+'SAN CRISTOBAL2'!I47</f>
        <v>0</v>
      </c>
      <c r="J46" s="2"/>
      <c r="K46" s="2"/>
    </row>
    <row r="47" spans="1:11" ht="15.75" customHeight="1" thickTop="1" thickBot="1">
      <c r="A47" s="11" t="s">
        <v>20</v>
      </c>
      <c r="B47" s="10"/>
      <c r="C47" s="8">
        <f>'SAN CRISTOBAL1'!C47+'SAN CRISTOBAL2'!C48</f>
        <v>2271</v>
      </c>
      <c r="D47" s="8">
        <f>'SAN CRISTOBAL1'!D47+'SAN CRISTOBAL2'!D48</f>
        <v>2021</v>
      </c>
      <c r="E47" s="8">
        <f>'SAN CRISTOBAL1'!E47+'SAN CRISTOBAL2'!E48</f>
        <v>2206</v>
      </c>
      <c r="F47" s="8">
        <f>'SAN CRISTOBAL1'!F47+'SAN CRISTOBAL2'!F48</f>
        <v>2021</v>
      </c>
      <c r="G47" s="8">
        <f>'SAN CRISTOBAL1'!G47+'SAN CRISTOBAL2'!G48</f>
        <v>0</v>
      </c>
      <c r="H47" s="8">
        <f>'SAN CRISTOBAL1'!H47+'SAN CRISTOBAL2'!H48</f>
        <v>0</v>
      </c>
      <c r="I47" s="8">
        <f>'SAN CRISTOBAL1'!I47+'SAN CRISTOBAL2'!I48</f>
        <v>0</v>
      </c>
      <c r="J47" s="2"/>
      <c r="K47" s="2"/>
    </row>
    <row r="48" spans="1:11" ht="15.75" customHeight="1" thickTop="1" thickBot="1">
      <c r="A48" s="11" t="s">
        <v>21</v>
      </c>
      <c r="B48" s="10"/>
      <c r="C48" s="8">
        <f>'SAN CRISTOBAL1'!C48+'SAN CRISTOBAL2'!C49</f>
        <v>1880</v>
      </c>
      <c r="D48" s="8">
        <f>'SAN CRISTOBAL1'!D48+'SAN CRISTOBAL2'!D49</f>
        <v>1880</v>
      </c>
      <c r="E48" s="8">
        <f>'SAN CRISTOBAL1'!E48+'SAN CRISTOBAL2'!E49</f>
        <v>1880</v>
      </c>
      <c r="F48" s="8">
        <f>'SAN CRISTOBAL1'!F48+'SAN CRISTOBAL2'!F49</f>
        <v>2080</v>
      </c>
      <c r="G48" s="8">
        <f>'SAN CRISTOBAL1'!G48+'SAN CRISTOBAL2'!G49</f>
        <v>0</v>
      </c>
      <c r="H48" s="8">
        <f>'SAN CRISTOBAL1'!H48+'SAN CRISTOBAL2'!H49</f>
        <v>0</v>
      </c>
      <c r="I48" s="8">
        <f>'SAN CRISTOBAL1'!I48+'SAN CRISTOBAL2'!I49</f>
        <v>0</v>
      </c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1622</v>
      </c>
      <c r="C49" s="12">
        <f t="shared" si="2"/>
        <v>12495</v>
      </c>
      <c r="D49" s="12">
        <f t="shared" si="2"/>
        <v>11993</v>
      </c>
      <c r="E49" s="12">
        <f t="shared" si="2"/>
        <v>12380</v>
      </c>
      <c r="F49" s="12">
        <f t="shared" si="2"/>
        <v>12380</v>
      </c>
      <c r="G49" s="12">
        <f t="shared" si="2"/>
        <v>6250</v>
      </c>
      <c r="H49" s="12">
        <f t="shared" si="2"/>
        <v>6175</v>
      </c>
      <c r="I49" s="12">
        <f t="shared" si="2"/>
        <v>6365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69660</v>
      </c>
      <c r="J50" s="2"/>
      <c r="K50" s="2"/>
    </row>
    <row r="51" spans="1:11" ht="15.75" customHeight="1">
      <c r="A51" s="49" t="s">
        <v>4</v>
      </c>
      <c r="B51" s="51" t="s">
        <v>61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65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 thickTop="1" thickBo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10">
        <f>'SAN CRISTOBAL1'!B54+'SAN CRISTOBAL2'!B55</f>
        <v>1416</v>
      </c>
      <c r="C54" s="8">
        <f>'SAN CRISTOBAL1'!C54+'SAN CRISTOBAL2'!C55</f>
        <v>0</v>
      </c>
      <c r="D54" s="8">
        <f>'SAN CRISTOBAL1'!D54+'SAN CRISTOBAL2'!D55</f>
        <v>0</v>
      </c>
      <c r="E54" s="8">
        <f>'SAN CRISTOBAL1'!E54+'SAN CRISTOBAL2'!E55</f>
        <v>0</v>
      </c>
      <c r="F54" s="8">
        <f>'SAN CRISTOBAL1'!F54+'SAN CRISTOBAL2'!F55</f>
        <v>0</v>
      </c>
      <c r="G54" s="8">
        <f>'SAN CRISTOBAL1'!G54+'SAN CRISTOBAL2'!G55</f>
        <v>0</v>
      </c>
      <c r="H54" s="8">
        <f>'SAN CRISTOBAL1'!H54+'SAN CRISTOBAL2'!H55</f>
        <v>0</v>
      </c>
      <c r="I54" s="8">
        <f>'SAN CRISTOBAL1'!I54+'SAN CRISTOBAL2'!I55</f>
        <v>0</v>
      </c>
      <c r="J54" s="2"/>
      <c r="K54" s="2"/>
    </row>
    <row r="55" spans="1:11" ht="15.75" customHeight="1" thickTop="1" thickBot="1">
      <c r="A55" s="9" t="s">
        <v>15</v>
      </c>
      <c r="B55" s="10"/>
      <c r="C55" s="8">
        <f>'SAN CRISTOBAL1'!C55+'SAN CRISTOBAL2'!C56</f>
        <v>0</v>
      </c>
      <c r="D55" s="8">
        <f>'SAN CRISTOBAL1'!D55+'SAN CRISTOBAL2'!D56</f>
        <v>0</v>
      </c>
      <c r="E55" s="8">
        <f>'SAN CRISTOBAL1'!E55+'SAN CRISTOBAL2'!E56</f>
        <v>0</v>
      </c>
      <c r="F55" s="8">
        <f>'SAN CRISTOBAL1'!F55+'SAN CRISTOBAL2'!F56</f>
        <v>0</v>
      </c>
      <c r="G55" s="8">
        <f>'SAN CRISTOBAL1'!G55+'SAN CRISTOBAL2'!G56</f>
        <v>0</v>
      </c>
      <c r="H55" s="8">
        <f>'SAN CRISTOBAL1'!H55+'SAN CRISTOBAL2'!H56</f>
        <v>0</v>
      </c>
      <c r="I55" s="8">
        <f>'SAN CRISTOBAL1'!I55+'SAN CRISTOBAL2'!I56</f>
        <v>0</v>
      </c>
      <c r="J55" s="2"/>
      <c r="K55" s="2"/>
    </row>
    <row r="56" spans="1:11" ht="15.75" customHeight="1" thickTop="1" thickBot="1">
      <c r="A56" s="11" t="s">
        <v>16</v>
      </c>
      <c r="B56" s="10"/>
      <c r="C56" s="8">
        <f>'SAN CRISTOBAL1'!C56+'SAN CRISTOBAL2'!C57</f>
        <v>1708</v>
      </c>
      <c r="D56" s="8">
        <f>'SAN CRISTOBAL1'!D56+'SAN CRISTOBAL2'!D57</f>
        <v>1708</v>
      </c>
      <c r="E56" s="8">
        <f>'SAN CRISTOBAL1'!E56+'SAN CRISTOBAL2'!E57</f>
        <v>1708</v>
      </c>
      <c r="F56" s="8">
        <f>'SAN CRISTOBAL1'!F56+'SAN CRISTOBAL2'!F57</f>
        <v>1708</v>
      </c>
      <c r="G56" s="8">
        <f>'SAN CRISTOBAL1'!G56+'SAN CRISTOBAL2'!G57</f>
        <v>1708</v>
      </c>
      <c r="H56" s="8">
        <f>'SAN CRISTOBAL1'!H56+'SAN CRISTOBAL2'!H57</f>
        <v>1708</v>
      </c>
      <c r="I56" s="8">
        <f>'SAN CRISTOBAL1'!I56+'SAN CRISTOBAL2'!I57</f>
        <v>1708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f>'SAN CRISTOBAL1'!C57+'SAN CRISTOBAL2'!C58</f>
        <v>1574</v>
      </c>
      <c r="D57" s="8">
        <f>'SAN CRISTOBAL1'!D57+'SAN CRISTOBAL2'!D58</f>
        <v>1574</v>
      </c>
      <c r="E57" s="8">
        <f>'SAN CRISTOBAL1'!E57+'SAN CRISTOBAL2'!E58</f>
        <v>1574</v>
      </c>
      <c r="F57" s="8">
        <f>'SAN CRISTOBAL1'!F57+'SAN CRISTOBAL2'!F58</f>
        <v>1574</v>
      </c>
      <c r="G57" s="8">
        <f>'SAN CRISTOBAL1'!G57+'SAN CRISTOBAL2'!G58</f>
        <v>1574</v>
      </c>
      <c r="H57" s="8">
        <f>'SAN CRISTOBAL1'!H57+'SAN CRISTOBAL2'!H58</f>
        <v>1574</v>
      </c>
      <c r="I57" s="8">
        <f>'SAN CRISTOBAL1'!I57+'SAN CRISTOBAL2'!I58</f>
        <v>1574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f>'SAN CRISTOBAL1'!C58+'SAN CRISTOBAL2'!C59</f>
        <v>1799</v>
      </c>
      <c r="D58" s="8">
        <f>'SAN CRISTOBAL1'!D58+'SAN CRISTOBAL2'!D59</f>
        <v>1799</v>
      </c>
      <c r="E58" s="8">
        <f>'SAN CRISTOBAL1'!E58+'SAN CRISTOBAL2'!E59</f>
        <v>1799</v>
      </c>
      <c r="F58" s="8">
        <f>'SAN CRISTOBAL1'!F58+'SAN CRISTOBAL2'!F59</f>
        <v>1799</v>
      </c>
      <c r="G58" s="8">
        <f>'SAN CRISTOBAL1'!G58+'SAN CRISTOBAL2'!G59</f>
        <v>1799</v>
      </c>
      <c r="H58" s="8">
        <f>'SAN CRISTOBAL1'!H58+'SAN CRISTOBAL2'!H59</f>
        <v>1799</v>
      </c>
      <c r="I58" s="8">
        <f>'SAN CRISTOBAL1'!I58+'SAN CRISTOBAL2'!I59</f>
        <v>1799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f>'SAN CRISTOBAL1'!C59+'SAN CRISTOBAL2'!C60</f>
        <v>1747</v>
      </c>
      <c r="D59" s="8">
        <f>'SAN CRISTOBAL1'!D59+'SAN CRISTOBAL2'!D60</f>
        <v>1647</v>
      </c>
      <c r="E59" s="8">
        <f>'SAN CRISTOBAL1'!E59+'SAN CRISTOBAL2'!E60</f>
        <v>1647</v>
      </c>
      <c r="F59" s="8">
        <f>'SAN CRISTOBAL1'!F59+'SAN CRISTOBAL2'!F60</f>
        <v>1647</v>
      </c>
      <c r="G59" s="8">
        <f>'SAN CRISTOBAL1'!G59+'SAN CRISTOBAL2'!G60</f>
        <v>0</v>
      </c>
      <c r="H59" s="8">
        <f>'SAN CRISTOBAL1'!H59+'SAN CRISTOBAL2'!H60</f>
        <v>0</v>
      </c>
      <c r="I59" s="8">
        <f>'SAN CRISTOBAL1'!I59+'SAN CRISTOBAL2'!I60</f>
        <v>0</v>
      </c>
      <c r="J59" s="2"/>
      <c r="K59" s="2"/>
    </row>
    <row r="60" spans="1:11" ht="15.75" customHeight="1" thickTop="1" thickBot="1">
      <c r="A60" s="11" t="s">
        <v>20</v>
      </c>
      <c r="B60" s="10"/>
      <c r="C60" s="8">
        <f>'SAN CRISTOBAL1'!C60+'SAN CRISTOBAL2'!C61</f>
        <v>1711</v>
      </c>
      <c r="D60" s="8">
        <f>'SAN CRISTOBAL1'!D60+'SAN CRISTOBAL2'!D61</f>
        <v>1711</v>
      </c>
      <c r="E60" s="8">
        <f>'SAN CRISTOBAL1'!E60+'SAN CRISTOBAL2'!E61</f>
        <v>1636</v>
      </c>
      <c r="F60" s="8">
        <f>'SAN CRISTOBAL1'!F60+'SAN CRISTOBAL2'!F61</f>
        <v>1636</v>
      </c>
      <c r="G60" s="8">
        <f>'SAN CRISTOBAL1'!G60+'SAN CRISTOBAL2'!G61</f>
        <v>0</v>
      </c>
      <c r="H60" s="8">
        <f>'SAN CRISTOBAL1'!H60+'SAN CRISTOBAL2'!H61</f>
        <v>0</v>
      </c>
      <c r="I60" s="8">
        <f>'SAN CRISTOBAL1'!I60+'SAN CRISTOBAL2'!I61</f>
        <v>0</v>
      </c>
      <c r="J60" s="2"/>
      <c r="K60" s="2"/>
    </row>
    <row r="61" spans="1:11" ht="15.75" customHeight="1" thickTop="1" thickBot="1">
      <c r="A61" s="11" t="s">
        <v>21</v>
      </c>
      <c r="B61" s="10"/>
      <c r="C61" s="8">
        <f>'SAN CRISTOBAL1'!C61+'SAN CRISTOBAL2'!C62</f>
        <v>1611</v>
      </c>
      <c r="D61" s="8">
        <f>'SAN CRISTOBAL1'!D61+'SAN CRISTOBAL2'!D62</f>
        <v>1611</v>
      </c>
      <c r="E61" s="8">
        <f>'SAN CRISTOBAL1'!E61+'SAN CRISTOBAL2'!E62</f>
        <v>1611</v>
      </c>
      <c r="F61" s="8">
        <f>'SAN CRISTOBAL1'!F61+'SAN CRISTOBAL2'!F62</f>
        <v>1611</v>
      </c>
      <c r="G61" s="8">
        <f>'SAN CRISTOBAL1'!G61+'SAN CRISTOBAL2'!G62</f>
        <v>0</v>
      </c>
      <c r="H61" s="8">
        <f>'SAN CRISTOBAL1'!H61+'SAN CRISTOBAL2'!H62</f>
        <v>0</v>
      </c>
      <c r="I61" s="8">
        <f>'SAN CRISTOBAL1'!I61+'SAN CRISTOBAL2'!I62</f>
        <v>0</v>
      </c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1416</v>
      </c>
      <c r="C62" s="12">
        <f t="shared" si="3"/>
        <v>10150</v>
      </c>
      <c r="D62" s="12">
        <f t="shared" si="3"/>
        <v>10050</v>
      </c>
      <c r="E62" s="12">
        <f t="shared" si="3"/>
        <v>9975</v>
      </c>
      <c r="F62" s="12">
        <f t="shared" si="3"/>
        <v>9975</v>
      </c>
      <c r="G62" s="12">
        <f t="shared" si="3"/>
        <v>5081</v>
      </c>
      <c r="H62" s="12">
        <f t="shared" si="3"/>
        <v>5081</v>
      </c>
      <c r="I62" s="15">
        <f t="shared" si="3"/>
        <v>5081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56809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61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66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10">
        <f>'SAN CRISTOBAL1'!B68+'SAN CRISTOBAL2'!B69</f>
        <v>879</v>
      </c>
      <c r="C68" s="8">
        <f>'SAN CRISTOBAL1'!C68+'SAN CRISTOBAL2'!C69</f>
        <v>0</v>
      </c>
      <c r="D68" s="8">
        <f>'SAN CRISTOBAL1'!D68+'SAN CRISTOBAL2'!D69</f>
        <v>0</v>
      </c>
      <c r="E68" s="8">
        <f>'SAN CRISTOBAL1'!E68+'SAN CRISTOBAL2'!E69</f>
        <v>0</v>
      </c>
      <c r="F68" s="8">
        <f>'SAN CRISTOBAL1'!F68+'SAN CRISTOBAL2'!F69</f>
        <v>0</v>
      </c>
      <c r="G68" s="8">
        <f>'SAN CRISTOBAL1'!G68+'SAN CRISTOBAL2'!G69</f>
        <v>0</v>
      </c>
      <c r="H68" s="8">
        <f>'SAN CRISTOBAL1'!H68+'SAN CRISTOBAL2'!H69</f>
        <v>0</v>
      </c>
      <c r="I68" s="8">
        <f>'SAN CRISTOBAL1'!I68+'SAN CRISTOBAL2'!I69</f>
        <v>0</v>
      </c>
      <c r="J68" s="2"/>
      <c r="K68" s="2"/>
    </row>
    <row r="69" spans="1:11" ht="15.75" customHeight="1">
      <c r="A69" s="9" t="s">
        <v>15</v>
      </c>
      <c r="B69" s="10"/>
      <c r="C69" s="8">
        <f>'SAN CRISTOBAL1'!C69+'SAN CRISTOBAL2'!C70</f>
        <v>0</v>
      </c>
      <c r="D69" s="8">
        <f>'SAN CRISTOBAL1'!D69+'SAN CRISTOBAL2'!D70</f>
        <v>0</v>
      </c>
      <c r="E69" s="8">
        <f>'SAN CRISTOBAL1'!E69+'SAN CRISTOBAL2'!E70</f>
        <v>0</v>
      </c>
      <c r="F69" s="8">
        <f>'SAN CRISTOBAL1'!F69+'SAN CRISTOBAL2'!F70</f>
        <v>0</v>
      </c>
      <c r="G69" s="8">
        <f>'SAN CRISTOBAL1'!G69+'SAN CRISTOBAL2'!G70</f>
        <v>0</v>
      </c>
      <c r="H69" s="8">
        <f>'SAN CRISTOBAL1'!H69+'SAN CRISTOBAL2'!H70</f>
        <v>0</v>
      </c>
      <c r="I69" s="8">
        <f>'SAN CRISTOBAL1'!I69+'SAN CRISTOBAL2'!I70</f>
        <v>0</v>
      </c>
      <c r="J69" s="2"/>
      <c r="K69" s="2"/>
    </row>
    <row r="70" spans="1:11" ht="15.75" customHeight="1">
      <c r="A70" s="11" t="s">
        <v>16</v>
      </c>
      <c r="B70" s="10"/>
      <c r="C70" s="8">
        <f>'SAN CRISTOBAL1'!C70+'SAN CRISTOBAL2'!C71</f>
        <v>1039</v>
      </c>
      <c r="D70" s="8">
        <f>'SAN CRISTOBAL1'!D70+'SAN CRISTOBAL2'!D71</f>
        <v>1039</v>
      </c>
      <c r="E70" s="8">
        <f>'SAN CRISTOBAL1'!E70+'SAN CRISTOBAL2'!E71</f>
        <v>1049</v>
      </c>
      <c r="F70" s="8">
        <f>'SAN CRISTOBAL1'!F70+'SAN CRISTOBAL2'!F71</f>
        <v>1019</v>
      </c>
      <c r="G70" s="8">
        <f>'SAN CRISTOBAL1'!G70+'SAN CRISTOBAL2'!G71</f>
        <v>1019</v>
      </c>
      <c r="H70" s="8">
        <f>'SAN CRISTOBAL1'!H70+'SAN CRISTOBAL2'!H71</f>
        <v>1009</v>
      </c>
      <c r="I70" s="8">
        <f>'SAN CRISTOBAL1'!I70+'SAN CRISTOBAL2'!I71</f>
        <v>1029</v>
      </c>
      <c r="J70" s="2"/>
      <c r="K70" s="2"/>
    </row>
    <row r="71" spans="1:11" ht="15.75" customHeight="1">
      <c r="A71" s="11" t="s">
        <v>17</v>
      </c>
      <c r="B71" s="10"/>
      <c r="C71" s="8">
        <f>'SAN CRISTOBAL1'!C71+'SAN CRISTOBAL2'!C72</f>
        <v>1125</v>
      </c>
      <c r="D71" s="8">
        <f>'SAN CRISTOBAL1'!D71+'SAN CRISTOBAL2'!D72</f>
        <v>1140</v>
      </c>
      <c r="E71" s="8">
        <f>'SAN CRISTOBAL1'!E71+'SAN CRISTOBAL2'!E72</f>
        <v>1025</v>
      </c>
      <c r="F71" s="8">
        <f>'SAN CRISTOBAL1'!F71+'SAN CRISTOBAL2'!F72</f>
        <v>1025</v>
      </c>
      <c r="G71" s="8">
        <f>'SAN CRISTOBAL1'!G71+'SAN CRISTOBAL2'!G72</f>
        <v>995</v>
      </c>
      <c r="H71" s="8">
        <f>'SAN CRISTOBAL1'!H71+'SAN CRISTOBAL2'!H72</f>
        <v>1105</v>
      </c>
      <c r="I71" s="8">
        <f>'SAN CRISTOBAL1'!I71+'SAN CRISTOBAL2'!I72</f>
        <v>1105</v>
      </c>
      <c r="J71" s="2"/>
      <c r="K71" s="2"/>
    </row>
    <row r="72" spans="1:11" ht="15.75" customHeight="1">
      <c r="A72" s="11" t="s">
        <v>18</v>
      </c>
      <c r="B72" s="10"/>
      <c r="C72" s="8">
        <f>'SAN CRISTOBAL1'!C72+'SAN CRISTOBAL2'!C73</f>
        <v>1365</v>
      </c>
      <c r="D72" s="8">
        <f>'SAN CRISTOBAL1'!D72+'SAN CRISTOBAL2'!D73</f>
        <v>1365</v>
      </c>
      <c r="E72" s="8">
        <f>'SAN CRISTOBAL1'!E72+'SAN CRISTOBAL2'!E73</f>
        <v>1315</v>
      </c>
      <c r="F72" s="8">
        <f>'SAN CRISTOBAL1'!F72+'SAN CRISTOBAL2'!F73</f>
        <v>1315</v>
      </c>
      <c r="G72" s="8">
        <f>'SAN CRISTOBAL1'!G72+'SAN CRISTOBAL2'!G73</f>
        <v>1315</v>
      </c>
      <c r="H72" s="8">
        <f>'SAN CRISTOBAL1'!H72+'SAN CRISTOBAL2'!H73</f>
        <v>1315</v>
      </c>
      <c r="I72" s="8">
        <f>'SAN CRISTOBAL1'!I72+'SAN CRISTOBAL2'!I73</f>
        <v>1315</v>
      </c>
      <c r="J72" s="2"/>
      <c r="K72" s="2"/>
    </row>
    <row r="73" spans="1:11" ht="15.75" customHeight="1">
      <c r="A73" s="11" t="s">
        <v>19</v>
      </c>
      <c r="B73" s="10"/>
      <c r="C73" s="8">
        <f>'SAN CRISTOBAL1'!C73+'SAN CRISTOBAL2'!C74</f>
        <v>1230</v>
      </c>
      <c r="D73" s="8">
        <f>'SAN CRISTOBAL1'!D73+'SAN CRISTOBAL2'!D74</f>
        <v>1160</v>
      </c>
      <c r="E73" s="8">
        <f>'SAN CRISTOBAL1'!E73+'SAN CRISTOBAL2'!E74</f>
        <v>1160</v>
      </c>
      <c r="F73" s="8">
        <f>'SAN CRISTOBAL1'!F73+'SAN CRISTOBAL2'!F74</f>
        <v>1160</v>
      </c>
      <c r="G73" s="8">
        <f>'SAN CRISTOBAL1'!G73+'SAN CRISTOBAL2'!G74</f>
        <v>0</v>
      </c>
      <c r="H73" s="8">
        <f>'SAN CRISTOBAL1'!H73+'SAN CRISTOBAL2'!H74</f>
        <v>0</v>
      </c>
      <c r="I73" s="8">
        <f>'SAN CRISTOBAL1'!I73+'SAN CRISTOBAL2'!I74</f>
        <v>0</v>
      </c>
      <c r="J73" s="2"/>
      <c r="K73" s="2"/>
    </row>
    <row r="74" spans="1:11" ht="15.75" customHeight="1">
      <c r="A74" s="11" t="s">
        <v>20</v>
      </c>
      <c r="B74" s="10"/>
      <c r="C74" s="8">
        <f>'SAN CRISTOBAL1'!C74+'SAN CRISTOBAL2'!C75</f>
        <v>1282</v>
      </c>
      <c r="D74" s="8">
        <f>'SAN CRISTOBAL1'!D74+'SAN CRISTOBAL2'!D75</f>
        <v>1162</v>
      </c>
      <c r="E74" s="8">
        <f>'SAN CRISTOBAL1'!E74+'SAN CRISTOBAL2'!E75</f>
        <v>1162</v>
      </c>
      <c r="F74" s="8">
        <f>'SAN CRISTOBAL1'!F74+'SAN CRISTOBAL2'!F75</f>
        <v>1162</v>
      </c>
      <c r="G74" s="8">
        <f>'SAN CRISTOBAL1'!G74+'SAN CRISTOBAL2'!G75</f>
        <v>0</v>
      </c>
      <c r="H74" s="8">
        <f>'SAN CRISTOBAL1'!H74+'SAN CRISTOBAL2'!H75</f>
        <v>0</v>
      </c>
      <c r="I74" s="8">
        <f>'SAN CRISTOBAL1'!I74+'SAN CRISTOBAL2'!I75</f>
        <v>0</v>
      </c>
      <c r="J74" s="2"/>
      <c r="K74" s="2"/>
    </row>
    <row r="75" spans="1:11" ht="15.75" customHeight="1">
      <c r="A75" s="11" t="s">
        <v>21</v>
      </c>
      <c r="B75" s="10"/>
      <c r="C75" s="8">
        <f>'SAN CRISTOBAL1'!C75+'SAN CRISTOBAL2'!C76</f>
        <v>1144</v>
      </c>
      <c r="D75" s="8">
        <f>'SAN CRISTOBAL1'!D75+'SAN CRISTOBAL2'!D76</f>
        <v>1144</v>
      </c>
      <c r="E75" s="8">
        <f>'SAN CRISTOBAL1'!E75+'SAN CRISTOBAL2'!E76</f>
        <v>1144</v>
      </c>
      <c r="F75" s="8">
        <f>'SAN CRISTOBAL1'!F75+'SAN CRISTOBAL2'!F76</f>
        <v>1144</v>
      </c>
      <c r="G75" s="8">
        <f>'SAN CRISTOBAL1'!G75+'SAN CRISTOBAL2'!G76</f>
        <v>0</v>
      </c>
      <c r="H75" s="8">
        <f>'SAN CRISTOBAL1'!H75+'SAN CRISTOBAL2'!H76</f>
        <v>0</v>
      </c>
      <c r="I75" s="8">
        <f>'SAN CRISTOBAL1'!I75+'SAN CRISTOBAL2'!I76</f>
        <v>0</v>
      </c>
      <c r="J75" s="2"/>
      <c r="K75" s="2"/>
    </row>
    <row r="76" spans="1:11" ht="15.75" customHeight="1">
      <c r="A76" s="7" t="s">
        <v>22</v>
      </c>
      <c r="B76" s="12">
        <f t="shared" ref="B76:I76" si="4">SUM(B68:B75)</f>
        <v>879</v>
      </c>
      <c r="C76" s="12">
        <f t="shared" si="4"/>
        <v>7185</v>
      </c>
      <c r="D76" s="12">
        <f t="shared" si="4"/>
        <v>7010</v>
      </c>
      <c r="E76" s="12">
        <f t="shared" si="4"/>
        <v>6855</v>
      </c>
      <c r="F76" s="12">
        <f t="shared" si="4"/>
        <v>6825</v>
      </c>
      <c r="G76" s="12">
        <f t="shared" si="4"/>
        <v>3329</v>
      </c>
      <c r="H76" s="12">
        <f t="shared" si="4"/>
        <v>3429</v>
      </c>
      <c r="I76" s="12">
        <f t="shared" si="4"/>
        <v>3449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38961</v>
      </c>
      <c r="J77" s="2"/>
      <c r="K77" s="2"/>
    </row>
    <row r="78" spans="1:11" ht="15.75" customHeight="1">
      <c r="A78" s="49" t="s">
        <v>4</v>
      </c>
      <c r="B78" s="51" t="s">
        <v>61</v>
      </c>
      <c r="C78" s="47"/>
      <c r="D78" s="47"/>
      <c r="E78" s="47"/>
      <c r="F78" s="47"/>
      <c r="G78" s="47"/>
      <c r="H78" s="47"/>
      <c r="I78" s="48"/>
      <c r="J78" s="2"/>
      <c r="K78" s="2"/>
    </row>
    <row r="79" spans="1:11" ht="15.75" customHeight="1">
      <c r="A79" s="63"/>
      <c r="B79" s="51" t="s">
        <v>67</v>
      </c>
      <c r="C79" s="47"/>
      <c r="D79" s="47"/>
      <c r="E79" s="47"/>
      <c r="F79" s="47"/>
      <c r="G79" s="47"/>
      <c r="H79" s="47"/>
      <c r="I79" s="48"/>
      <c r="J79" s="2"/>
      <c r="K79" s="2"/>
    </row>
    <row r="80" spans="1:11" ht="15.75" customHeight="1">
      <c r="A80" s="50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>
      <c r="A81" s="7" t="s">
        <v>14</v>
      </c>
      <c r="B81" s="10">
        <f>'SAN CRISTOBAL1'!B81+'SAN CRISTOBAL2'!B82</f>
        <v>1507</v>
      </c>
      <c r="C81" s="8">
        <f>'SAN CRISTOBAL1'!C81+'SAN CRISTOBAL2'!C82</f>
        <v>0</v>
      </c>
      <c r="D81" s="8">
        <f>'SAN CRISTOBAL1'!D81+'SAN CRISTOBAL2'!D82</f>
        <v>0</v>
      </c>
      <c r="E81" s="8">
        <f>'SAN CRISTOBAL1'!E81+'SAN CRISTOBAL2'!E82</f>
        <v>0</v>
      </c>
      <c r="F81" s="8">
        <f>'SAN CRISTOBAL1'!F81+'SAN CRISTOBAL2'!F82</f>
        <v>0</v>
      </c>
      <c r="G81" s="8">
        <f>'SAN CRISTOBAL1'!G81+'SAN CRISTOBAL2'!G82</f>
        <v>0</v>
      </c>
      <c r="H81" s="8">
        <f>'SAN CRISTOBAL1'!H81+'SAN CRISTOBAL2'!H82</f>
        <v>0</v>
      </c>
      <c r="I81" s="8">
        <f>'SAN CRISTOBAL1'!I81+'SAN CRISTOBAL2'!I82</f>
        <v>0</v>
      </c>
      <c r="J81" s="2"/>
      <c r="K81" s="2"/>
    </row>
    <row r="82" spans="1:11" ht="15.75" customHeight="1">
      <c r="A82" s="9" t="s">
        <v>15</v>
      </c>
      <c r="B82" s="10"/>
      <c r="C82" s="8">
        <f>'SAN CRISTOBAL1'!C82+'SAN CRISTOBAL2'!C83</f>
        <v>0</v>
      </c>
      <c r="D82" s="8">
        <f>'SAN CRISTOBAL1'!D82+'SAN CRISTOBAL2'!D83</f>
        <v>0</v>
      </c>
      <c r="E82" s="8">
        <f>'SAN CRISTOBAL1'!E82+'SAN CRISTOBAL2'!E83</f>
        <v>0</v>
      </c>
      <c r="F82" s="8">
        <f>'SAN CRISTOBAL1'!F82+'SAN CRISTOBAL2'!F83</f>
        <v>0</v>
      </c>
      <c r="G82" s="8">
        <f>'SAN CRISTOBAL1'!G82+'SAN CRISTOBAL2'!G83</f>
        <v>0</v>
      </c>
      <c r="H82" s="8">
        <f>'SAN CRISTOBAL1'!H82+'SAN CRISTOBAL2'!H83</f>
        <v>0</v>
      </c>
      <c r="I82" s="8">
        <f>'SAN CRISTOBAL1'!I82+'SAN CRISTOBAL2'!I83</f>
        <v>0</v>
      </c>
      <c r="J82" s="2"/>
      <c r="K82" s="2"/>
    </row>
    <row r="83" spans="1:11" ht="15.75" customHeight="1">
      <c r="A83" s="11" t="s">
        <v>16</v>
      </c>
      <c r="B83" s="10"/>
      <c r="C83" s="8">
        <f>'SAN CRISTOBAL1'!C83+'SAN CRISTOBAL2'!C84</f>
        <v>2169</v>
      </c>
      <c r="D83" s="8">
        <f>'SAN CRISTOBAL1'!D83+'SAN CRISTOBAL2'!D84</f>
        <v>2269</v>
      </c>
      <c r="E83" s="8">
        <f>'SAN CRISTOBAL1'!E83+'SAN CRISTOBAL2'!E84</f>
        <v>2149</v>
      </c>
      <c r="F83" s="8">
        <f>'SAN CRISTOBAL1'!F83+'SAN CRISTOBAL2'!F84</f>
        <v>1849</v>
      </c>
      <c r="G83" s="8">
        <f>'SAN CRISTOBAL1'!G83+'SAN CRISTOBAL2'!G84</f>
        <v>1849</v>
      </c>
      <c r="H83" s="8">
        <f>'SAN CRISTOBAL1'!H83+'SAN CRISTOBAL2'!H84</f>
        <v>1849</v>
      </c>
      <c r="I83" s="8">
        <f>'SAN CRISTOBAL1'!I83+'SAN CRISTOBAL2'!I84</f>
        <v>1849</v>
      </c>
      <c r="J83" s="2"/>
      <c r="K83" s="2"/>
    </row>
    <row r="84" spans="1:11" ht="15.75" customHeight="1">
      <c r="A84" s="11" t="s">
        <v>17</v>
      </c>
      <c r="B84" s="10"/>
      <c r="C84" s="8">
        <f>'SAN CRISTOBAL1'!C84+'SAN CRISTOBAL2'!C85</f>
        <v>1978</v>
      </c>
      <c r="D84" s="8">
        <f>'SAN CRISTOBAL1'!D84+'SAN CRISTOBAL2'!D85</f>
        <v>2268</v>
      </c>
      <c r="E84" s="8">
        <f>'SAN CRISTOBAL1'!E84+'SAN CRISTOBAL2'!E85</f>
        <v>2282</v>
      </c>
      <c r="F84" s="8">
        <f>'SAN CRISTOBAL1'!F84+'SAN CRISTOBAL2'!F85</f>
        <v>1978</v>
      </c>
      <c r="G84" s="8">
        <f>'SAN CRISTOBAL1'!G84+'SAN CRISTOBAL2'!G85</f>
        <v>1978</v>
      </c>
      <c r="H84" s="8">
        <f>'SAN CRISTOBAL1'!H84+'SAN CRISTOBAL2'!H85</f>
        <v>1978</v>
      </c>
      <c r="I84" s="8">
        <f>'SAN CRISTOBAL1'!I84+'SAN CRISTOBAL2'!I85</f>
        <v>1978</v>
      </c>
      <c r="J84" s="2"/>
      <c r="K84" s="2"/>
    </row>
    <row r="85" spans="1:11" ht="15.75" customHeight="1">
      <c r="A85" s="11" t="s">
        <v>18</v>
      </c>
      <c r="B85" s="10"/>
      <c r="C85" s="8">
        <f>'SAN CRISTOBAL1'!C85+'SAN CRISTOBAL2'!C86</f>
        <v>2560</v>
      </c>
      <c r="D85" s="8">
        <f>'SAN CRISTOBAL1'!D85+'SAN CRISTOBAL2'!D86</f>
        <v>2265</v>
      </c>
      <c r="E85" s="8">
        <f>'SAN CRISTOBAL1'!E85+'SAN CRISTOBAL2'!E86</f>
        <v>2265</v>
      </c>
      <c r="F85" s="8">
        <f>'SAN CRISTOBAL1'!F85+'SAN CRISTOBAL2'!F86</f>
        <v>2265</v>
      </c>
      <c r="G85" s="8">
        <f>'SAN CRISTOBAL1'!G85+'SAN CRISTOBAL2'!G86</f>
        <v>2265</v>
      </c>
      <c r="H85" s="8">
        <f>'SAN CRISTOBAL1'!H85+'SAN CRISTOBAL2'!H86</f>
        <v>2265</v>
      </c>
      <c r="I85" s="8">
        <f>'SAN CRISTOBAL1'!I85+'SAN CRISTOBAL2'!I86</f>
        <v>2265</v>
      </c>
      <c r="J85" s="2"/>
      <c r="K85" s="2"/>
    </row>
    <row r="86" spans="1:11" ht="15.75" customHeight="1">
      <c r="A86" s="11" t="s">
        <v>19</v>
      </c>
      <c r="B86" s="10"/>
      <c r="C86" s="8">
        <f>'SAN CRISTOBAL1'!C86+'SAN CRISTOBAL2'!C87</f>
        <v>2207</v>
      </c>
      <c r="D86" s="8">
        <f>'SAN CRISTOBAL1'!D86+'SAN CRISTOBAL2'!D87</f>
        <v>2422</v>
      </c>
      <c r="E86" s="8">
        <f>'SAN CRISTOBAL1'!E86+'SAN CRISTOBAL2'!E87</f>
        <v>2207</v>
      </c>
      <c r="F86" s="8">
        <f>'SAN CRISTOBAL1'!F86+'SAN CRISTOBAL2'!F87</f>
        <v>2207</v>
      </c>
      <c r="G86" s="8">
        <f>'SAN CRISTOBAL1'!G86+'SAN CRISTOBAL2'!G87</f>
        <v>0</v>
      </c>
      <c r="H86" s="8">
        <f>'SAN CRISTOBAL1'!H86+'SAN CRISTOBAL2'!H87</f>
        <v>0</v>
      </c>
      <c r="I86" s="8">
        <f>'SAN CRISTOBAL1'!I86+'SAN CRISTOBAL2'!I87</f>
        <v>0</v>
      </c>
      <c r="J86" s="2"/>
      <c r="K86" s="2"/>
    </row>
    <row r="87" spans="1:11" ht="15.75" customHeight="1">
      <c r="A87" s="11" t="s">
        <v>20</v>
      </c>
      <c r="B87" s="10"/>
      <c r="C87" s="8">
        <f>'SAN CRISTOBAL1'!C87+'SAN CRISTOBAL2'!C88</f>
        <v>2263</v>
      </c>
      <c r="D87" s="8">
        <f>'SAN CRISTOBAL1'!D87+'SAN CRISTOBAL2'!D88</f>
        <v>2568</v>
      </c>
      <c r="E87" s="8">
        <f>'SAN CRISTOBAL1'!E87+'SAN CRISTOBAL2'!E88</f>
        <v>2263</v>
      </c>
      <c r="F87" s="8">
        <f>'SAN CRISTOBAL1'!F87+'SAN CRISTOBAL2'!F88</f>
        <v>2263</v>
      </c>
      <c r="G87" s="8">
        <f>'SAN CRISTOBAL1'!G87+'SAN CRISTOBAL2'!G88</f>
        <v>0</v>
      </c>
      <c r="H87" s="8">
        <f>'SAN CRISTOBAL1'!H87+'SAN CRISTOBAL2'!H88</f>
        <v>0</v>
      </c>
      <c r="I87" s="8">
        <f>'SAN CRISTOBAL1'!I87+'SAN CRISTOBAL2'!I88</f>
        <v>0</v>
      </c>
      <c r="J87" s="2"/>
      <c r="K87" s="2"/>
    </row>
    <row r="88" spans="1:11" ht="15.75" customHeight="1">
      <c r="A88" s="11" t="s">
        <v>21</v>
      </c>
      <c r="B88" s="10"/>
      <c r="C88" s="8">
        <f>'SAN CRISTOBAL1'!C88+'SAN CRISTOBAL2'!C89</f>
        <v>2563</v>
      </c>
      <c r="D88" s="8">
        <f>'SAN CRISTOBAL1'!D88+'SAN CRISTOBAL2'!D89</f>
        <v>2383</v>
      </c>
      <c r="E88" s="8">
        <f>'SAN CRISTOBAL1'!E88+'SAN CRISTOBAL2'!E89</f>
        <v>2383</v>
      </c>
      <c r="F88" s="8">
        <f>'SAN CRISTOBAL1'!F88+'SAN CRISTOBAL2'!F89</f>
        <v>2383</v>
      </c>
      <c r="G88" s="8">
        <f>'SAN CRISTOBAL1'!G88+'SAN CRISTOBAL2'!G89</f>
        <v>0</v>
      </c>
      <c r="H88" s="8">
        <f>'SAN CRISTOBAL1'!H88+'SAN CRISTOBAL2'!H89</f>
        <v>0</v>
      </c>
      <c r="I88" s="8">
        <f>'SAN CRISTOBAL1'!I88+'SAN CRISTOBAL2'!I89</f>
        <v>0</v>
      </c>
      <c r="J88" s="2"/>
      <c r="K88" s="2"/>
    </row>
    <row r="89" spans="1:11" ht="15.75" customHeight="1">
      <c r="A89" s="7" t="s">
        <v>22</v>
      </c>
      <c r="B89" s="12">
        <f t="shared" ref="B89:I89" si="5">SUM(B81:B88)</f>
        <v>1507</v>
      </c>
      <c r="C89" s="12">
        <f t="shared" si="5"/>
        <v>13740</v>
      </c>
      <c r="D89" s="12">
        <f t="shared" si="5"/>
        <v>14175</v>
      </c>
      <c r="E89" s="12">
        <f t="shared" si="5"/>
        <v>13549</v>
      </c>
      <c r="F89" s="12">
        <f t="shared" si="5"/>
        <v>12945</v>
      </c>
      <c r="G89" s="12">
        <f t="shared" si="5"/>
        <v>6092</v>
      </c>
      <c r="H89" s="12">
        <f t="shared" si="5"/>
        <v>6092</v>
      </c>
      <c r="I89" s="12">
        <f t="shared" si="5"/>
        <v>6092</v>
      </c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14">
        <f>SUM(B89:I89)</f>
        <v>74192</v>
      </c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>
      <c r="A92" s="49" t="s">
        <v>4</v>
      </c>
      <c r="B92" s="51" t="s">
        <v>61</v>
      </c>
      <c r="C92" s="47"/>
      <c r="D92" s="47"/>
      <c r="E92" s="47"/>
      <c r="F92" s="47"/>
      <c r="G92" s="47"/>
      <c r="H92" s="47"/>
      <c r="I92" s="48"/>
      <c r="J92" s="2"/>
      <c r="K92" s="2"/>
    </row>
    <row r="93" spans="1:11" ht="15.75" customHeight="1">
      <c r="A93" s="63"/>
      <c r="B93" s="51" t="s">
        <v>68</v>
      </c>
      <c r="C93" s="47"/>
      <c r="D93" s="47"/>
      <c r="E93" s="47"/>
      <c r="F93" s="47"/>
      <c r="G93" s="47"/>
      <c r="H93" s="47"/>
      <c r="I93" s="48"/>
      <c r="J93" s="2"/>
      <c r="K93" s="2"/>
    </row>
    <row r="94" spans="1:11" ht="15.75" customHeight="1">
      <c r="A94" s="50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>
      <c r="A95" s="7" t="s">
        <v>14</v>
      </c>
      <c r="B95" s="10">
        <f>'SAN CRISTOBAL1'!B95+'SAN CRISTOBAL2'!B96</f>
        <v>771</v>
      </c>
      <c r="C95" s="8">
        <f>'SAN CRISTOBAL1'!C95+'SAN CRISTOBAL2'!C96</f>
        <v>0</v>
      </c>
      <c r="D95" s="8">
        <f>'SAN CRISTOBAL1'!D95+'SAN CRISTOBAL2'!D96</f>
        <v>0</v>
      </c>
      <c r="E95" s="8">
        <f>'SAN CRISTOBAL1'!E95+'SAN CRISTOBAL2'!E96</f>
        <v>0</v>
      </c>
      <c r="F95" s="8">
        <f>'SAN CRISTOBAL1'!F95+'SAN CRISTOBAL2'!F96</f>
        <v>0</v>
      </c>
      <c r="G95" s="8">
        <f>'SAN CRISTOBAL1'!G95+'SAN CRISTOBAL2'!G96</f>
        <v>0</v>
      </c>
      <c r="H95" s="8">
        <f>'SAN CRISTOBAL1'!H95+'SAN CRISTOBAL2'!H96</f>
        <v>0</v>
      </c>
      <c r="I95" s="8">
        <f>'SAN CRISTOBAL1'!I95+'SAN CRISTOBAL2'!I96</f>
        <v>0</v>
      </c>
      <c r="J95" s="2"/>
      <c r="K95" s="2"/>
    </row>
    <row r="96" spans="1:11" ht="15.75" customHeight="1">
      <c r="A96" s="9" t="s">
        <v>15</v>
      </c>
      <c r="B96" s="10"/>
      <c r="C96" s="8">
        <f>'SAN CRISTOBAL1'!C96+'SAN CRISTOBAL2'!C97</f>
        <v>0</v>
      </c>
      <c r="D96" s="8">
        <f>'SAN CRISTOBAL1'!D96+'SAN CRISTOBAL2'!D97</f>
        <v>0</v>
      </c>
      <c r="E96" s="8">
        <f>'SAN CRISTOBAL1'!E96+'SAN CRISTOBAL2'!E97</f>
        <v>0</v>
      </c>
      <c r="F96" s="8">
        <f>'SAN CRISTOBAL1'!F96+'SAN CRISTOBAL2'!F97</f>
        <v>0</v>
      </c>
      <c r="G96" s="8">
        <f>'SAN CRISTOBAL1'!G96+'SAN CRISTOBAL2'!G97</f>
        <v>0</v>
      </c>
      <c r="H96" s="8">
        <f>'SAN CRISTOBAL1'!H96+'SAN CRISTOBAL2'!H97</f>
        <v>0</v>
      </c>
      <c r="I96" s="8">
        <f>'SAN CRISTOBAL1'!I96+'SAN CRISTOBAL2'!I97</f>
        <v>0</v>
      </c>
      <c r="J96" s="2"/>
      <c r="K96" s="2"/>
    </row>
    <row r="97" spans="1:11" ht="15.75" customHeight="1">
      <c r="A97" s="11" t="s">
        <v>16</v>
      </c>
      <c r="B97" s="10"/>
      <c r="C97" s="8">
        <f>'SAN CRISTOBAL1'!C97+'SAN CRISTOBAL2'!C98</f>
        <v>998</v>
      </c>
      <c r="D97" s="8">
        <f>'SAN CRISTOBAL1'!D97+'SAN CRISTOBAL2'!D98</f>
        <v>928</v>
      </c>
      <c r="E97" s="8">
        <f>'SAN CRISTOBAL1'!E97+'SAN CRISTOBAL2'!E98</f>
        <v>1048</v>
      </c>
      <c r="F97" s="8">
        <f>'SAN CRISTOBAL1'!F97+'SAN CRISTOBAL2'!F98</f>
        <v>1198</v>
      </c>
      <c r="G97" s="8">
        <f>'SAN CRISTOBAL1'!G97+'SAN CRISTOBAL2'!G98</f>
        <v>1022</v>
      </c>
      <c r="H97" s="8">
        <f>'SAN CRISTOBAL1'!H97+'SAN CRISTOBAL2'!H98</f>
        <v>1198</v>
      </c>
      <c r="I97" s="8">
        <f>'SAN CRISTOBAL1'!I97+'SAN CRISTOBAL2'!I98</f>
        <v>1003</v>
      </c>
      <c r="J97" s="2"/>
      <c r="K97" s="2"/>
    </row>
    <row r="98" spans="1:11" ht="15.75" customHeight="1">
      <c r="A98" s="11" t="s">
        <v>17</v>
      </c>
      <c r="B98" s="10"/>
      <c r="C98" s="8">
        <f>'SAN CRISTOBAL1'!C98+'SAN CRISTOBAL2'!C99</f>
        <v>1049</v>
      </c>
      <c r="D98" s="8">
        <f>'SAN CRISTOBAL1'!D98+'SAN CRISTOBAL2'!D99</f>
        <v>1024</v>
      </c>
      <c r="E98" s="8">
        <f>'SAN CRISTOBAL1'!E98+'SAN CRISTOBAL2'!E99</f>
        <v>1124</v>
      </c>
      <c r="F98" s="8">
        <f>'SAN CRISTOBAL1'!F98+'SAN CRISTOBAL2'!F99</f>
        <v>1124</v>
      </c>
      <c r="G98" s="8">
        <f>'SAN CRISTOBAL1'!G98+'SAN CRISTOBAL2'!G99</f>
        <v>1224</v>
      </c>
      <c r="H98" s="8">
        <f>'SAN CRISTOBAL1'!H98+'SAN CRISTOBAL2'!H99</f>
        <v>1074</v>
      </c>
      <c r="I98" s="8">
        <f>'SAN CRISTOBAL1'!I98+'SAN CRISTOBAL2'!I99</f>
        <v>1074</v>
      </c>
      <c r="J98" s="2"/>
      <c r="K98" s="2"/>
    </row>
    <row r="99" spans="1:11" ht="15.75" customHeight="1">
      <c r="A99" s="11" t="s">
        <v>18</v>
      </c>
      <c r="B99" s="10"/>
      <c r="C99" s="8">
        <f>'SAN CRISTOBAL1'!C99+'SAN CRISTOBAL2'!C100</f>
        <v>1112</v>
      </c>
      <c r="D99" s="8">
        <f>'SAN CRISTOBAL1'!D99+'SAN CRISTOBAL2'!D100</f>
        <v>1112</v>
      </c>
      <c r="E99" s="8">
        <f>'SAN CRISTOBAL1'!E99+'SAN CRISTOBAL2'!E100</f>
        <v>1412</v>
      </c>
      <c r="F99" s="8">
        <f>'SAN CRISTOBAL1'!F99+'SAN CRISTOBAL2'!F100</f>
        <v>1316</v>
      </c>
      <c r="G99" s="8">
        <f>'SAN CRISTOBAL1'!G99+'SAN CRISTOBAL2'!G100</f>
        <v>1112</v>
      </c>
      <c r="H99" s="8">
        <f>'SAN CRISTOBAL1'!H99+'SAN CRISTOBAL2'!H100</f>
        <v>1112</v>
      </c>
      <c r="I99" s="8">
        <f>'SAN CRISTOBAL1'!I99+'SAN CRISTOBAL2'!I100</f>
        <v>1112</v>
      </c>
      <c r="J99" s="2"/>
      <c r="K99" s="2"/>
    </row>
    <row r="100" spans="1:11" ht="15.75" customHeight="1">
      <c r="A100" s="11" t="s">
        <v>19</v>
      </c>
      <c r="B100" s="10"/>
      <c r="C100" s="8">
        <f>'SAN CRISTOBAL1'!C100+'SAN CRISTOBAL2'!C101</f>
        <v>1340</v>
      </c>
      <c r="D100" s="8">
        <f>'SAN CRISTOBAL1'!D100+'SAN CRISTOBAL2'!D101</f>
        <v>1290</v>
      </c>
      <c r="E100" s="8">
        <f>'SAN CRISTOBAL1'!E100+'SAN CRISTOBAL2'!E101</f>
        <v>1340</v>
      </c>
      <c r="F100" s="8">
        <f>'SAN CRISTOBAL1'!F100+'SAN CRISTOBAL2'!F101</f>
        <v>1145</v>
      </c>
      <c r="G100" s="8">
        <f>'SAN CRISTOBAL1'!G100+'SAN CRISTOBAL2'!G101</f>
        <v>0</v>
      </c>
      <c r="H100" s="8">
        <f>'SAN CRISTOBAL1'!H100+'SAN CRISTOBAL2'!H101</f>
        <v>0</v>
      </c>
      <c r="I100" s="8">
        <f>'SAN CRISTOBAL1'!I100+'SAN CRISTOBAL2'!I101</f>
        <v>0</v>
      </c>
      <c r="J100" s="2"/>
      <c r="K100" s="2"/>
    </row>
    <row r="101" spans="1:11" ht="15.75" customHeight="1">
      <c r="A101" s="11" t="s">
        <v>20</v>
      </c>
      <c r="B101" s="10"/>
      <c r="C101" s="8">
        <f>'SAN CRISTOBAL1'!C101+'SAN CRISTOBAL2'!C102</f>
        <v>1059</v>
      </c>
      <c r="D101" s="8">
        <f>'SAN CRISTOBAL1'!D101+'SAN CRISTOBAL2'!D102</f>
        <v>1059</v>
      </c>
      <c r="E101" s="8">
        <f>'SAN CRISTOBAL1'!E101+'SAN CRISTOBAL2'!E102</f>
        <v>1059</v>
      </c>
      <c r="F101" s="8">
        <f>'SAN CRISTOBAL1'!F101+'SAN CRISTOBAL2'!F102</f>
        <v>1059</v>
      </c>
      <c r="G101" s="8">
        <f>'SAN CRISTOBAL1'!G101+'SAN CRISTOBAL2'!G102</f>
        <v>0</v>
      </c>
      <c r="H101" s="8">
        <f>'SAN CRISTOBAL1'!H101+'SAN CRISTOBAL2'!H102</f>
        <v>0</v>
      </c>
      <c r="I101" s="8">
        <f>'SAN CRISTOBAL1'!I101+'SAN CRISTOBAL2'!I102</f>
        <v>0</v>
      </c>
      <c r="J101" s="2"/>
      <c r="K101" s="2"/>
    </row>
    <row r="102" spans="1:11" ht="15.75" customHeight="1">
      <c r="A102" s="11" t="s">
        <v>21</v>
      </c>
      <c r="B102" s="10"/>
      <c r="C102" s="8">
        <f>'SAN CRISTOBAL1'!C102+'SAN CRISTOBAL2'!C103</f>
        <v>1513</v>
      </c>
      <c r="D102" s="8">
        <f>'SAN CRISTOBAL1'!D102+'SAN CRISTOBAL2'!D103</f>
        <v>1013</v>
      </c>
      <c r="E102" s="8">
        <f>'SAN CRISTOBAL1'!E102+'SAN CRISTOBAL2'!E103</f>
        <v>1013</v>
      </c>
      <c r="F102" s="8">
        <f>'SAN CRISTOBAL1'!F102+'SAN CRISTOBAL2'!F103</f>
        <v>1013</v>
      </c>
      <c r="G102" s="8">
        <f>'SAN CRISTOBAL1'!G102+'SAN CRISTOBAL2'!G103</f>
        <v>0</v>
      </c>
      <c r="H102" s="8">
        <f>'SAN CRISTOBAL1'!H102+'SAN CRISTOBAL2'!H103</f>
        <v>0</v>
      </c>
      <c r="I102" s="8">
        <f>'SAN CRISTOBAL1'!I102+'SAN CRISTOBAL2'!I103</f>
        <v>0</v>
      </c>
      <c r="J102" s="2"/>
      <c r="K102" s="2"/>
    </row>
    <row r="103" spans="1:11" ht="15.75" customHeight="1">
      <c r="A103" s="7" t="s">
        <v>22</v>
      </c>
      <c r="B103" s="12">
        <f t="shared" ref="B103:I103" si="6">SUM(B95:B102)</f>
        <v>771</v>
      </c>
      <c r="C103" s="12">
        <f t="shared" si="6"/>
        <v>7071</v>
      </c>
      <c r="D103" s="12">
        <f t="shared" si="6"/>
        <v>6426</v>
      </c>
      <c r="E103" s="12">
        <f t="shared" si="6"/>
        <v>6996</v>
      </c>
      <c r="F103" s="12">
        <f t="shared" si="6"/>
        <v>6855</v>
      </c>
      <c r="G103" s="12">
        <f t="shared" si="6"/>
        <v>3358</v>
      </c>
      <c r="H103" s="12">
        <f t="shared" si="6"/>
        <v>3384</v>
      </c>
      <c r="I103" s="12">
        <f t="shared" si="6"/>
        <v>3189</v>
      </c>
      <c r="J103" s="2"/>
      <c r="K103" s="2"/>
    </row>
    <row r="104" spans="1:11" ht="15.75" customHeigh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38050</v>
      </c>
      <c r="J104" s="2"/>
      <c r="K104" s="2"/>
    </row>
    <row r="105" spans="1:1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>
      <c r="A107" s="2"/>
      <c r="B107" s="2"/>
      <c r="C107" s="2"/>
      <c r="D107" s="2"/>
      <c r="E107" s="2"/>
      <c r="F107" s="2"/>
      <c r="G107" s="61" t="s">
        <v>48</v>
      </c>
      <c r="H107" s="86">
        <f>I77+I63+I50+I36+I23+I90+I104</f>
        <v>388209</v>
      </c>
      <c r="I107" s="58"/>
      <c r="J107" s="2"/>
      <c r="K107" s="2"/>
    </row>
    <row r="108" spans="1:11" ht="15.75" customHeight="1">
      <c r="A108" s="2"/>
      <c r="B108" s="2"/>
      <c r="C108" s="2"/>
      <c r="D108" s="2"/>
      <c r="E108" s="2"/>
      <c r="F108" s="2"/>
      <c r="G108" s="62"/>
      <c r="H108" s="87"/>
      <c r="I108" s="60"/>
      <c r="J108" s="2"/>
      <c r="K108" s="2"/>
    </row>
  </sheetData>
  <mergeCells count="27">
    <mergeCell ref="A7:I7"/>
    <mergeCell ref="A8:I8"/>
    <mergeCell ref="A9:I9"/>
    <mergeCell ref="A11:A13"/>
    <mergeCell ref="B12:I12"/>
    <mergeCell ref="A10:I10"/>
    <mergeCell ref="B11:I11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B78:I78"/>
    <mergeCell ref="B79:I79"/>
    <mergeCell ref="A92:A94"/>
    <mergeCell ref="B92:I92"/>
    <mergeCell ref="B93:I93"/>
    <mergeCell ref="A78:A80"/>
  </mergeCells>
  <pageMargins left="0.27559055118110237" right="0.27559055118110237" top="0.15748031496062992" bottom="0.15748031496062992" header="0" footer="0"/>
  <pageSetup paperSize="5" scale="8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08"/>
  <sheetViews>
    <sheetView topLeftCell="A88" workbookViewId="0"/>
  </sheetViews>
  <sheetFormatPr baseColWidth="10" defaultColWidth="14.42578125" defaultRowHeight="15" customHeight="1"/>
  <cols>
    <col min="1" max="1" width="39" style="24" customWidth="1"/>
    <col min="2" max="2" width="10.7109375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61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62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8">
        <v>616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8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8"/>
      <c r="C16" s="8">
        <v>663</v>
      </c>
      <c r="D16" s="8">
        <v>663</v>
      </c>
      <c r="E16" s="8">
        <v>663</v>
      </c>
      <c r="F16" s="8">
        <v>663</v>
      </c>
      <c r="G16" s="8">
        <v>663</v>
      </c>
      <c r="H16" s="8">
        <v>663</v>
      </c>
      <c r="I16" s="8">
        <v>663</v>
      </c>
      <c r="J16" s="5"/>
      <c r="K16" s="2"/>
    </row>
    <row r="17" spans="1:11" ht="20.25" thickTop="1" thickBot="1">
      <c r="A17" s="11" t="s">
        <v>17</v>
      </c>
      <c r="B17" s="8"/>
      <c r="C17" s="8">
        <v>681</v>
      </c>
      <c r="D17" s="8">
        <v>681</v>
      </c>
      <c r="E17" s="8">
        <v>681</v>
      </c>
      <c r="F17" s="8">
        <v>681</v>
      </c>
      <c r="G17" s="8">
        <v>681</v>
      </c>
      <c r="H17" s="8">
        <v>681</v>
      </c>
      <c r="I17" s="8">
        <v>681</v>
      </c>
      <c r="J17" s="5"/>
      <c r="K17" s="2"/>
    </row>
    <row r="18" spans="1:11" ht="20.25" thickTop="1" thickBot="1">
      <c r="A18" s="11" t="s">
        <v>18</v>
      </c>
      <c r="B18" s="8"/>
      <c r="C18" s="8">
        <v>762</v>
      </c>
      <c r="D18" s="8">
        <v>762</v>
      </c>
      <c r="E18" s="8">
        <v>762</v>
      </c>
      <c r="F18" s="8">
        <v>762</v>
      </c>
      <c r="G18" s="8">
        <v>762</v>
      </c>
      <c r="H18" s="8">
        <v>762</v>
      </c>
      <c r="I18" s="8">
        <v>762</v>
      </c>
      <c r="J18" s="5"/>
      <c r="K18" s="2"/>
    </row>
    <row r="19" spans="1:11" ht="20.25" thickTop="1" thickBot="1">
      <c r="A19" s="11" t="s">
        <v>19</v>
      </c>
      <c r="B19" s="8"/>
      <c r="C19" s="8">
        <v>758</v>
      </c>
      <c r="D19" s="8">
        <v>758</v>
      </c>
      <c r="E19" s="8">
        <v>758</v>
      </c>
      <c r="F19" s="8">
        <v>758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8"/>
      <c r="C20" s="8">
        <v>718</v>
      </c>
      <c r="D20" s="8">
        <v>718</v>
      </c>
      <c r="E20" s="8">
        <v>718</v>
      </c>
      <c r="F20" s="8">
        <v>718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8"/>
      <c r="C21" s="8">
        <v>670</v>
      </c>
      <c r="D21" s="8">
        <v>670</v>
      </c>
      <c r="E21" s="8">
        <v>670</v>
      </c>
      <c r="F21" s="8">
        <v>670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2">
        <f>SUM(B14:B21)</f>
        <v>616</v>
      </c>
      <c r="C22" s="12">
        <f t="shared" ref="C22:I22" si="0">SUM(C16:C21)</f>
        <v>4252</v>
      </c>
      <c r="D22" s="12">
        <f t="shared" si="0"/>
        <v>4252</v>
      </c>
      <c r="E22" s="12">
        <f t="shared" si="0"/>
        <v>4252</v>
      </c>
      <c r="F22" s="12">
        <f t="shared" si="0"/>
        <v>4252</v>
      </c>
      <c r="G22" s="12">
        <f t="shared" si="0"/>
        <v>2106</v>
      </c>
      <c r="H22" s="12">
        <f t="shared" si="0"/>
        <v>2106</v>
      </c>
      <c r="I22" s="12">
        <f t="shared" si="0"/>
        <v>2106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23942</v>
      </c>
      <c r="J23" s="2"/>
      <c r="K23" s="2"/>
    </row>
    <row r="24" spans="1:11" ht="15.75" customHeight="1" thickTop="1" thickBot="1">
      <c r="A24" s="69" t="s">
        <v>4</v>
      </c>
      <c r="B24" s="51" t="s">
        <v>61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63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v>2132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2145</v>
      </c>
      <c r="D29" s="8">
        <v>2145</v>
      </c>
      <c r="E29" s="8">
        <v>2145</v>
      </c>
      <c r="F29" s="8">
        <v>2145</v>
      </c>
      <c r="G29" s="8">
        <v>2145</v>
      </c>
      <c r="H29" s="8">
        <v>2145</v>
      </c>
      <c r="I29" s="8">
        <v>2145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2231</v>
      </c>
      <c r="D30" s="8">
        <v>2231</v>
      </c>
      <c r="E30" s="8">
        <v>2231</v>
      </c>
      <c r="F30" s="8">
        <v>2231</v>
      </c>
      <c r="G30" s="8">
        <v>2231</v>
      </c>
      <c r="H30" s="8">
        <v>2231</v>
      </c>
      <c r="I30" s="8">
        <v>2231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2558</v>
      </c>
      <c r="D31" s="8">
        <v>2558</v>
      </c>
      <c r="E31" s="8">
        <v>2558</v>
      </c>
      <c r="F31" s="8">
        <v>2558</v>
      </c>
      <c r="G31" s="8">
        <v>2558</v>
      </c>
      <c r="H31" s="8">
        <v>2558</v>
      </c>
      <c r="I31" s="8">
        <v>2558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2426</v>
      </c>
      <c r="D32" s="8">
        <v>2426</v>
      </c>
      <c r="E32" s="8">
        <v>2426</v>
      </c>
      <c r="F32" s="8">
        <v>2426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2399</v>
      </c>
      <c r="D33" s="8">
        <v>2399</v>
      </c>
      <c r="E33" s="8">
        <v>2399</v>
      </c>
      <c r="F33" s="8">
        <v>2399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2217</v>
      </c>
      <c r="D34" s="8">
        <v>2217</v>
      </c>
      <c r="E34" s="8">
        <v>2217</v>
      </c>
      <c r="F34" s="8">
        <v>2217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2132</v>
      </c>
      <c r="C35" s="12">
        <f t="shared" si="1"/>
        <v>13976</v>
      </c>
      <c r="D35" s="12">
        <f t="shared" si="1"/>
        <v>13976</v>
      </c>
      <c r="E35" s="12">
        <f t="shared" si="1"/>
        <v>13976</v>
      </c>
      <c r="F35" s="12">
        <f t="shared" si="1"/>
        <v>13976</v>
      </c>
      <c r="G35" s="12">
        <f t="shared" si="1"/>
        <v>6934</v>
      </c>
      <c r="H35" s="12">
        <f t="shared" si="1"/>
        <v>6934</v>
      </c>
      <c r="I35" s="12">
        <f t="shared" si="1"/>
        <v>6934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78838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61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64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10">
        <v>1622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1799</v>
      </c>
      <c r="D43" s="8">
        <v>1799</v>
      </c>
      <c r="E43" s="8">
        <v>1799</v>
      </c>
      <c r="F43" s="8">
        <v>1799</v>
      </c>
      <c r="G43" s="8">
        <v>1799</v>
      </c>
      <c r="H43" s="8">
        <v>1799</v>
      </c>
      <c r="I43" s="8">
        <v>1799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1820</v>
      </c>
      <c r="D44" s="8">
        <v>1820</v>
      </c>
      <c r="E44" s="8">
        <v>1820</v>
      </c>
      <c r="F44" s="8">
        <v>1820</v>
      </c>
      <c r="G44" s="8">
        <v>1820</v>
      </c>
      <c r="H44" s="8">
        <v>1820</v>
      </c>
      <c r="I44" s="8">
        <v>1820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2181</v>
      </c>
      <c r="D45" s="8">
        <v>2181</v>
      </c>
      <c r="E45" s="8">
        <v>2181</v>
      </c>
      <c r="F45" s="8">
        <v>2181</v>
      </c>
      <c r="G45" s="8">
        <v>2181</v>
      </c>
      <c r="H45" s="8">
        <v>2181</v>
      </c>
      <c r="I45" s="8">
        <v>2181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2084</v>
      </c>
      <c r="D46" s="8">
        <v>2084</v>
      </c>
      <c r="E46" s="8">
        <v>2084</v>
      </c>
      <c r="F46" s="8">
        <v>2084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2021</v>
      </c>
      <c r="D47" s="8">
        <v>2021</v>
      </c>
      <c r="E47" s="8">
        <v>2021</v>
      </c>
      <c r="F47" s="8">
        <v>2021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1880</v>
      </c>
      <c r="D48" s="8">
        <v>1880</v>
      </c>
      <c r="E48" s="8">
        <v>1880</v>
      </c>
      <c r="F48" s="8">
        <v>1880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1622</v>
      </c>
      <c r="C49" s="12">
        <f t="shared" si="2"/>
        <v>11785</v>
      </c>
      <c r="D49" s="12">
        <f t="shared" si="2"/>
        <v>11785</v>
      </c>
      <c r="E49" s="12">
        <f t="shared" si="2"/>
        <v>11785</v>
      </c>
      <c r="F49" s="12">
        <f t="shared" si="2"/>
        <v>11785</v>
      </c>
      <c r="G49" s="12">
        <f t="shared" si="2"/>
        <v>5800</v>
      </c>
      <c r="H49" s="12">
        <f t="shared" si="2"/>
        <v>5800</v>
      </c>
      <c r="I49" s="12">
        <f t="shared" si="2"/>
        <v>5800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66162</v>
      </c>
      <c r="J50" s="2"/>
      <c r="K50" s="2"/>
    </row>
    <row r="51" spans="1:11" ht="15.75" customHeight="1" thickTop="1" thickBot="1">
      <c r="A51" s="69" t="s">
        <v>4</v>
      </c>
      <c r="B51" s="51" t="s">
        <v>61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65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10">
        <v>1416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1508</v>
      </c>
      <c r="D56" s="8">
        <v>1508</v>
      </c>
      <c r="E56" s="8">
        <v>1508</v>
      </c>
      <c r="F56" s="8">
        <v>1508</v>
      </c>
      <c r="G56" s="8">
        <v>1508</v>
      </c>
      <c r="H56" s="8">
        <v>1508</v>
      </c>
      <c r="I56" s="8">
        <v>1508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1404</v>
      </c>
      <c r="D57" s="8">
        <v>1404</v>
      </c>
      <c r="E57" s="8">
        <v>1404</v>
      </c>
      <c r="F57" s="8">
        <v>1404</v>
      </c>
      <c r="G57" s="8">
        <v>1404</v>
      </c>
      <c r="H57" s="8">
        <v>1404</v>
      </c>
      <c r="I57" s="8">
        <v>1404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1679</v>
      </c>
      <c r="D58" s="8">
        <v>1679</v>
      </c>
      <c r="E58" s="8">
        <v>1679</v>
      </c>
      <c r="F58" s="8">
        <v>1679</v>
      </c>
      <c r="G58" s="8">
        <v>1679</v>
      </c>
      <c r="H58" s="8">
        <v>1679</v>
      </c>
      <c r="I58" s="8">
        <v>1679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1647</v>
      </c>
      <c r="D59" s="8">
        <v>1647</v>
      </c>
      <c r="E59" s="8">
        <v>1647</v>
      </c>
      <c r="F59" s="8">
        <v>1647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1636</v>
      </c>
      <c r="D60" s="8">
        <v>1636</v>
      </c>
      <c r="E60" s="8">
        <v>1636</v>
      </c>
      <c r="F60" s="8">
        <v>1636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1611</v>
      </c>
      <c r="D61" s="8">
        <v>1611</v>
      </c>
      <c r="E61" s="8">
        <v>1611</v>
      </c>
      <c r="F61" s="8">
        <v>1611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1416</v>
      </c>
      <c r="C62" s="12">
        <f t="shared" si="3"/>
        <v>9485</v>
      </c>
      <c r="D62" s="12">
        <f t="shared" si="3"/>
        <v>9485</v>
      </c>
      <c r="E62" s="12">
        <f t="shared" si="3"/>
        <v>9485</v>
      </c>
      <c r="F62" s="12">
        <f t="shared" si="3"/>
        <v>9485</v>
      </c>
      <c r="G62" s="12">
        <f t="shared" si="3"/>
        <v>4591</v>
      </c>
      <c r="H62" s="12">
        <f t="shared" si="3"/>
        <v>4591</v>
      </c>
      <c r="I62" s="15">
        <f t="shared" si="3"/>
        <v>4591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53129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61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66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10">
        <v>879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 thickTop="1" thickBot="1">
      <c r="A69" s="9" t="s">
        <v>15</v>
      </c>
      <c r="B69" s="10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 thickTop="1" thickBot="1">
      <c r="A70" s="11" t="s">
        <v>16</v>
      </c>
      <c r="B70" s="10"/>
      <c r="C70" s="8">
        <v>879</v>
      </c>
      <c r="D70" s="8">
        <v>879</v>
      </c>
      <c r="E70" s="8">
        <v>879</v>
      </c>
      <c r="F70" s="8">
        <v>879</v>
      </c>
      <c r="G70" s="8">
        <v>879</v>
      </c>
      <c r="H70" s="8">
        <v>879</v>
      </c>
      <c r="I70" s="8">
        <v>879</v>
      </c>
      <c r="J70" s="2"/>
      <c r="K70" s="2"/>
    </row>
    <row r="71" spans="1:11" ht="15.75" customHeight="1" thickTop="1" thickBot="1">
      <c r="A71" s="11" t="s">
        <v>17</v>
      </c>
      <c r="B71" s="10"/>
      <c r="C71" s="8">
        <v>995</v>
      </c>
      <c r="D71" s="8">
        <v>995</v>
      </c>
      <c r="E71" s="8">
        <v>995</v>
      </c>
      <c r="F71" s="8">
        <v>995</v>
      </c>
      <c r="G71" s="8">
        <v>995</v>
      </c>
      <c r="H71" s="8">
        <v>995</v>
      </c>
      <c r="I71" s="8">
        <v>995</v>
      </c>
      <c r="J71" s="2"/>
      <c r="K71" s="2"/>
    </row>
    <row r="72" spans="1:11" ht="15.75" customHeight="1" thickTop="1" thickBot="1">
      <c r="A72" s="11" t="s">
        <v>18</v>
      </c>
      <c r="B72" s="10"/>
      <c r="C72" s="8">
        <v>1315</v>
      </c>
      <c r="D72" s="8">
        <v>1315</v>
      </c>
      <c r="E72" s="8">
        <v>1315</v>
      </c>
      <c r="F72" s="8">
        <v>1315</v>
      </c>
      <c r="G72" s="8">
        <v>1315</v>
      </c>
      <c r="H72" s="8">
        <v>1315</v>
      </c>
      <c r="I72" s="8">
        <v>1315</v>
      </c>
      <c r="J72" s="2"/>
      <c r="K72" s="2"/>
    </row>
    <row r="73" spans="1:11" ht="15.75" customHeight="1" thickTop="1" thickBot="1">
      <c r="A73" s="11" t="s">
        <v>19</v>
      </c>
      <c r="B73" s="10"/>
      <c r="C73" s="8">
        <v>1110</v>
      </c>
      <c r="D73" s="8">
        <v>1110</v>
      </c>
      <c r="E73" s="8">
        <v>1110</v>
      </c>
      <c r="F73" s="8">
        <v>1110</v>
      </c>
      <c r="G73" s="8"/>
      <c r="H73" s="8"/>
      <c r="I73" s="8"/>
      <c r="J73" s="2"/>
      <c r="K73" s="2"/>
    </row>
    <row r="74" spans="1:11" ht="15.75" customHeight="1" thickTop="1" thickBot="1">
      <c r="A74" s="11" t="s">
        <v>20</v>
      </c>
      <c r="B74" s="10"/>
      <c r="C74" s="8">
        <v>1162</v>
      </c>
      <c r="D74" s="8">
        <v>1162</v>
      </c>
      <c r="E74" s="8">
        <v>1162</v>
      </c>
      <c r="F74" s="8">
        <v>1162</v>
      </c>
      <c r="G74" s="8"/>
      <c r="H74" s="8"/>
      <c r="I74" s="8"/>
      <c r="J74" s="2"/>
      <c r="K74" s="2"/>
    </row>
    <row r="75" spans="1:11" ht="15.75" customHeight="1" thickTop="1" thickBot="1">
      <c r="A75" s="11" t="s">
        <v>21</v>
      </c>
      <c r="B75" s="10"/>
      <c r="C75" s="8">
        <v>1144</v>
      </c>
      <c r="D75" s="8">
        <v>1144</v>
      </c>
      <c r="E75" s="8">
        <v>1144</v>
      </c>
      <c r="F75" s="8">
        <v>1144</v>
      </c>
      <c r="G75" s="8"/>
      <c r="H75" s="8"/>
      <c r="I75" s="8"/>
      <c r="J75" s="2"/>
      <c r="K75" s="2"/>
    </row>
    <row r="76" spans="1:11" ht="15.75" customHeight="1" thickTop="1" thickBot="1">
      <c r="A76" s="7" t="s">
        <v>22</v>
      </c>
      <c r="B76" s="12">
        <f t="shared" ref="B76:I76" si="4">SUM(B68:B75)</f>
        <v>879</v>
      </c>
      <c r="C76" s="12">
        <f t="shared" si="4"/>
        <v>6605</v>
      </c>
      <c r="D76" s="12">
        <f t="shared" si="4"/>
        <v>6605</v>
      </c>
      <c r="E76" s="12">
        <f t="shared" si="4"/>
        <v>6605</v>
      </c>
      <c r="F76" s="12">
        <f t="shared" si="4"/>
        <v>6605</v>
      </c>
      <c r="G76" s="12">
        <f t="shared" si="4"/>
        <v>3189</v>
      </c>
      <c r="H76" s="12">
        <f t="shared" si="4"/>
        <v>3189</v>
      </c>
      <c r="I76" s="12">
        <f t="shared" si="4"/>
        <v>3189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36866</v>
      </c>
      <c r="J77" s="2"/>
      <c r="K77" s="2"/>
    </row>
    <row r="78" spans="1:11" ht="15.75" customHeight="1" thickTop="1" thickBot="1">
      <c r="A78" s="69" t="s">
        <v>4</v>
      </c>
      <c r="B78" s="51" t="s">
        <v>61</v>
      </c>
      <c r="C78" s="72"/>
      <c r="D78" s="72"/>
      <c r="E78" s="72"/>
      <c r="F78" s="72"/>
      <c r="G78" s="72"/>
      <c r="H78" s="72"/>
      <c r="I78" s="73"/>
      <c r="J78" s="2"/>
      <c r="K78" s="2"/>
    </row>
    <row r="79" spans="1:11" ht="15.75" customHeight="1" thickTop="1" thickBot="1">
      <c r="A79" s="70"/>
      <c r="B79" s="51" t="s">
        <v>67</v>
      </c>
      <c r="C79" s="72"/>
      <c r="D79" s="72"/>
      <c r="E79" s="72"/>
      <c r="F79" s="72"/>
      <c r="G79" s="72"/>
      <c r="H79" s="72"/>
      <c r="I79" s="73"/>
      <c r="J79" s="2"/>
      <c r="K79" s="2"/>
    </row>
    <row r="80" spans="1:11" ht="15.75" customHeight="1" thickTop="1" thickBot="1">
      <c r="A80" s="71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 thickTop="1" thickBot="1">
      <c r="A81" s="7" t="s">
        <v>14</v>
      </c>
      <c r="B81" s="10">
        <v>1507</v>
      </c>
      <c r="C81" s="8"/>
      <c r="D81" s="8"/>
      <c r="E81" s="8"/>
      <c r="F81" s="8"/>
      <c r="G81" s="8"/>
      <c r="H81" s="8"/>
      <c r="I81" s="8"/>
      <c r="J81" s="2"/>
      <c r="K81" s="2"/>
    </row>
    <row r="82" spans="1:11" ht="15.75" customHeight="1" thickTop="1" thickBot="1">
      <c r="A82" s="9" t="s">
        <v>15</v>
      </c>
      <c r="B82" s="10"/>
      <c r="C82" s="8"/>
      <c r="D82" s="8"/>
      <c r="E82" s="8"/>
      <c r="F82" s="8"/>
      <c r="G82" s="8"/>
      <c r="H82" s="8"/>
      <c r="I82" s="8"/>
      <c r="J82" s="2"/>
      <c r="K82" s="2"/>
    </row>
    <row r="83" spans="1:11" ht="15.75" customHeight="1" thickTop="1" thickBot="1">
      <c r="A83" s="11" t="s">
        <v>16</v>
      </c>
      <c r="B83" s="10"/>
      <c r="C83" s="8">
        <v>1849</v>
      </c>
      <c r="D83" s="8">
        <v>1849</v>
      </c>
      <c r="E83" s="8">
        <v>1849</v>
      </c>
      <c r="F83" s="8">
        <v>1849</v>
      </c>
      <c r="G83" s="8">
        <v>1849</v>
      </c>
      <c r="H83" s="8">
        <v>1849</v>
      </c>
      <c r="I83" s="8">
        <v>1849</v>
      </c>
      <c r="J83" s="2"/>
      <c r="K83" s="2"/>
    </row>
    <row r="84" spans="1:11" ht="15.75" customHeight="1" thickTop="1" thickBot="1">
      <c r="A84" s="11" t="s">
        <v>17</v>
      </c>
      <c r="B84" s="10"/>
      <c r="C84" s="8">
        <v>1978</v>
      </c>
      <c r="D84" s="8">
        <v>1978</v>
      </c>
      <c r="E84" s="8">
        <v>1978</v>
      </c>
      <c r="F84" s="8">
        <v>1978</v>
      </c>
      <c r="G84" s="8">
        <v>1978</v>
      </c>
      <c r="H84" s="8">
        <v>1978</v>
      </c>
      <c r="I84" s="8">
        <v>1978</v>
      </c>
      <c r="J84" s="2"/>
      <c r="K84" s="2"/>
    </row>
    <row r="85" spans="1:11" ht="15.75" customHeight="1" thickTop="1" thickBot="1">
      <c r="A85" s="11" t="s">
        <v>18</v>
      </c>
      <c r="B85" s="10"/>
      <c r="C85" s="8">
        <v>2265</v>
      </c>
      <c r="D85" s="8">
        <v>2265</v>
      </c>
      <c r="E85" s="8">
        <v>2265</v>
      </c>
      <c r="F85" s="8">
        <v>2265</v>
      </c>
      <c r="G85" s="8">
        <v>2265</v>
      </c>
      <c r="H85" s="8">
        <v>2265</v>
      </c>
      <c r="I85" s="8">
        <v>2265</v>
      </c>
      <c r="J85" s="2"/>
      <c r="K85" s="2"/>
    </row>
    <row r="86" spans="1:11" ht="15.75" customHeight="1" thickTop="1" thickBot="1">
      <c r="A86" s="11" t="s">
        <v>19</v>
      </c>
      <c r="B86" s="10"/>
      <c r="C86" s="8">
        <v>2207</v>
      </c>
      <c r="D86" s="8">
        <v>2207</v>
      </c>
      <c r="E86" s="8">
        <v>2207</v>
      </c>
      <c r="F86" s="8">
        <v>2207</v>
      </c>
      <c r="G86" s="8"/>
      <c r="H86" s="8"/>
      <c r="I86" s="8"/>
      <c r="J86" s="2"/>
      <c r="K86" s="2"/>
    </row>
    <row r="87" spans="1:11" ht="15.75" customHeight="1" thickTop="1" thickBot="1">
      <c r="A87" s="11" t="s">
        <v>20</v>
      </c>
      <c r="B87" s="10"/>
      <c r="C87" s="8">
        <v>2263</v>
      </c>
      <c r="D87" s="8">
        <v>2263</v>
      </c>
      <c r="E87" s="8">
        <v>2263</v>
      </c>
      <c r="F87" s="8">
        <v>2263</v>
      </c>
      <c r="G87" s="8"/>
      <c r="H87" s="8"/>
      <c r="I87" s="8"/>
      <c r="J87" s="2"/>
      <c r="K87" s="2"/>
    </row>
    <row r="88" spans="1:11" ht="15.75" customHeight="1" thickTop="1" thickBot="1">
      <c r="A88" s="11" t="s">
        <v>21</v>
      </c>
      <c r="B88" s="10"/>
      <c r="C88" s="8">
        <v>2383</v>
      </c>
      <c r="D88" s="8">
        <v>2383</v>
      </c>
      <c r="E88" s="8">
        <v>2383</v>
      </c>
      <c r="F88" s="8">
        <v>2383</v>
      </c>
      <c r="G88" s="8"/>
      <c r="H88" s="8"/>
      <c r="I88" s="8"/>
      <c r="J88" s="2"/>
      <c r="K88" s="2"/>
    </row>
    <row r="89" spans="1:11" ht="15.75" customHeight="1" thickTop="1" thickBot="1">
      <c r="A89" s="7" t="s">
        <v>22</v>
      </c>
      <c r="B89" s="12">
        <f t="shared" ref="B89:I89" si="5">SUM(B81:B88)</f>
        <v>1507</v>
      </c>
      <c r="C89" s="12">
        <f t="shared" si="5"/>
        <v>12945</v>
      </c>
      <c r="D89" s="12">
        <f t="shared" si="5"/>
        <v>12945</v>
      </c>
      <c r="E89" s="12">
        <f t="shared" si="5"/>
        <v>12945</v>
      </c>
      <c r="F89" s="12">
        <f t="shared" si="5"/>
        <v>12945</v>
      </c>
      <c r="G89" s="12">
        <f t="shared" si="5"/>
        <v>6092</v>
      </c>
      <c r="H89" s="12">
        <f t="shared" si="5"/>
        <v>6092</v>
      </c>
      <c r="I89" s="12">
        <f t="shared" si="5"/>
        <v>6092</v>
      </c>
      <c r="J89" s="2"/>
      <c r="K89" s="2"/>
    </row>
    <row r="90" spans="1:11" ht="15.75" customHeight="1" thickTop="1" thickBot="1">
      <c r="A90" s="2"/>
      <c r="B90" s="2"/>
      <c r="C90" s="2"/>
      <c r="D90" s="2"/>
      <c r="E90" s="2"/>
      <c r="F90" s="2"/>
      <c r="G90" s="2"/>
      <c r="H90" s="2"/>
      <c r="I90" s="14">
        <f>SUM(B89:I89)</f>
        <v>71563</v>
      </c>
      <c r="J90" s="2"/>
      <c r="K90" s="2"/>
    </row>
    <row r="91" spans="1:11" ht="15.75" customHeight="1" thickBo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 thickTop="1" thickBot="1">
      <c r="A92" s="69" t="s">
        <v>4</v>
      </c>
      <c r="B92" s="51" t="s">
        <v>61</v>
      </c>
      <c r="C92" s="72"/>
      <c r="D92" s="72"/>
      <c r="E92" s="72"/>
      <c r="F92" s="72"/>
      <c r="G92" s="72"/>
      <c r="H92" s="72"/>
      <c r="I92" s="73"/>
      <c r="J92" s="2"/>
      <c r="K92" s="2"/>
    </row>
    <row r="93" spans="1:11" ht="15.75" customHeight="1" thickTop="1" thickBot="1">
      <c r="A93" s="70"/>
      <c r="B93" s="51" t="s">
        <v>68</v>
      </c>
      <c r="C93" s="72"/>
      <c r="D93" s="72"/>
      <c r="E93" s="72"/>
      <c r="F93" s="72"/>
      <c r="G93" s="72"/>
      <c r="H93" s="72"/>
      <c r="I93" s="73"/>
      <c r="J93" s="2"/>
      <c r="K93" s="2"/>
    </row>
    <row r="94" spans="1:11" ht="15.75" customHeight="1" thickTop="1" thickBot="1">
      <c r="A94" s="71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 thickTop="1" thickBot="1">
      <c r="A95" s="7" t="s">
        <v>14</v>
      </c>
      <c r="B95" s="10">
        <v>771</v>
      </c>
      <c r="C95" s="8"/>
      <c r="D95" s="8"/>
      <c r="E95" s="8"/>
      <c r="F95" s="8"/>
      <c r="G95" s="8"/>
      <c r="H95" s="8"/>
      <c r="I95" s="8"/>
      <c r="J95" s="2"/>
      <c r="K95" s="2"/>
    </row>
    <row r="96" spans="1:11" ht="15.75" customHeight="1" thickTop="1" thickBot="1">
      <c r="A96" s="9" t="s">
        <v>15</v>
      </c>
      <c r="B96" s="10"/>
      <c r="C96" s="8"/>
      <c r="D96" s="8"/>
      <c r="E96" s="8"/>
      <c r="F96" s="8"/>
      <c r="G96" s="8"/>
      <c r="H96" s="8"/>
      <c r="I96" s="8"/>
      <c r="J96" s="2"/>
      <c r="K96" s="2"/>
    </row>
    <row r="97" spans="1:11" ht="15.75" customHeight="1" thickTop="1" thickBot="1">
      <c r="A97" s="11" t="s">
        <v>16</v>
      </c>
      <c r="B97" s="10"/>
      <c r="C97" s="8">
        <v>898</v>
      </c>
      <c r="D97" s="8">
        <v>898</v>
      </c>
      <c r="E97" s="8">
        <v>898</v>
      </c>
      <c r="F97" s="8">
        <v>898</v>
      </c>
      <c r="G97" s="8">
        <v>898</v>
      </c>
      <c r="H97" s="8">
        <v>898</v>
      </c>
      <c r="I97" s="8">
        <v>898</v>
      </c>
      <c r="J97" s="2"/>
      <c r="K97" s="2"/>
    </row>
    <row r="98" spans="1:11" ht="15.75" customHeight="1" thickTop="1" thickBot="1">
      <c r="A98" s="11" t="s">
        <v>17</v>
      </c>
      <c r="B98" s="10"/>
      <c r="C98" s="8">
        <v>924</v>
      </c>
      <c r="D98" s="8">
        <v>924</v>
      </c>
      <c r="E98" s="8">
        <v>924</v>
      </c>
      <c r="F98" s="8">
        <v>924</v>
      </c>
      <c r="G98" s="8">
        <v>924</v>
      </c>
      <c r="H98" s="8">
        <v>924</v>
      </c>
      <c r="I98" s="8">
        <v>924</v>
      </c>
      <c r="J98" s="2"/>
      <c r="K98" s="2"/>
    </row>
    <row r="99" spans="1:11" ht="15.75" customHeight="1" thickTop="1" thickBot="1">
      <c r="A99" s="11" t="s">
        <v>18</v>
      </c>
      <c r="B99" s="10"/>
      <c r="C99" s="8">
        <v>1112</v>
      </c>
      <c r="D99" s="8">
        <v>1112</v>
      </c>
      <c r="E99" s="8">
        <v>1112</v>
      </c>
      <c r="F99" s="8">
        <v>1112</v>
      </c>
      <c r="G99" s="8">
        <v>1112</v>
      </c>
      <c r="H99" s="8">
        <v>1112</v>
      </c>
      <c r="I99" s="8">
        <v>1112</v>
      </c>
      <c r="J99" s="2"/>
      <c r="K99" s="2"/>
    </row>
    <row r="100" spans="1:11" ht="15.75" customHeight="1" thickTop="1" thickBot="1">
      <c r="A100" s="11" t="s">
        <v>19</v>
      </c>
      <c r="B100" s="10"/>
      <c r="C100" s="8">
        <v>1040</v>
      </c>
      <c r="D100" s="8">
        <v>1040</v>
      </c>
      <c r="E100" s="8">
        <v>1040</v>
      </c>
      <c r="F100" s="8">
        <v>1040</v>
      </c>
      <c r="G100" s="8"/>
      <c r="H100" s="8"/>
      <c r="I100" s="8"/>
      <c r="J100" s="2"/>
      <c r="K100" s="2"/>
    </row>
    <row r="101" spans="1:11" ht="15.75" customHeight="1" thickTop="1" thickBot="1">
      <c r="A101" s="11" t="s">
        <v>20</v>
      </c>
      <c r="B101" s="10"/>
      <c r="C101" s="8">
        <v>1059</v>
      </c>
      <c r="D101" s="8">
        <v>1059</v>
      </c>
      <c r="E101" s="8">
        <v>1059</v>
      </c>
      <c r="F101" s="8">
        <v>1059</v>
      </c>
      <c r="G101" s="8"/>
      <c r="H101" s="8"/>
      <c r="I101" s="8"/>
      <c r="J101" s="2"/>
      <c r="K101" s="2"/>
    </row>
    <row r="102" spans="1:11" ht="15.75" customHeight="1" thickTop="1" thickBot="1">
      <c r="A102" s="11" t="s">
        <v>21</v>
      </c>
      <c r="B102" s="10"/>
      <c r="C102" s="8">
        <v>1013</v>
      </c>
      <c r="D102" s="8">
        <v>1013</v>
      </c>
      <c r="E102" s="8">
        <v>1013</v>
      </c>
      <c r="F102" s="8">
        <v>1013</v>
      </c>
      <c r="G102" s="8"/>
      <c r="H102" s="8"/>
      <c r="I102" s="8"/>
      <c r="J102" s="2"/>
      <c r="K102" s="2"/>
    </row>
    <row r="103" spans="1:11" ht="15.75" customHeight="1" thickTop="1" thickBot="1">
      <c r="A103" s="7" t="s">
        <v>22</v>
      </c>
      <c r="B103" s="12">
        <f t="shared" ref="B103:I103" si="6">SUM(B95:B102)</f>
        <v>771</v>
      </c>
      <c r="C103" s="12">
        <f t="shared" si="6"/>
        <v>6046</v>
      </c>
      <c r="D103" s="12">
        <f t="shared" si="6"/>
        <v>6046</v>
      </c>
      <c r="E103" s="12">
        <f t="shared" si="6"/>
        <v>6046</v>
      </c>
      <c r="F103" s="12">
        <f t="shared" si="6"/>
        <v>6046</v>
      </c>
      <c r="G103" s="12">
        <f t="shared" si="6"/>
        <v>2934</v>
      </c>
      <c r="H103" s="12">
        <f t="shared" si="6"/>
        <v>2934</v>
      </c>
      <c r="I103" s="12">
        <f t="shared" si="6"/>
        <v>2934</v>
      </c>
      <c r="J103" s="2"/>
      <c r="K103" s="2"/>
    </row>
    <row r="104" spans="1:11" ht="15.75" customHeight="1" thickTop="1" thickBo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33757</v>
      </c>
      <c r="J104" s="2"/>
      <c r="K104" s="2"/>
    </row>
    <row r="105" spans="1:1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 thickBo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>
      <c r="A107" s="2"/>
      <c r="B107" s="2"/>
      <c r="C107" s="2"/>
      <c r="D107" s="2"/>
      <c r="E107" s="2"/>
      <c r="F107" s="2"/>
      <c r="G107" s="64" t="s">
        <v>48</v>
      </c>
      <c r="H107" s="86">
        <f>I77+I63+I50+I36+I23+I90+I104</f>
        <v>364257</v>
      </c>
      <c r="I107" s="66"/>
      <c r="J107" s="2"/>
      <c r="K107" s="2"/>
    </row>
    <row r="108" spans="1:11" ht="15.75" customHeight="1" thickBot="1">
      <c r="A108" s="2"/>
      <c r="B108" s="2"/>
      <c r="C108" s="2"/>
      <c r="D108" s="2"/>
      <c r="E108" s="2"/>
      <c r="F108" s="2"/>
      <c r="G108" s="65"/>
      <c r="H108" s="65"/>
      <c r="I108" s="68"/>
      <c r="J108" s="2"/>
      <c r="K108" s="2"/>
    </row>
  </sheetData>
  <mergeCells count="27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A78:A80"/>
    <mergeCell ref="B78:I78"/>
    <mergeCell ref="B79:I79"/>
    <mergeCell ref="A92:A94"/>
    <mergeCell ref="B92:I92"/>
    <mergeCell ref="B93:I93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111"/>
  <sheetViews>
    <sheetView topLeftCell="A91" workbookViewId="0">
      <selection activeCell="F102" sqref="F102"/>
    </sheetView>
  </sheetViews>
  <sheetFormatPr baseColWidth="10" defaultRowHeight="15"/>
  <cols>
    <col min="1" max="1" width="28.85546875" style="26" customWidth="1"/>
    <col min="2" max="2" width="11.42578125" style="26"/>
    <col min="3" max="3" width="19.7109375" style="26" customWidth="1"/>
    <col min="4" max="4" width="14.85546875" style="26" customWidth="1"/>
    <col min="5" max="5" width="19.5703125" style="26" customWidth="1"/>
    <col min="6" max="7" width="22.28515625" style="26" customWidth="1"/>
    <col min="8" max="8" width="19.140625" style="26" customWidth="1"/>
    <col min="9" max="9" width="21.85546875" style="26" customWidth="1"/>
    <col min="10" max="16384" width="11.42578125" style="26"/>
  </cols>
  <sheetData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9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9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9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9" ht="20.25" thickTop="1" thickBot="1">
      <c r="A12" s="80" t="s">
        <v>4</v>
      </c>
      <c r="B12" s="81" t="s">
        <v>61</v>
      </c>
      <c r="C12" s="82"/>
      <c r="D12" s="82"/>
      <c r="E12" s="82"/>
      <c r="F12" s="82"/>
      <c r="G12" s="82"/>
      <c r="H12" s="82"/>
      <c r="I12" s="83"/>
    </row>
    <row r="13" spans="1:9" ht="20.25" thickTop="1" thickBot="1">
      <c r="A13" s="80"/>
      <c r="B13" s="81" t="s">
        <v>62</v>
      </c>
      <c r="C13" s="82"/>
      <c r="D13" s="82"/>
      <c r="E13" s="82"/>
      <c r="F13" s="82"/>
      <c r="G13" s="82"/>
      <c r="H13" s="82"/>
      <c r="I13" s="83"/>
    </row>
    <row r="14" spans="1:9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9" ht="20.25" thickTop="1" thickBot="1">
      <c r="A15" s="28" t="s">
        <v>14</v>
      </c>
      <c r="B15" s="29">
        <v>100</v>
      </c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0" t="s">
        <v>15</v>
      </c>
      <c r="B16" s="29"/>
      <c r="C16" s="29"/>
      <c r="D16" s="29"/>
      <c r="E16" s="29"/>
      <c r="F16" s="29"/>
      <c r="G16" s="29"/>
      <c r="H16" s="29"/>
      <c r="I16" s="29"/>
    </row>
    <row r="17" spans="1:9" ht="20.25" thickTop="1" thickBot="1">
      <c r="A17" s="32" t="s">
        <v>16</v>
      </c>
      <c r="B17" s="29"/>
      <c r="C17" s="29">
        <v>15</v>
      </c>
      <c r="D17" s="29">
        <v>15</v>
      </c>
      <c r="E17" s="29">
        <v>15</v>
      </c>
      <c r="F17" s="29">
        <v>15</v>
      </c>
      <c r="G17" s="29"/>
      <c r="H17" s="29">
        <v>45</v>
      </c>
      <c r="I17" s="29"/>
    </row>
    <row r="18" spans="1:9" ht="20.25" thickTop="1" thickBot="1">
      <c r="A18" s="32" t="s">
        <v>17</v>
      </c>
      <c r="B18" s="29"/>
      <c r="C18" s="29">
        <v>20</v>
      </c>
      <c r="D18" s="29"/>
      <c r="E18" s="29"/>
      <c r="F18" s="29"/>
      <c r="G18" s="29">
        <v>20</v>
      </c>
      <c r="H18" s="29">
        <v>60</v>
      </c>
      <c r="I18" s="29">
        <v>20</v>
      </c>
    </row>
    <row r="19" spans="1:9" ht="20.25" thickTop="1" thickBot="1">
      <c r="A19" s="32" t="s">
        <v>18</v>
      </c>
      <c r="B19" s="29"/>
      <c r="C19" s="29">
        <v>10</v>
      </c>
      <c r="D19" s="29"/>
      <c r="E19" s="29">
        <v>10</v>
      </c>
      <c r="F19" s="29"/>
      <c r="G19" s="29"/>
      <c r="H19" s="29">
        <v>30</v>
      </c>
      <c r="I19" s="29">
        <v>10</v>
      </c>
    </row>
    <row r="20" spans="1:9" ht="20.25" thickTop="1" thickBot="1">
      <c r="A20" s="32" t="s">
        <v>19</v>
      </c>
      <c r="B20" s="29"/>
      <c r="C20" s="29">
        <v>15</v>
      </c>
      <c r="D20" s="29">
        <v>15</v>
      </c>
      <c r="E20" s="29"/>
      <c r="F20" s="29"/>
      <c r="G20" s="29"/>
      <c r="H20" s="29"/>
      <c r="I20" s="29"/>
    </row>
    <row r="21" spans="1:9" ht="20.25" thickTop="1" thickBot="1">
      <c r="A21" s="32" t="s">
        <v>20</v>
      </c>
      <c r="B21" s="29"/>
      <c r="C21" s="29">
        <v>14</v>
      </c>
      <c r="D21" s="29">
        <v>14</v>
      </c>
      <c r="E21" s="29">
        <v>14</v>
      </c>
      <c r="F21" s="29"/>
      <c r="G21" s="29"/>
      <c r="H21" s="29"/>
      <c r="I21" s="29"/>
    </row>
    <row r="22" spans="1:9" ht="20.25" thickTop="1" thickBot="1">
      <c r="A22" s="32" t="s">
        <v>21</v>
      </c>
      <c r="B22" s="29"/>
      <c r="C22" s="29">
        <v>20</v>
      </c>
      <c r="D22" s="29">
        <v>20</v>
      </c>
      <c r="E22" s="29"/>
      <c r="F22" s="29">
        <v>20</v>
      </c>
      <c r="G22" s="29"/>
      <c r="H22" s="29"/>
      <c r="I22" s="29"/>
    </row>
    <row r="23" spans="1:9" ht="20.25" thickTop="1" thickBot="1">
      <c r="A23" s="28" t="s">
        <v>22</v>
      </c>
      <c r="B23" s="33">
        <f>SUM(B15:B22)</f>
        <v>100</v>
      </c>
      <c r="C23" s="33">
        <f t="shared" ref="C23:I23" si="0">SUM(C17:C22)</f>
        <v>94</v>
      </c>
      <c r="D23" s="33">
        <f t="shared" si="0"/>
        <v>64</v>
      </c>
      <c r="E23" s="33">
        <f t="shared" si="0"/>
        <v>39</v>
      </c>
      <c r="F23" s="33">
        <f t="shared" si="0"/>
        <v>35</v>
      </c>
      <c r="G23" s="33">
        <f t="shared" si="0"/>
        <v>20</v>
      </c>
      <c r="H23" s="33">
        <f t="shared" si="0"/>
        <v>135</v>
      </c>
      <c r="I23" s="33">
        <f t="shared" si="0"/>
        <v>30</v>
      </c>
    </row>
    <row r="24" spans="1:9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517</v>
      </c>
    </row>
    <row r="25" spans="1:9" ht="20.25" thickTop="1" thickBot="1">
      <c r="A25" s="80" t="s">
        <v>4</v>
      </c>
      <c r="B25" s="81" t="s">
        <v>61</v>
      </c>
      <c r="C25" s="82"/>
      <c r="D25" s="82"/>
      <c r="E25" s="82"/>
      <c r="F25" s="82"/>
      <c r="G25" s="82"/>
      <c r="H25" s="82"/>
      <c r="I25" s="83"/>
    </row>
    <row r="26" spans="1:9" ht="20.25" thickTop="1" thickBot="1">
      <c r="A26" s="80"/>
      <c r="B26" s="81" t="s">
        <v>63</v>
      </c>
      <c r="C26" s="82"/>
      <c r="D26" s="82"/>
      <c r="E26" s="82"/>
      <c r="F26" s="82"/>
      <c r="G26" s="82"/>
      <c r="H26" s="82"/>
      <c r="I26" s="83"/>
    </row>
    <row r="27" spans="1:9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9" ht="20.25" thickTop="1" thickBot="1">
      <c r="A28" s="28" t="s">
        <v>14</v>
      </c>
      <c r="B28" s="31">
        <v>150</v>
      </c>
      <c r="C28" s="29"/>
      <c r="D28" s="29"/>
      <c r="E28" s="29"/>
      <c r="F28" s="29"/>
      <c r="G28" s="29"/>
      <c r="H28" s="29"/>
      <c r="I28" s="29"/>
    </row>
    <row r="29" spans="1:9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9" ht="20.25" thickTop="1" thickBot="1">
      <c r="A30" s="32" t="s">
        <v>16</v>
      </c>
      <c r="B30" s="31"/>
      <c r="C30" s="29">
        <v>100</v>
      </c>
      <c r="D30" s="29">
        <v>100</v>
      </c>
      <c r="E30" s="29">
        <v>100</v>
      </c>
      <c r="F30" s="29">
        <v>100</v>
      </c>
      <c r="G30" s="29">
        <v>300</v>
      </c>
      <c r="H30" s="29">
        <v>300</v>
      </c>
      <c r="I30" s="29">
        <v>100</v>
      </c>
    </row>
    <row r="31" spans="1:9" ht="20.25" thickTop="1" thickBot="1">
      <c r="A31" s="32" t="s">
        <v>17</v>
      </c>
      <c r="B31" s="31"/>
      <c r="C31" s="29">
        <v>300</v>
      </c>
      <c r="D31" s="29">
        <v>300</v>
      </c>
      <c r="E31" s="29">
        <v>100</v>
      </c>
      <c r="F31" s="29">
        <v>100</v>
      </c>
      <c r="G31" s="29">
        <v>300</v>
      </c>
      <c r="H31" s="29">
        <v>300</v>
      </c>
      <c r="I31" s="29">
        <v>100</v>
      </c>
    </row>
    <row r="32" spans="1:9" ht="20.25" thickTop="1" thickBot="1">
      <c r="A32" s="32" t="s">
        <v>18</v>
      </c>
      <c r="B32" s="31"/>
      <c r="C32" s="29">
        <v>250</v>
      </c>
      <c r="D32" s="29">
        <v>300</v>
      </c>
      <c r="E32" s="29">
        <v>250</v>
      </c>
      <c r="F32" s="29">
        <v>300</v>
      </c>
      <c r="G32" s="29">
        <v>350</v>
      </c>
      <c r="H32" s="29">
        <v>300</v>
      </c>
      <c r="I32" s="29">
        <v>100</v>
      </c>
    </row>
    <row r="33" spans="1:9" ht="20.25" thickTop="1" thickBot="1">
      <c r="A33" s="32" t="s">
        <v>19</v>
      </c>
      <c r="B33" s="31"/>
      <c r="C33" s="29">
        <v>300</v>
      </c>
      <c r="D33" s="29">
        <v>280</v>
      </c>
      <c r="E33" s="29">
        <v>310</v>
      </c>
      <c r="F33" s="29">
        <v>150</v>
      </c>
      <c r="G33" s="29"/>
      <c r="H33" s="29"/>
      <c r="I33" s="29"/>
    </row>
    <row r="34" spans="1:9" ht="20.25" thickTop="1" thickBot="1">
      <c r="A34" s="32" t="s">
        <v>20</v>
      </c>
      <c r="B34" s="31"/>
      <c r="C34" s="29">
        <v>250</v>
      </c>
      <c r="D34" s="29">
        <v>300</v>
      </c>
      <c r="E34" s="29">
        <v>100</v>
      </c>
      <c r="F34" s="29">
        <v>150</v>
      </c>
      <c r="G34" s="29"/>
      <c r="H34" s="29"/>
      <c r="I34" s="29"/>
    </row>
    <row r="35" spans="1:9" ht="20.25" thickTop="1" thickBot="1">
      <c r="A35" s="32" t="s">
        <v>21</v>
      </c>
      <c r="B35" s="31"/>
      <c r="C35" s="29">
        <v>250</v>
      </c>
      <c r="D35" s="29">
        <v>300</v>
      </c>
      <c r="E35" s="29">
        <v>100</v>
      </c>
      <c r="F35" s="29">
        <v>150</v>
      </c>
      <c r="G35" s="29"/>
      <c r="H35" s="29"/>
      <c r="I35" s="29"/>
    </row>
    <row r="36" spans="1:9" ht="20.25" thickTop="1" thickBot="1">
      <c r="A36" s="28" t="s">
        <v>22</v>
      </c>
      <c r="B36" s="33">
        <f>SUM(B28:B35)</f>
        <v>150</v>
      </c>
      <c r="C36" s="33">
        <f>SUM(C28:C35)</f>
        <v>1450</v>
      </c>
      <c r="D36" s="33">
        <f t="shared" ref="D36:I36" si="1">SUM(D28:D35)</f>
        <v>1580</v>
      </c>
      <c r="E36" s="33">
        <f t="shared" si="1"/>
        <v>960</v>
      </c>
      <c r="F36" s="33">
        <f t="shared" si="1"/>
        <v>950</v>
      </c>
      <c r="G36" s="33">
        <f t="shared" si="1"/>
        <v>950</v>
      </c>
      <c r="H36" s="33">
        <f t="shared" si="1"/>
        <v>900</v>
      </c>
      <c r="I36" s="33">
        <f t="shared" si="1"/>
        <v>300</v>
      </c>
    </row>
    <row r="37" spans="1:9" ht="17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35">
        <f>SUM(B36:I36)</f>
        <v>7240</v>
      </c>
    </row>
    <row r="38" spans="1:9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20.25" thickTop="1" thickBot="1">
      <c r="A39" s="80" t="s">
        <v>4</v>
      </c>
      <c r="B39" s="81" t="s">
        <v>61</v>
      </c>
      <c r="C39" s="82"/>
      <c r="D39" s="82"/>
      <c r="E39" s="82"/>
      <c r="F39" s="82"/>
      <c r="G39" s="82"/>
      <c r="H39" s="82"/>
      <c r="I39" s="83"/>
    </row>
    <row r="40" spans="1:9" ht="20.25" thickTop="1" thickBot="1">
      <c r="A40" s="80"/>
      <c r="B40" s="81" t="s">
        <v>64</v>
      </c>
      <c r="C40" s="82"/>
      <c r="D40" s="82"/>
      <c r="E40" s="82"/>
      <c r="F40" s="82"/>
      <c r="G40" s="82"/>
      <c r="H40" s="82"/>
      <c r="I40" s="83"/>
    </row>
    <row r="41" spans="1:9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9" ht="20.25" thickTop="1" thickBot="1">
      <c r="A42" s="28" t="s">
        <v>14</v>
      </c>
      <c r="B42" s="31"/>
      <c r="C42" s="29"/>
      <c r="D42" s="29"/>
      <c r="E42" s="29"/>
      <c r="F42" s="29"/>
      <c r="G42" s="29"/>
      <c r="H42" s="29"/>
      <c r="I42" s="29"/>
    </row>
    <row r="43" spans="1:9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9" ht="20.25" thickTop="1" thickBot="1">
      <c r="A44" s="32" t="s">
        <v>16</v>
      </c>
      <c r="B44" s="31"/>
      <c r="C44" s="29">
        <v>195</v>
      </c>
      <c r="D44" s="29">
        <v>208</v>
      </c>
      <c r="E44" s="29">
        <v>260</v>
      </c>
      <c r="F44" s="29">
        <v>200</v>
      </c>
      <c r="G44" s="29">
        <v>300</v>
      </c>
      <c r="H44" s="29">
        <v>195</v>
      </c>
      <c r="I44" s="29">
        <v>190</v>
      </c>
    </row>
    <row r="45" spans="1:9" ht="20.25" thickTop="1" thickBot="1">
      <c r="A45" s="32" t="s">
        <v>17</v>
      </c>
      <c r="B45" s="31"/>
      <c r="C45" s="29">
        <v>205</v>
      </c>
      <c r="D45" s="29"/>
      <c r="E45" s="29">
        <v>150</v>
      </c>
      <c r="F45" s="29">
        <v>195</v>
      </c>
      <c r="G45" s="29"/>
      <c r="H45" s="29"/>
      <c r="I45" s="29">
        <v>195</v>
      </c>
    </row>
    <row r="46" spans="1:9" ht="20.25" thickTop="1" thickBot="1">
      <c r="A46" s="32" t="s">
        <v>18</v>
      </c>
      <c r="B46" s="31"/>
      <c r="C46" s="29">
        <v>60</v>
      </c>
      <c r="D46" s="29"/>
      <c r="E46" s="29"/>
      <c r="F46" s="29"/>
      <c r="G46" s="29">
        <v>150</v>
      </c>
      <c r="H46" s="29">
        <v>180</v>
      </c>
      <c r="I46" s="29">
        <v>180</v>
      </c>
    </row>
    <row r="47" spans="1:9" ht="20.25" thickTop="1" thickBot="1">
      <c r="A47" s="32" t="s">
        <v>19</v>
      </c>
      <c r="B47" s="31"/>
      <c r="C47" s="29"/>
      <c r="D47" s="29"/>
      <c r="E47" s="29"/>
      <c r="F47" s="29"/>
      <c r="G47" s="29"/>
      <c r="H47" s="29"/>
      <c r="I47" s="29"/>
    </row>
    <row r="48" spans="1:9" ht="20.25" thickTop="1" thickBot="1">
      <c r="A48" s="32" t="s">
        <v>20</v>
      </c>
      <c r="B48" s="31"/>
      <c r="C48" s="29">
        <v>250</v>
      </c>
      <c r="D48" s="29"/>
      <c r="E48" s="29">
        <v>185</v>
      </c>
      <c r="F48" s="29"/>
      <c r="G48" s="29"/>
      <c r="H48" s="29"/>
      <c r="I48" s="29"/>
    </row>
    <row r="49" spans="1:9" ht="20.25" thickTop="1" thickBot="1">
      <c r="A49" s="32" t="s">
        <v>21</v>
      </c>
      <c r="B49" s="31"/>
      <c r="C49" s="29"/>
      <c r="D49" s="29"/>
      <c r="E49" s="29"/>
      <c r="F49" s="29">
        <v>200</v>
      </c>
      <c r="G49" s="29"/>
      <c r="H49" s="29"/>
      <c r="I49" s="29"/>
    </row>
    <row r="50" spans="1:9" ht="20.25" thickTop="1" thickBot="1">
      <c r="A50" s="28" t="s">
        <v>22</v>
      </c>
      <c r="B50" s="33">
        <f>SUM(B42:B49)</f>
        <v>0</v>
      </c>
      <c r="C50" s="33">
        <f>SUM(C42:C49)</f>
        <v>710</v>
      </c>
      <c r="D50" s="33">
        <f t="shared" ref="D50:I50" si="2">SUM(D42:D49)</f>
        <v>208</v>
      </c>
      <c r="E50" s="33">
        <f t="shared" si="2"/>
        <v>595</v>
      </c>
      <c r="F50" s="33">
        <f t="shared" si="2"/>
        <v>595</v>
      </c>
      <c r="G50" s="33">
        <f t="shared" si="2"/>
        <v>450</v>
      </c>
      <c r="H50" s="33">
        <f t="shared" si="2"/>
        <v>375</v>
      </c>
      <c r="I50" s="33">
        <f t="shared" si="2"/>
        <v>565</v>
      </c>
    </row>
    <row r="51" spans="1:9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3498</v>
      </c>
    </row>
    <row r="52" spans="1:9" ht="20.25" thickTop="1" thickBot="1">
      <c r="A52" s="80" t="s">
        <v>4</v>
      </c>
      <c r="B52" s="81" t="s">
        <v>61</v>
      </c>
      <c r="C52" s="82"/>
      <c r="D52" s="82"/>
      <c r="E52" s="82"/>
      <c r="F52" s="82"/>
      <c r="G52" s="82"/>
      <c r="H52" s="82"/>
      <c r="I52" s="83"/>
    </row>
    <row r="53" spans="1:9" ht="20.25" thickTop="1" thickBot="1">
      <c r="A53" s="80"/>
      <c r="B53" s="81" t="s">
        <v>65</v>
      </c>
      <c r="C53" s="82"/>
      <c r="D53" s="82"/>
      <c r="E53" s="82"/>
      <c r="F53" s="82"/>
      <c r="G53" s="82"/>
      <c r="H53" s="82"/>
      <c r="I53" s="83"/>
    </row>
    <row r="54" spans="1:9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9" ht="20.25" thickTop="1" thickBot="1">
      <c r="A55" s="28" t="s">
        <v>14</v>
      </c>
      <c r="B55" s="31"/>
      <c r="C55" s="29"/>
      <c r="D55" s="29"/>
      <c r="E55" s="29"/>
      <c r="F55" s="29"/>
      <c r="G55" s="29"/>
      <c r="H55" s="29"/>
      <c r="I55" s="29"/>
    </row>
    <row r="56" spans="1:9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9" ht="20.25" thickTop="1" thickBot="1">
      <c r="A57" s="32" t="s">
        <v>16</v>
      </c>
      <c r="B57" s="31"/>
      <c r="C57" s="29">
        <v>200</v>
      </c>
      <c r="D57" s="29">
        <v>200</v>
      </c>
      <c r="E57" s="29">
        <v>200</v>
      </c>
      <c r="F57" s="29">
        <v>200</v>
      </c>
      <c r="G57" s="29">
        <v>200</v>
      </c>
      <c r="H57" s="29">
        <v>200</v>
      </c>
      <c r="I57" s="29">
        <v>200</v>
      </c>
    </row>
    <row r="58" spans="1:9" ht="20.25" thickTop="1" thickBot="1">
      <c r="A58" s="32" t="s">
        <v>17</v>
      </c>
      <c r="B58" s="31"/>
      <c r="C58" s="29">
        <v>170</v>
      </c>
      <c r="D58" s="29">
        <v>170</v>
      </c>
      <c r="E58" s="29">
        <v>170</v>
      </c>
      <c r="F58" s="29">
        <v>170</v>
      </c>
      <c r="G58" s="29">
        <v>170</v>
      </c>
      <c r="H58" s="29">
        <v>170</v>
      </c>
      <c r="I58" s="29">
        <v>170</v>
      </c>
    </row>
    <row r="59" spans="1:9" ht="20.25" thickTop="1" thickBot="1">
      <c r="A59" s="32" t="s">
        <v>18</v>
      </c>
      <c r="B59" s="31"/>
      <c r="C59" s="29">
        <v>120</v>
      </c>
      <c r="D59" s="29">
        <v>120</v>
      </c>
      <c r="E59" s="29">
        <v>120</v>
      </c>
      <c r="F59" s="29">
        <v>120</v>
      </c>
      <c r="G59" s="29">
        <v>120</v>
      </c>
      <c r="H59" s="29">
        <v>120</v>
      </c>
      <c r="I59" s="29">
        <v>120</v>
      </c>
    </row>
    <row r="60" spans="1:9" ht="20.25" thickTop="1" thickBot="1">
      <c r="A60" s="32" t="s">
        <v>19</v>
      </c>
      <c r="B60" s="31"/>
      <c r="C60" s="29">
        <v>100</v>
      </c>
      <c r="D60" s="29"/>
      <c r="E60" s="29"/>
      <c r="F60" s="29"/>
      <c r="G60" s="29"/>
      <c r="H60" s="29"/>
      <c r="I60" s="29"/>
    </row>
    <row r="61" spans="1:9" ht="20.25" thickTop="1" thickBot="1">
      <c r="A61" s="32" t="s">
        <v>20</v>
      </c>
      <c r="B61" s="31"/>
      <c r="C61" s="29">
        <v>75</v>
      </c>
      <c r="D61" s="29">
        <v>75</v>
      </c>
      <c r="E61" s="29"/>
      <c r="F61" s="29"/>
      <c r="G61" s="29"/>
      <c r="H61" s="29"/>
      <c r="I61" s="29"/>
    </row>
    <row r="62" spans="1:9" ht="20.25" thickTop="1" thickBot="1">
      <c r="A62" s="32" t="s">
        <v>21</v>
      </c>
      <c r="B62" s="31"/>
      <c r="C62" s="29"/>
      <c r="D62" s="29"/>
      <c r="E62" s="29"/>
      <c r="F62" s="29"/>
      <c r="G62" s="29"/>
      <c r="H62" s="29"/>
      <c r="I62" s="29"/>
    </row>
    <row r="63" spans="1:9" ht="20.25" thickTop="1" thickBot="1">
      <c r="A63" s="28" t="s">
        <v>22</v>
      </c>
      <c r="B63" s="33">
        <f>SUM(B55:B62)</f>
        <v>0</v>
      </c>
      <c r="C63" s="33">
        <f>SUM(C55:C62)</f>
        <v>665</v>
      </c>
      <c r="D63" s="33">
        <f t="shared" ref="D63:I63" si="3">SUM(D55:D62)</f>
        <v>565</v>
      </c>
      <c r="E63" s="33">
        <f t="shared" si="3"/>
        <v>490</v>
      </c>
      <c r="F63" s="33">
        <f t="shared" si="3"/>
        <v>490</v>
      </c>
      <c r="G63" s="33">
        <f t="shared" si="3"/>
        <v>490</v>
      </c>
      <c r="H63" s="33">
        <f t="shared" si="3"/>
        <v>490</v>
      </c>
      <c r="I63" s="37">
        <f t="shared" si="3"/>
        <v>490</v>
      </c>
    </row>
    <row r="64" spans="1:9" ht="17.25" thickTop="1" thickBot="1">
      <c r="A64" s="36"/>
      <c r="B64" s="36"/>
      <c r="C64" s="36"/>
      <c r="D64" s="36"/>
      <c r="E64" s="36"/>
      <c r="F64" s="36"/>
      <c r="G64" s="36"/>
      <c r="H64" s="36"/>
      <c r="I64" s="35">
        <f>SUM(B63:I63)</f>
        <v>3680</v>
      </c>
    </row>
    <row r="65" spans="1:9" ht="15.75" thickBot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20.25" thickTop="1" thickBot="1">
      <c r="A66" s="80" t="s">
        <v>4</v>
      </c>
      <c r="B66" s="81" t="s">
        <v>61</v>
      </c>
      <c r="C66" s="82"/>
      <c r="D66" s="82"/>
      <c r="E66" s="82"/>
      <c r="F66" s="82"/>
      <c r="G66" s="82"/>
      <c r="H66" s="82"/>
      <c r="I66" s="83"/>
    </row>
    <row r="67" spans="1:9" ht="20.25" thickTop="1" thickBot="1">
      <c r="A67" s="80"/>
      <c r="B67" s="81" t="s">
        <v>66</v>
      </c>
      <c r="C67" s="82"/>
      <c r="D67" s="82"/>
      <c r="E67" s="82"/>
      <c r="F67" s="82"/>
      <c r="G67" s="82"/>
      <c r="H67" s="82"/>
      <c r="I67" s="83"/>
    </row>
    <row r="68" spans="1:9" ht="20.25" thickTop="1" thickBot="1">
      <c r="A68" s="80"/>
      <c r="B68" s="27" t="s">
        <v>6</v>
      </c>
      <c r="C68" s="27" t="s">
        <v>7</v>
      </c>
      <c r="D68" s="27" t="s">
        <v>8</v>
      </c>
      <c r="E68" s="27" t="s">
        <v>9</v>
      </c>
      <c r="F68" s="27" t="s">
        <v>10</v>
      </c>
      <c r="G68" s="27" t="s">
        <v>11</v>
      </c>
      <c r="H68" s="27" t="s">
        <v>12</v>
      </c>
      <c r="I68" s="27" t="s">
        <v>13</v>
      </c>
    </row>
    <row r="69" spans="1:9" ht="20.25" thickTop="1" thickBot="1">
      <c r="A69" s="28" t="s">
        <v>14</v>
      </c>
      <c r="B69" s="31"/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0" t="s">
        <v>15</v>
      </c>
      <c r="B70" s="31"/>
      <c r="C70" s="29"/>
      <c r="D70" s="29"/>
      <c r="E70" s="29"/>
      <c r="F70" s="29"/>
      <c r="G70" s="29"/>
      <c r="H70" s="29"/>
      <c r="I70" s="29"/>
    </row>
    <row r="71" spans="1:9" ht="20.25" thickTop="1" thickBot="1">
      <c r="A71" s="32" t="s">
        <v>16</v>
      </c>
      <c r="B71" s="31"/>
      <c r="C71" s="29">
        <v>160</v>
      </c>
      <c r="D71" s="29">
        <v>160</v>
      </c>
      <c r="E71" s="29">
        <v>170</v>
      </c>
      <c r="F71" s="29">
        <v>140</v>
      </c>
      <c r="G71" s="29">
        <v>140</v>
      </c>
      <c r="H71" s="29">
        <v>130</v>
      </c>
      <c r="I71" s="29">
        <v>150</v>
      </c>
    </row>
    <row r="72" spans="1:9" ht="20.25" thickTop="1" thickBot="1">
      <c r="A72" s="32" t="s">
        <v>17</v>
      </c>
      <c r="B72" s="31"/>
      <c r="C72" s="29">
        <v>130</v>
      </c>
      <c r="D72" s="29">
        <v>145</v>
      </c>
      <c r="E72" s="29">
        <v>30</v>
      </c>
      <c r="F72" s="29">
        <v>30</v>
      </c>
      <c r="G72" s="29"/>
      <c r="H72" s="29">
        <v>110</v>
      </c>
      <c r="I72" s="29">
        <v>110</v>
      </c>
    </row>
    <row r="73" spans="1:9" ht="20.25" thickTop="1" thickBot="1">
      <c r="A73" s="32" t="s">
        <v>18</v>
      </c>
      <c r="B73" s="31"/>
      <c r="C73" s="29">
        <v>50</v>
      </c>
      <c r="D73" s="29">
        <v>50</v>
      </c>
      <c r="E73" s="29"/>
      <c r="F73" s="29"/>
      <c r="G73" s="29"/>
      <c r="H73" s="29"/>
      <c r="I73" s="29"/>
    </row>
    <row r="74" spans="1:9" ht="20.25" thickTop="1" thickBot="1">
      <c r="A74" s="32" t="s">
        <v>19</v>
      </c>
      <c r="B74" s="31"/>
      <c r="C74" s="29">
        <v>120</v>
      </c>
      <c r="D74" s="29">
        <v>50</v>
      </c>
      <c r="E74" s="29">
        <v>50</v>
      </c>
      <c r="F74" s="29">
        <v>50</v>
      </c>
      <c r="G74" s="29"/>
      <c r="H74" s="29"/>
      <c r="I74" s="29"/>
    </row>
    <row r="75" spans="1:9" ht="20.25" thickTop="1" thickBot="1">
      <c r="A75" s="32" t="s">
        <v>20</v>
      </c>
      <c r="B75" s="31"/>
      <c r="C75" s="29">
        <v>120</v>
      </c>
      <c r="D75" s="29"/>
      <c r="E75" s="29"/>
      <c r="F75" s="29"/>
      <c r="G75" s="29"/>
      <c r="H75" s="29"/>
      <c r="I75" s="29"/>
    </row>
    <row r="76" spans="1:9" ht="20.25" thickTop="1" thickBot="1">
      <c r="A76" s="32" t="s">
        <v>21</v>
      </c>
      <c r="B76" s="31"/>
      <c r="C76" s="29"/>
      <c r="D76" s="29"/>
      <c r="E76" s="29"/>
      <c r="F76" s="29"/>
      <c r="G76" s="29"/>
      <c r="H76" s="29"/>
      <c r="I76" s="29"/>
    </row>
    <row r="77" spans="1:9" ht="20.25" thickTop="1" thickBot="1">
      <c r="A77" s="28" t="s">
        <v>22</v>
      </c>
      <c r="B77" s="33">
        <f>SUM(B69:B76)</f>
        <v>0</v>
      </c>
      <c r="C77" s="33">
        <f>SUM(C69:C76)</f>
        <v>580</v>
      </c>
      <c r="D77" s="33">
        <f t="shared" ref="D77:I77" si="4">SUM(D69:D76)</f>
        <v>405</v>
      </c>
      <c r="E77" s="33">
        <f t="shared" si="4"/>
        <v>250</v>
      </c>
      <c r="F77" s="33">
        <f t="shared" si="4"/>
        <v>220</v>
      </c>
      <c r="G77" s="33">
        <f t="shared" si="4"/>
        <v>140</v>
      </c>
      <c r="H77" s="33">
        <f t="shared" si="4"/>
        <v>240</v>
      </c>
      <c r="I77" s="33">
        <f t="shared" si="4"/>
        <v>260</v>
      </c>
    </row>
    <row r="78" spans="1:9" ht="17.25" thickTop="1" thickBot="1">
      <c r="A78" s="36"/>
      <c r="B78" s="36"/>
      <c r="C78" s="36"/>
      <c r="D78" s="36"/>
      <c r="E78" s="36"/>
      <c r="F78" s="36"/>
      <c r="G78" s="36"/>
      <c r="H78" s="36"/>
      <c r="I78" s="35">
        <f>SUM(B77:I77)</f>
        <v>2095</v>
      </c>
    </row>
    <row r="79" spans="1:9" ht="20.25" thickTop="1" thickBot="1">
      <c r="A79" s="80" t="s">
        <v>4</v>
      </c>
      <c r="B79" s="81" t="s">
        <v>61</v>
      </c>
      <c r="C79" s="82"/>
      <c r="D79" s="82"/>
      <c r="E79" s="82"/>
      <c r="F79" s="82"/>
      <c r="G79" s="82"/>
      <c r="H79" s="82"/>
      <c r="I79" s="83"/>
    </row>
    <row r="80" spans="1:9" ht="20.25" thickTop="1" thickBot="1">
      <c r="A80" s="80"/>
      <c r="B80" s="81" t="s">
        <v>67</v>
      </c>
      <c r="C80" s="82"/>
      <c r="D80" s="82"/>
      <c r="E80" s="82"/>
      <c r="F80" s="82"/>
      <c r="G80" s="82"/>
      <c r="H80" s="82"/>
      <c r="I80" s="83"/>
    </row>
    <row r="81" spans="1:9" ht="20.25" thickTop="1" thickBot="1">
      <c r="A81" s="80"/>
      <c r="B81" s="27" t="s">
        <v>6</v>
      </c>
      <c r="C81" s="27" t="s">
        <v>7</v>
      </c>
      <c r="D81" s="27" t="s">
        <v>8</v>
      </c>
      <c r="E81" s="27" t="s">
        <v>9</v>
      </c>
      <c r="F81" s="27" t="s">
        <v>10</v>
      </c>
      <c r="G81" s="27" t="s">
        <v>11</v>
      </c>
      <c r="H81" s="27" t="s">
        <v>12</v>
      </c>
      <c r="I81" s="27" t="s">
        <v>13</v>
      </c>
    </row>
    <row r="82" spans="1:9" ht="20.25" thickTop="1" thickBot="1">
      <c r="A82" s="28" t="s">
        <v>14</v>
      </c>
      <c r="B82" s="31"/>
      <c r="C82" s="29"/>
      <c r="D82" s="29"/>
      <c r="E82" s="29"/>
      <c r="F82" s="29"/>
      <c r="G82" s="29"/>
      <c r="H82" s="29"/>
      <c r="I82" s="29"/>
    </row>
    <row r="83" spans="1:9" ht="20.25" thickTop="1" thickBot="1">
      <c r="A83" s="30" t="s">
        <v>15</v>
      </c>
      <c r="B83" s="31"/>
      <c r="C83" s="29"/>
      <c r="D83" s="29"/>
      <c r="E83" s="29"/>
      <c r="F83" s="29"/>
      <c r="G83" s="29"/>
      <c r="H83" s="29"/>
      <c r="I83" s="29"/>
    </row>
    <row r="84" spans="1:9" ht="20.25" thickTop="1" thickBot="1">
      <c r="A84" s="32" t="s">
        <v>16</v>
      </c>
      <c r="B84" s="31"/>
      <c r="C84" s="29">
        <v>320</v>
      </c>
      <c r="D84" s="29">
        <v>420</v>
      </c>
      <c r="E84" s="29">
        <v>300</v>
      </c>
      <c r="F84" s="29"/>
      <c r="G84" s="29"/>
      <c r="H84" s="29"/>
      <c r="I84" s="29"/>
    </row>
    <row r="85" spans="1:9" ht="20.25" thickTop="1" thickBot="1">
      <c r="A85" s="32" t="s">
        <v>17</v>
      </c>
      <c r="B85" s="31"/>
      <c r="C85" s="29"/>
      <c r="D85" s="29">
        <v>290</v>
      </c>
      <c r="E85" s="29">
        <v>304</v>
      </c>
      <c r="F85" s="29"/>
      <c r="G85" s="29"/>
      <c r="H85" s="29"/>
      <c r="I85" s="29"/>
    </row>
    <row r="86" spans="1:9" ht="20.25" thickTop="1" thickBot="1">
      <c r="A86" s="32" t="s">
        <v>18</v>
      </c>
      <c r="B86" s="31"/>
      <c r="C86" s="29">
        <v>295</v>
      </c>
      <c r="D86" s="29"/>
      <c r="E86" s="29"/>
      <c r="F86" s="29"/>
      <c r="G86" s="29"/>
      <c r="H86" s="29"/>
      <c r="I86" s="29"/>
    </row>
    <row r="87" spans="1:9" ht="20.25" thickTop="1" thickBot="1">
      <c r="A87" s="32" t="s">
        <v>19</v>
      </c>
      <c r="B87" s="31"/>
      <c r="C87" s="29"/>
      <c r="D87" s="29">
        <v>215</v>
      </c>
      <c r="E87" s="29"/>
      <c r="F87" s="29"/>
      <c r="G87" s="29"/>
      <c r="H87" s="29"/>
      <c r="I87" s="29"/>
    </row>
    <row r="88" spans="1:9" ht="20.25" thickTop="1" thickBot="1">
      <c r="A88" s="32" t="s">
        <v>20</v>
      </c>
      <c r="B88" s="31"/>
      <c r="C88" s="29"/>
      <c r="D88" s="29">
        <v>305</v>
      </c>
      <c r="E88" s="29"/>
      <c r="F88" s="29"/>
      <c r="G88" s="29"/>
      <c r="H88" s="29"/>
      <c r="I88" s="29"/>
    </row>
    <row r="89" spans="1:9" ht="20.25" thickTop="1" thickBot="1">
      <c r="A89" s="32" t="s">
        <v>21</v>
      </c>
      <c r="B89" s="31"/>
      <c r="C89" s="29">
        <v>180</v>
      </c>
      <c r="D89" s="29"/>
      <c r="E89" s="29"/>
      <c r="F89" s="29"/>
      <c r="G89" s="29"/>
      <c r="H89" s="29"/>
      <c r="I89" s="29"/>
    </row>
    <row r="90" spans="1:9" ht="20.25" thickTop="1" thickBot="1">
      <c r="A90" s="28" t="s">
        <v>22</v>
      </c>
      <c r="B90" s="33">
        <f>SUM(B82:B89)</f>
        <v>0</v>
      </c>
      <c r="C90" s="33">
        <f>SUM(C82:C89)</f>
        <v>795</v>
      </c>
      <c r="D90" s="33">
        <f t="shared" ref="D90:I90" si="5">SUM(D82:D89)</f>
        <v>1230</v>
      </c>
      <c r="E90" s="33">
        <f t="shared" si="5"/>
        <v>604</v>
      </c>
      <c r="F90" s="33">
        <f t="shared" si="5"/>
        <v>0</v>
      </c>
      <c r="G90" s="33">
        <f t="shared" si="5"/>
        <v>0</v>
      </c>
      <c r="H90" s="33">
        <f t="shared" si="5"/>
        <v>0</v>
      </c>
      <c r="I90" s="33">
        <f t="shared" si="5"/>
        <v>0</v>
      </c>
    </row>
    <row r="91" spans="1:9" ht="17.25" thickTop="1" thickBot="1">
      <c r="A91" s="36"/>
      <c r="B91" s="36"/>
      <c r="C91" s="36"/>
      <c r="D91" s="36"/>
      <c r="E91" s="36"/>
      <c r="F91" s="36"/>
      <c r="G91" s="36"/>
      <c r="H91" s="36"/>
      <c r="I91" s="35">
        <f>SUM(B90:I90)</f>
        <v>2629</v>
      </c>
    </row>
    <row r="92" spans="1:9" ht="16.5" thickBot="1">
      <c r="A92" s="36"/>
      <c r="B92" s="36"/>
      <c r="C92" s="36"/>
      <c r="D92" s="36"/>
      <c r="E92" s="36"/>
      <c r="F92" s="36"/>
      <c r="G92" s="36"/>
      <c r="H92" s="36"/>
      <c r="I92" s="39"/>
    </row>
    <row r="93" spans="1:9" ht="20.25" thickTop="1" thickBot="1">
      <c r="A93" s="80" t="s">
        <v>4</v>
      </c>
      <c r="B93" s="81" t="s">
        <v>61</v>
      </c>
      <c r="C93" s="82"/>
      <c r="D93" s="82"/>
      <c r="E93" s="82"/>
      <c r="F93" s="82"/>
      <c r="G93" s="82"/>
      <c r="H93" s="82"/>
      <c r="I93" s="83"/>
    </row>
    <row r="94" spans="1:9" ht="20.25" thickTop="1" thickBot="1">
      <c r="A94" s="80"/>
      <c r="B94" s="81" t="s">
        <v>68</v>
      </c>
      <c r="C94" s="82"/>
      <c r="D94" s="82"/>
      <c r="E94" s="82"/>
      <c r="F94" s="82"/>
      <c r="G94" s="82"/>
      <c r="H94" s="82"/>
      <c r="I94" s="83"/>
    </row>
    <row r="95" spans="1:9" ht="20.25" thickTop="1" thickBot="1">
      <c r="A95" s="80"/>
      <c r="B95" s="27" t="s">
        <v>6</v>
      </c>
      <c r="C95" s="27" t="s">
        <v>7</v>
      </c>
      <c r="D95" s="27" t="s">
        <v>8</v>
      </c>
      <c r="E95" s="27" t="s">
        <v>9</v>
      </c>
      <c r="F95" s="27" t="s">
        <v>10</v>
      </c>
      <c r="G95" s="27" t="s">
        <v>11</v>
      </c>
      <c r="H95" s="27" t="s">
        <v>12</v>
      </c>
      <c r="I95" s="27" t="s">
        <v>13</v>
      </c>
    </row>
    <row r="96" spans="1:9" ht="20.25" thickTop="1" thickBot="1">
      <c r="A96" s="28" t="s">
        <v>14</v>
      </c>
      <c r="B96" s="31"/>
      <c r="C96" s="29"/>
      <c r="D96" s="29"/>
      <c r="E96" s="29"/>
      <c r="F96" s="29"/>
      <c r="G96" s="29"/>
      <c r="H96" s="29"/>
      <c r="I96" s="29"/>
    </row>
    <row r="97" spans="1:9" ht="20.25" thickTop="1" thickBot="1">
      <c r="A97" s="30" t="s">
        <v>15</v>
      </c>
      <c r="B97" s="31"/>
      <c r="C97" s="29"/>
      <c r="D97" s="29"/>
      <c r="E97" s="29"/>
      <c r="F97" s="29"/>
      <c r="G97" s="29"/>
      <c r="H97" s="29"/>
      <c r="I97" s="29"/>
    </row>
    <row r="98" spans="1:9" ht="20.25" thickTop="1" thickBot="1">
      <c r="A98" s="32" t="s">
        <v>16</v>
      </c>
      <c r="B98" s="31"/>
      <c r="C98" s="29">
        <v>100</v>
      </c>
      <c r="D98" s="29">
        <v>30</v>
      </c>
      <c r="E98" s="29">
        <v>150</v>
      </c>
      <c r="F98" s="29">
        <v>300</v>
      </c>
      <c r="G98" s="29">
        <v>124</v>
      </c>
      <c r="H98" s="29">
        <v>300</v>
      </c>
      <c r="I98" s="29">
        <v>105</v>
      </c>
    </row>
    <row r="99" spans="1:9" ht="20.25" thickTop="1" thickBot="1">
      <c r="A99" s="32" t="s">
        <v>17</v>
      </c>
      <c r="B99" s="31"/>
      <c r="C99" s="29">
        <v>125</v>
      </c>
      <c r="D99" s="29">
        <v>100</v>
      </c>
      <c r="E99" s="29">
        <v>200</v>
      </c>
      <c r="F99" s="29">
        <v>200</v>
      </c>
      <c r="G99" s="29">
        <v>300</v>
      </c>
      <c r="H99" s="29">
        <v>150</v>
      </c>
      <c r="I99" s="29">
        <v>150</v>
      </c>
    </row>
    <row r="100" spans="1:9" ht="20.25" thickTop="1" thickBot="1">
      <c r="A100" s="32" t="s">
        <v>18</v>
      </c>
      <c r="B100" s="31"/>
      <c r="C100" s="29"/>
      <c r="D100" s="29"/>
      <c r="E100" s="29">
        <v>300</v>
      </c>
      <c r="F100" s="29">
        <v>204</v>
      </c>
      <c r="G100" s="29"/>
      <c r="H100" s="29"/>
      <c r="I100" s="29"/>
    </row>
    <row r="101" spans="1:9" ht="20.25" thickTop="1" thickBot="1">
      <c r="A101" s="32" t="s">
        <v>19</v>
      </c>
      <c r="B101" s="31"/>
      <c r="C101" s="29">
        <v>300</v>
      </c>
      <c r="D101" s="29">
        <v>250</v>
      </c>
      <c r="E101" s="29">
        <v>300</v>
      </c>
      <c r="F101" s="29">
        <v>105</v>
      </c>
      <c r="G101" s="29"/>
      <c r="H101" s="29"/>
      <c r="I101" s="29"/>
    </row>
    <row r="102" spans="1:9" ht="20.25" thickTop="1" thickBot="1">
      <c r="A102" s="32" t="s">
        <v>20</v>
      </c>
      <c r="B102" s="31"/>
      <c r="C102" s="29"/>
      <c r="D102" s="29"/>
      <c r="E102" s="29"/>
      <c r="F102" s="29"/>
      <c r="G102" s="29"/>
      <c r="H102" s="29"/>
      <c r="I102" s="29"/>
    </row>
    <row r="103" spans="1:9" ht="20.25" thickTop="1" thickBot="1">
      <c r="A103" s="32" t="s">
        <v>21</v>
      </c>
      <c r="B103" s="31"/>
      <c r="C103" s="29">
        <v>500</v>
      </c>
      <c r="D103" s="29"/>
      <c r="E103" s="29"/>
      <c r="F103" s="29"/>
      <c r="G103" s="29"/>
      <c r="H103" s="29"/>
      <c r="I103" s="29"/>
    </row>
    <row r="104" spans="1:9" ht="20.25" thickTop="1" thickBot="1">
      <c r="A104" s="28" t="s">
        <v>22</v>
      </c>
      <c r="B104" s="33">
        <f>SUM(B96:B103)</f>
        <v>0</v>
      </c>
      <c r="C104" s="33">
        <f>SUM(C96:C103)</f>
        <v>1025</v>
      </c>
      <c r="D104" s="33">
        <f t="shared" ref="D104:I104" si="6">SUM(D96:D103)</f>
        <v>380</v>
      </c>
      <c r="E104" s="33">
        <f t="shared" si="6"/>
        <v>950</v>
      </c>
      <c r="F104" s="33">
        <f t="shared" si="6"/>
        <v>809</v>
      </c>
      <c r="G104" s="33">
        <f t="shared" si="6"/>
        <v>424</v>
      </c>
      <c r="H104" s="33">
        <f t="shared" si="6"/>
        <v>450</v>
      </c>
      <c r="I104" s="33">
        <f t="shared" si="6"/>
        <v>255</v>
      </c>
    </row>
    <row r="105" spans="1:9" ht="17.25" thickTop="1" thickBot="1">
      <c r="A105" s="36"/>
      <c r="B105" s="36"/>
      <c r="C105" s="36"/>
      <c r="D105" s="36"/>
      <c r="E105" s="36"/>
      <c r="F105" s="36"/>
      <c r="G105" s="36"/>
      <c r="H105" s="36"/>
      <c r="I105" s="35">
        <f>SUM(B104:I104)</f>
        <v>4293</v>
      </c>
    </row>
    <row r="106" spans="1:9">
      <c r="A106" s="36"/>
      <c r="B106" s="36"/>
      <c r="C106" s="36"/>
      <c r="D106" s="36"/>
      <c r="E106" s="36"/>
      <c r="F106" s="36"/>
      <c r="G106" s="36"/>
      <c r="H106" s="36"/>
      <c r="I106" s="36"/>
    </row>
    <row r="107" spans="1:9" ht="15.75" thickBot="1">
      <c r="A107" s="36"/>
      <c r="B107" s="36"/>
      <c r="C107" s="36"/>
      <c r="D107" s="36"/>
      <c r="E107" s="36"/>
      <c r="F107" s="36"/>
      <c r="G107" s="36"/>
      <c r="H107" s="36"/>
      <c r="I107" s="36"/>
    </row>
    <row r="108" spans="1:9">
      <c r="A108" s="36"/>
      <c r="B108" s="36"/>
      <c r="C108" s="36"/>
      <c r="D108" s="36"/>
      <c r="E108" s="36"/>
      <c r="F108" s="36"/>
      <c r="G108" s="74" t="s">
        <v>48</v>
      </c>
      <c r="H108" s="88">
        <f>I78+I64+I51+I37+I24+I91+I105</f>
        <v>23952</v>
      </c>
      <c r="I108" s="89"/>
    </row>
    <row r="109" spans="1:9" ht="15.75" thickBot="1">
      <c r="A109" s="36"/>
      <c r="B109" s="36"/>
      <c r="C109" s="36"/>
      <c r="D109" s="36"/>
      <c r="E109" s="36"/>
      <c r="F109" s="36"/>
      <c r="G109" s="75"/>
      <c r="H109" s="90"/>
      <c r="I109" s="91"/>
    </row>
    <row r="110" spans="1:9">
      <c r="A110" s="36"/>
      <c r="B110" s="36"/>
      <c r="C110" s="36"/>
      <c r="D110" s="36"/>
      <c r="E110" s="36"/>
      <c r="F110" s="36"/>
      <c r="G110" s="36"/>
      <c r="H110" s="36"/>
      <c r="I110" s="36"/>
    </row>
    <row r="111" spans="1:9">
      <c r="A111" s="36"/>
      <c r="B111" s="36"/>
      <c r="C111" s="36"/>
      <c r="D111" s="36"/>
      <c r="E111" s="36"/>
      <c r="F111" s="36"/>
      <c r="G111" s="36"/>
      <c r="H111" s="36"/>
      <c r="I111" s="36"/>
    </row>
  </sheetData>
  <mergeCells count="27">
    <mergeCell ref="A8:I8"/>
    <mergeCell ref="A9:I9"/>
    <mergeCell ref="A10:I10"/>
    <mergeCell ref="A11:I11"/>
    <mergeCell ref="A12:A14"/>
    <mergeCell ref="B12:I12"/>
    <mergeCell ref="B13:I13"/>
    <mergeCell ref="A25:A27"/>
    <mergeCell ref="B25:I25"/>
    <mergeCell ref="B26:I26"/>
    <mergeCell ref="A39:A41"/>
    <mergeCell ref="B39:I39"/>
    <mergeCell ref="B40:I40"/>
    <mergeCell ref="A52:A54"/>
    <mergeCell ref="B52:I52"/>
    <mergeCell ref="B53:I53"/>
    <mergeCell ref="A66:A68"/>
    <mergeCell ref="B66:I66"/>
    <mergeCell ref="B67:I67"/>
    <mergeCell ref="G108:G109"/>
    <mergeCell ref="H108:I109"/>
    <mergeCell ref="A79:A81"/>
    <mergeCell ref="B79:I79"/>
    <mergeCell ref="B80:I80"/>
    <mergeCell ref="A93:A95"/>
    <mergeCell ref="B93:I93"/>
    <mergeCell ref="B94:I9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60"/>
  <sheetViews>
    <sheetView topLeftCell="A130" workbookViewId="0">
      <selection activeCell="C162" sqref="C162"/>
    </sheetView>
  </sheetViews>
  <sheetFormatPr baseColWidth="10" defaultColWidth="14.42578125" defaultRowHeight="15" customHeight="1"/>
  <cols>
    <col min="1" max="1" width="39" customWidth="1"/>
    <col min="2" max="2" width="10.140625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26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69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f>'SAN PEDRO1'!B14+'SAN PEDRO2'!B15</f>
        <v>1692</v>
      </c>
      <c r="C14" s="8">
        <f>'SAN PEDRO1'!C14+'SAN PEDRO2'!C15</f>
        <v>0</v>
      </c>
      <c r="D14" s="8">
        <f>'SAN PEDRO1'!D14+'SAN PEDRO2'!D15</f>
        <v>0</v>
      </c>
      <c r="E14" s="8">
        <f>'SAN PEDRO1'!E14+'SAN PEDRO2'!E15</f>
        <v>0</v>
      </c>
      <c r="F14" s="8">
        <f>'SAN PEDRO1'!F14+'SAN PEDRO2'!F15</f>
        <v>0</v>
      </c>
      <c r="G14" s="8">
        <f>'SAN PEDRO1'!G14+'SAN PEDRO2'!G15</f>
        <v>0</v>
      </c>
      <c r="H14" s="8">
        <f>'SAN PEDRO1'!H14+'SAN PEDRO2'!H15</f>
        <v>0</v>
      </c>
      <c r="I14" s="8">
        <f>'SAN PEDRO1'!I14+'SAN PEDRO2'!I15</f>
        <v>0</v>
      </c>
      <c r="J14" s="5"/>
      <c r="K14" s="2"/>
    </row>
    <row r="15" spans="1:11" ht="18.75">
      <c r="A15" s="9" t="s">
        <v>15</v>
      </c>
      <c r="B15" s="10"/>
      <c r="C15" s="8">
        <f>'SAN PEDRO1'!C15+'SAN PEDRO2'!C16</f>
        <v>0</v>
      </c>
      <c r="D15" s="8">
        <f>'SAN PEDRO1'!D15+'SAN PEDRO2'!D16</f>
        <v>0</v>
      </c>
      <c r="E15" s="8">
        <f>'SAN PEDRO1'!E15+'SAN PEDRO2'!E16</f>
        <v>0</v>
      </c>
      <c r="F15" s="8">
        <f>'SAN PEDRO1'!F15+'SAN PEDRO2'!F16</f>
        <v>0</v>
      </c>
      <c r="G15" s="8">
        <f>'SAN PEDRO1'!G15+'SAN PEDRO2'!G16</f>
        <v>0</v>
      </c>
      <c r="H15" s="8">
        <f>'SAN PEDRO1'!H15+'SAN PEDRO2'!H16</f>
        <v>0</v>
      </c>
      <c r="I15" s="8">
        <f>'SAN PEDRO1'!I15+'SAN PEDRO2'!I16</f>
        <v>0</v>
      </c>
      <c r="J15" s="5"/>
      <c r="K15" s="2"/>
    </row>
    <row r="16" spans="1:11" ht="18.75">
      <c r="A16" s="11" t="s">
        <v>16</v>
      </c>
      <c r="B16" s="10"/>
      <c r="C16" s="8">
        <f>'SAN PEDRO1'!C16+'SAN PEDRO2'!C17</f>
        <v>1632</v>
      </c>
      <c r="D16" s="8">
        <f>'SAN PEDRO1'!D16+'SAN PEDRO2'!D17</f>
        <v>1547</v>
      </c>
      <c r="E16" s="8">
        <f>'SAN PEDRO1'!E16+'SAN PEDRO2'!E17</f>
        <v>1547</v>
      </c>
      <c r="F16" s="8">
        <f>'SAN PEDRO1'!F16+'SAN PEDRO2'!F17</f>
        <v>1547</v>
      </c>
      <c r="G16" s="8">
        <f>'SAN PEDRO1'!G16+'SAN PEDRO2'!G17</f>
        <v>1547</v>
      </c>
      <c r="H16" s="8">
        <f>'SAN PEDRO1'!H16+'SAN PEDRO2'!H17</f>
        <v>1547</v>
      </c>
      <c r="I16" s="8">
        <f>'SAN PEDRO1'!I16+'SAN PEDRO2'!I17</f>
        <v>1547</v>
      </c>
      <c r="J16" s="5"/>
      <c r="K16" s="2"/>
    </row>
    <row r="17" spans="1:11" ht="18.75">
      <c r="A17" s="11" t="s">
        <v>17</v>
      </c>
      <c r="B17" s="10"/>
      <c r="C17" s="8">
        <f>'SAN PEDRO1'!C17+'SAN PEDRO2'!C18</f>
        <v>1682</v>
      </c>
      <c r="D17" s="8">
        <f>'SAN PEDRO1'!D17+'SAN PEDRO2'!D18</f>
        <v>1637</v>
      </c>
      <c r="E17" s="8">
        <f>'SAN PEDRO1'!E17+'SAN PEDRO2'!E18</f>
        <v>1637</v>
      </c>
      <c r="F17" s="8">
        <f>'SAN PEDRO1'!F17+'SAN PEDRO2'!F18</f>
        <v>1691</v>
      </c>
      <c r="G17" s="8">
        <f>'SAN PEDRO1'!G17+'SAN PEDRO2'!G18</f>
        <v>1637</v>
      </c>
      <c r="H17" s="8">
        <f>'SAN PEDRO1'!H17+'SAN PEDRO2'!H18</f>
        <v>1637</v>
      </c>
      <c r="I17" s="8">
        <f>'SAN PEDRO1'!I17+'SAN PEDRO2'!I18</f>
        <v>1637</v>
      </c>
      <c r="J17" s="5"/>
      <c r="K17" s="2"/>
    </row>
    <row r="18" spans="1:11" ht="18.75">
      <c r="A18" s="11" t="s">
        <v>18</v>
      </c>
      <c r="B18" s="10"/>
      <c r="C18" s="8">
        <f>'SAN PEDRO1'!C18+'SAN PEDRO2'!C19</f>
        <v>1782</v>
      </c>
      <c r="D18" s="8">
        <f>'SAN PEDRO1'!D18+'SAN PEDRO2'!D19</f>
        <v>1782</v>
      </c>
      <c r="E18" s="8">
        <f>'SAN PEDRO1'!E18+'SAN PEDRO2'!E19</f>
        <v>1782</v>
      </c>
      <c r="F18" s="8">
        <f>'SAN PEDRO1'!F18+'SAN PEDRO2'!F19</f>
        <v>1782</v>
      </c>
      <c r="G18" s="8">
        <f>'SAN PEDRO1'!G18+'SAN PEDRO2'!G19</f>
        <v>1782</v>
      </c>
      <c r="H18" s="8">
        <f>'SAN PEDRO1'!H18+'SAN PEDRO2'!H19</f>
        <v>1782</v>
      </c>
      <c r="I18" s="8">
        <f>'SAN PEDRO1'!I18+'SAN PEDRO2'!I19</f>
        <v>1782</v>
      </c>
      <c r="J18" s="5"/>
      <c r="K18" s="2"/>
    </row>
    <row r="19" spans="1:11" ht="18.75">
      <c r="A19" s="11" t="s">
        <v>19</v>
      </c>
      <c r="B19" s="10"/>
      <c r="C19" s="8">
        <f>'SAN PEDRO1'!C19+'SAN PEDRO2'!C20</f>
        <v>3488</v>
      </c>
      <c r="D19" s="8">
        <f>'SAN PEDRO1'!D19+'SAN PEDRO2'!D20</f>
        <v>1744</v>
      </c>
      <c r="E19" s="8">
        <f>'SAN PEDRO1'!E19+'SAN PEDRO2'!E20</f>
        <v>1744</v>
      </c>
      <c r="F19" s="8">
        <f>'SAN PEDRO1'!F19+'SAN PEDRO2'!F20</f>
        <v>1744</v>
      </c>
      <c r="G19" s="8">
        <f>'SAN PEDRO1'!G19+'SAN PEDRO2'!G20</f>
        <v>0</v>
      </c>
      <c r="H19" s="8">
        <f>'SAN PEDRO1'!H19+'SAN PEDRO2'!H20</f>
        <v>0</v>
      </c>
      <c r="I19" s="8">
        <f>'SAN PEDRO1'!I19+'SAN PEDRO2'!I20</f>
        <v>0</v>
      </c>
      <c r="J19" s="5"/>
      <c r="K19" s="2"/>
    </row>
    <row r="20" spans="1:11" ht="18.75">
      <c r="A20" s="11" t="s">
        <v>20</v>
      </c>
      <c r="B20" s="10"/>
      <c r="C20" s="8">
        <f>'SAN PEDRO1'!C20+'SAN PEDRO2'!C21</f>
        <v>1856</v>
      </c>
      <c r="D20" s="8">
        <f>'SAN PEDRO1'!D20+'SAN PEDRO2'!D21</f>
        <v>1691</v>
      </c>
      <c r="E20" s="8">
        <f>'SAN PEDRO1'!E20+'SAN PEDRO2'!E21</f>
        <v>3382</v>
      </c>
      <c r="F20" s="8">
        <f>'SAN PEDRO1'!F20+'SAN PEDRO2'!F21</f>
        <v>3382</v>
      </c>
      <c r="G20" s="8">
        <f>'SAN PEDRO1'!G20+'SAN PEDRO2'!G21</f>
        <v>0</v>
      </c>
      <c r="H20" s="8">
        <f>'SAN PEDRO1'!H20+'SAN PEDRO2'!H21</f>
        <v>0</v>
      </c>
      <c r="I20" s="8">
        <f>'SAN PEDRO1'!I20+'SAN PEDRO2'!I21</f>
        <v>0</v>
      </c>
      <c r="J20" s="5"/>
      <c r="K20" s="2"/>
    </row>
    <row r="21" spans="1:11" ht="15.75" customHeight="1">
      <c r="A21" s="11" t="s">
        <v>21</v>
      </c>
      <c r="B21" s="10"/>
      <c r="C21" s="8">
        <f>'SAN PEDRO1'!C21+'SAN PEDRO2'!C22</f>
        <v>1621</v>
      </c>
      <c r="D21" s="8">
        <f>'SAN PEDRO1'!D21+'SAN PEDRO2'!D22</f>
        <v>1621</v>
      </c>
      <c r="E21" s="8">
        <f>'SAN PEDRO1'!E21+'SAN PEDRO2'!E22</f>
        <v>1621</v>
      </c>
      <c r="F21" s="8">
        <f>'SAN PEDRO1'!F21+'SAN PEDRO2'!F22</f>
        <v>1621</v>
      </c>
      <c r="G21" s="8">
        <f>'SAN PEDRO1'!G21+'SAN PEDRO2'!G22</f>
        <v>0</v>
      </c>
      <c r="H21" s="8">
        <f>'SAN PEDRO1'!H21+'SAN PEDRO2'!H22</f>
        <v>0</v>
      </c>
      <c r="I21" s="8">
        <f>'SAN PEDRO1'!I21+'SAN PEDRO2'!I22</f>
        <v>0</v>
      </c>
      <c r="J21" s="5"/>
      <c r="K21" s="2"/>
    </row>
    <row r="22" spans="1:11" ht="15.75" customHeight="1">
      <c r="A22" s="7" t="s">
        <v>22</v>
      </c>
      <c r="B22" s="12">
        <f>SUM(B14:B21)</f>
        <v>1692</v>
      </c>
      <c r="C22" s="12">
        <f t="shared" ref="C22:I22" si="0">SUM(C16:C21)</f>
        <v>12061</v>
      </c>
      <c r="D22" s="12">
        <f t="shared" si="0"/>
        <v>10022</v>
      </c>
      <c r="E22" s="12">
        <f t="shared" si="0"/>
        <v>11713</v>
      </c>
      <c r="F22" s="12">
        <f t="shared" si="0"/>
        <v>11767</v>
      </c>
      <c r="G22" s="12">
        <f t="shared" si="0"/>
        <v>4966</v>
      </c>
      <c r="H22" s="12">
        <f t="shared" si="0"/>
        <v>4966</v>
      </c>
      <c r="I22" s="12">
        <f t="shared" si="0"/>
        <v>4966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62153</v>
      </c>
      <c r="J23" s="2"/>
      <c r="K23" s="2"/>
    </row>
    <row r="24" spans="1:11" ht="15.75" customHeight="1">
      <c r="A24" s="49" t="s">
        <v>4</v>
      </c>
      <c r="B24" s="51" t="s">
        <v>26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70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f>'SAN PEDRO1'!B27+'SAN PEDRO2'!B28</f>
        <v>1656</v>
      </c>
      <c r="C27" s="8">
        <f>'SAN PEDRO1'!C27+'SAN PEDRO2'!C28</f>
        <v>0</v>
      </c>
      <c r="D27" s="8">
        <f>'SAN PEDRO1'!D27+'SAN PEDRO2'!D28</f>
        <v>0</v>
      </c>
      <c r="E27" s="8">
        <f>'SAN PEDRO1'!E27+'SAN PEDRO2'!E28</f>
        <v>0</v>
      </c>
      <c r="F27" s="8">
        <f>'SAN PEDRO1'!F27+'SAN PEDRO2'!F28</f>
        <v>0</v>
      </c>
      <c r="G27" s="8">
        <f>'SAN PEDRO1'!G27+'SAN PEDRO2'!G28</f>
        <v>0</v>
      </c>
      <c r="H27" s="8">
        <f>'SAN PEDRO1'!H27+'SAN PEDRO2'!H28</f>
        <v>0</v>
      </c>
      <c r="I27" s="8">
        <f>'SAN PEDRO1'!I27+'SAN PEDRO2'!I28</f>
        <v>0</v>
      </c>
      <c r="J27" s="2"/>
      <c r="K27" s="2"/>
    </row>
    <row r="28" spans="1:11" ht="15.75" customHeight="1">
      <c r="A28" s="9" t="s">
        <v>15</v>
      </c>
      <c r="B28" s="10"/>
      <c r="C28" s="8">
        <f>'SAN PEDRO1'!C28+'SAN PEDRO2'!C29</f>
        <v>0</v>
      </c>
      <c r="D28" s="8">
        <f>'SAN PEDRO1'!D28+'SAN PEDRO2'!D29</f>
        <v>0</v>
      </c>
      <c r="E28" s="8">
        <f>'SAN PEDRO1'!E28+'SAN PEDRO2'!E29</f>
        <v>0</v>
      </c>
      <c r="F28" s="8">
        <f>'SAN PEDRO1'!F28+'SAN PEDRO2'!F29</f>
        <v>0</v>
      </c>
      <c r="G28" s="8">
        <f>'SAN PEDRO1'!G28+'SAN PEDRO2'!G29</f>
        <v>0</v>
      </c>
      <c r="H28" s="8">
        <f>'SAN PEDRO1'!H28+'SAN PEDRO2'!H29</f>
        <v>0</v>
      </c>
      <c r="I28" s="8">
        <f>'SAN PEDRO1'!I28+'SAN PEDRO2'!I29</f>
        <v>0</v>
      </c>
      <c r="J28" s="2"/>
      <c r="K28" s="2"/>
    </row>
    <row r="29" spans="1:11" ht="15.75" customHeight="1">
      <c r="A29" s="11" t="s">
        <v>16</v>
      </c>
      <c r="B29" s="10"/>
      <c r="C29" s="8">
        <f>'SAN PEDRO1'!C29+'SAN PEDRO2'!C30</f>
        <v>1830</v>
      </c>
      <c r="D29" s="8">
        <f>'SAN PEDRO1'!D29+'SAN PEDRO2'!D30</f>
        <v>1880</v>
      </c>
      <c r="E29" s="8">
        <f>'SAN PEDRO1'!E29+'SAN PEDRO2'!E30</f>
        <v>1775</v>
      </c>
      <c r="F29" s="8">
        <f>'SAN PEDRO1'!F29+'SAN PEDRO2'!F30</f>
        <v>1843</v>
      </c>
      <c r="G29" s="8">
        <f>'SAN PEDRO1'!G29+'SAN PEDRO2'!G30</f>
        <v>2045</v>
      </c>
      <c r="H29" s="8">
        <f>'SAN PEDRO1'!H29+'SAN PEDRO2'!H30</f>
        <v>2005</v>
      </c>
      <c r="I29" s="8">
        <f>'SAN PEDRO1'!I29+'SAN PEDRO2'!I30</f>
        <v>1905</v>
      </c>
      <c r="J29" s="2"/>
      <c r="K29" s="2"/>
    </row>
    <row r="30" spans="1:11" ht="15.75" customHeight="1">
      <c r="A30" s="11" t="s">
        <v>17</v>
      </c>
      <c r="B30" s="10"/>
      <c r="C30" s="8">
        <f>'SAN PEDRO1'!C30+'SAN PEDRO2'!C31</f>
        <v>1616</v>
      </c>
      <c r="D30" s="8">
        <f>'SAN PEDRO1'!D30+'SAN PEDRO2'!D31</f>
        <v>1966</v>
      </c>
      <c r="E30" s="8">
        <f>'SAN PEDRO1'!E30+'SAN PEDRO2'!E31</f>
        <v>1916</v>
      </c>
      <c r="F30" s="8">
        <f>'SAN PEDRO1'!F30+'SAN PEDRO2'!F31</f>
        <v>1916</v>
      </c>
      <c r="G30" s="8">
        <f>'SAN PEDRO1'!G30+'SAN PEDRO2'!G31</f>
        <v>1856</v>
      </c>
      <c r="H30" s="8">
        <f>'SAN PEDRO1'!H30+'SAN PEDRO2'!H31</f>
        <v>1816</v>
      </c>
      <c r="I30" s="8">
        <f>'SAN PEDRO1'!I30+'SAN PEDRO2'!I31</f>
        <v>1786</v>
      </c>
      <c r="J30" s="2"/>
      <c r="K30" s="2"/>
    </row>
    <row r="31" spans="1:11" ht="15.75" customHeight="1">
      <c r="A31" s="11" t="s">
        <v>18</v>
      </c>
      <c r="B31" s="10"/>
      <c r="C31" s="8">
        <f>'SAN PEDRO1'!C31+'SAN PEDRO2'!C32</f>
        <v>2121</v>
      </c>
      <c r="D31" s="8">
        <f>'SAN PEDRO1'!D31+'SAN PEDRO2'!D32</f>
        <v>2171</v>
      </c>
      <c r="E31" s="8">
        <f>'SAN PEDRO1'!E31+'SAN PEDRO2'!E32</f>
        <v>2171</v>
      </c>
      <c r="F31" s="8">
        <f>'SAN PEDRO1'!F31+'SAN PEDRO2'!F32</f>
        <v>2171</v>
      </c>
      <c r="G31" s="8">
        <f>'SAN PEDRO1'!G31+'SAN PEDRO2'!G32</f>
        <v>2336</v>
      </c>
      <c r="H31" s="8">
        <f>'SAN PEDRO1'!H31+'SAN PEDRO2'!H32</f>
        <v>2976</v>
      </c>
      <c r="I31" s="8">
        <f>'SAN PEDRO1'!I31+'SAN PEDRO2'!I32</f>
        <v>2172</v>
      </c>
      <c r="J31" s="2"/>
      <c r="K31" s="2"/>
    </row>
    <row r="32" spans="1:11" ht="15.75" customHeight="1">
      <c r="A32" s="11" t="s">
        <v>19</v>
      </c>
      <c r="B32" s="10"/>
      <c r="C32" s="8">
        <f>'SAN PEDRO1'!C32+'SAN PEDRO2'!C33</f>
        <v>2299</v>
      </c>
      <c r="D32" s="8">
        <f>'SAN PEDRO1'!D32+'SAN PEDRO2'!D33</f>
        <v>1974</v>
      </c>
      <c r="E32" s="8">
        <f>'SAN PEDRO1'!E32+'SAN PEDRO2'!E33</f>
        <v>2184</v>
      </c>
      <c r="F32" s="8">
        <f>'SAN PEDRO1'!F32+'SAN PEDRO2'!F33</f>
        <v>2114</v>
      </c>
      <c r="G32" s="8">
        <f>'SAN PEDRO1'!G32+'SAN PEDRO2'!G33</f>
        <v>0</v>
      </c>
      <c r="H32" s="8">
        <f>'SAN PEDRO1'!H32+'SAN PEDRO2'!H33</f>
        <v>0</v>
      </c>
      <c r="I32" s="8">
        <f>'SAN PEDRO1'!I32+'SAN PEDRO2'!I33</f>
        <v>0</v>
      </c>
      <c r="J32" s="2"/>
      <c r="K32" s="2"/>
    </row>
    <row r="33" spans="1:11" ht="15.75" customHeight="1">
      <c r="A33" s="11" t="s">
        <v>20</v>
      </c>
      <c r="B33" s="10"/>
      <c r="C33" s="8">
        <f>'SAN PEDRO1'!C33+'SAN PEDRO2'!C34</f>
        <v>1878</v>
      </c>
      <c r="D33" s="8">
        <f>'SAN PEDRO1'!D33+'SAN PEDRO2'!D34</f>
        <v>2068</v>
      </c>
      <c r="E33" s="8">
        <f>'SAN PEDRO1'!E33+'SAN PEDRO2'!E34</f>
        <v>2228</v>
      </c>
      <c r="F33" s="8">
        <f>'SAN PEDRO1'!F33+'SAN PEDRO2'!F34</f>
        <v>2198</v>
      </c>
      <c r="G33" s="8">
        <f>'SAN PEDRO1'!G33+'SAN PEDRO2'!G34</f>
        <v>0</v>
      </c>
      <c r="H33" s="8">
        <f>'SAN PEDRO1'!H33+'SAN PEDRO2'!H34</f>
        <v>0</v>
      </c>
      <c r="I33" s="8">
        <f>'SAN PEDRO1'!I33+'SAN PEDRO2'!I34</f>
        <v>0</v>
      </c>
      <c r="J33" s="2"/>
      <c r="K33" s="2"/>
    </row>
    <row r="34" spans="1:11" ht="15.75" customHeight="1">
      <c r="A34" s="11" t="s">
        <v>21</v>
      </c>
      <c r="B34" s="10"/>
      <c r="C34" s="8">
        <f>'SAN PEDRO1'!C34+'SAN PEDRO2'!C35</f>
        <v>1830</v>
      </c>
      <c r="D34" s="8">
        <f>'SAN PEDRO1'!D34+'SAN PEDRO2'!D35</f>
        <v>1930</v>
      </c>
      <c r="E34" s="8">
        <f>'SAN PEDRO1'!E34+'SAN PEDRO2'!E35</f>
        <v>2090</v>
      </c>
      <c r="F34" s="8">
        <f>'SAN PEDRO1'!F34+'SAN PEDRO2'!F35</f>
        <v>2060</v>
      </c>
      <c r="G34" s="8">
        <f>'SAN PEDRO1'!G34+'SAN PEDRO2'!G35</f>
        <v>0</v>
      </c>
      <c r="H34" s="8">
        <f>'SAN PEDRO1'!H34+'SAN PEDRO2'!H35</f>
        <v>0</v>
      </c>
      <c r="I34" s="8">
        <f>'SAN PEDRO1'!I34+'SAN PEDRO2'!I35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1656</v>
      </c>
      <c r="C35" s="12">
        <f t="shared" si="1"/>
        <v>11574</v>
      </c>
      <c r="D35" s="12">
        <f t="shared" si="1"/>
        <v>11989</v>
      </c>
      <c r="E35" s="12">
        <f t="shared" si="1"/>
        <v>12364</v>
      </c>
      <c r="F35" s="12">
        <f t="shared" si="1"/>
        <v>12302</v>
      </c>
      <c r="G35" s="12">
        <f t="shared" si="1"/>
        <v>6237</v>
      </c>
      <c r="H35" s="12">
        <f t="shared" si="1"/>
        <v>6797</v>
      </c>
      <c r="I35" s="12">
        <f t="shared" si="1"/>
        <v>5863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9">
        <f>SUM(B35:I35)</f>
        <v>68782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26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71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>
      <c r="A41" s="7" t="s">
        <v>14</v>
      </c>
      <c r="B41" s="10">
        <f>'SAN PEDRO1'!B41+'SAN PEDRO2'!B42</f>
        <v>951</v>
      </c>
      <c r="C41" s="8">
        <f>'SAN PEDRO1'!C41+'SAN PEDRO2'!C42</f>
        <v>0</v>
      </c>
      <c r="D41" s="8">
        <f>'SAN PEDRO1'!D41+'SAN PEDRO2'!D42</f>
        <v>0</v>
      </c>
      <c r="E41" s="8">
        <f>'SAN PEDRO1'!E41+'SAN PEDRO2'!E42</f>
        <v>0</v>
      </c>
      <c r="F41" s="8">
        <f>'SAN PEDRO1'!F41+'SAN PEDRO2'!F42</f>
        <v>0</v>
      </c>
      <c r="G41" s="8">
        <f>'SAN PEDRO1'!G41+'SAN PEDRO2'!G42</f>
        <v>0</v>
      </c>
      <c r="H41" s="8">
        <f>'SAN PEDRO1'!H41+'SAN PEDRO2'!H42</f>
        <v>0</v>
      </c>
      <c r="I41" s="8">
        <f>'SAN PEDRO1'!I41+'SAN PEDRO2'!I42</f>
        <v>0</v>
      </c>
      <c r="J41" s="2"/>
      <c r="K41" s="2"/>
    </row>
    <row r="42" spans="1:11" ht="15.75" customHeight="1">
      <c r="A42" s="9" t="s">
        <v>15</v>
      </c>
      <c r="B42" s="10"/>
      <c r="C42" s="8">
        <f>'SAN PEDRO1'!C42+'SAN PEDRO2'!C43</f>
        <v>0</v>
      </c>
      <c r="D42" s="8">
        <f>'SAN PEDRO1'!D42+'SAN PEDRO2'!D43</f>
        <v>0</v>
      </c>
      <c r="E42" s="8">
        <f>'SAN PEDRO1'!E42+'SAN PEDRO2'!E43</f>
        <v>0</v>
      </c>
      <c r="F42" s="8">
        <f>'SAN PEDRO1'!F42+'SAN PEDRO2'!F43</f>
        <v>0</v>
      </c>
      <c r="G42" s="8">
        <f>'SAN PEDRO1'!G42+'SAN PEDRO2'!G43</f>
        <v>0</v>
      </c>
      <c r="H42" s="8">
        <f>'SAN PEDRO1'!H42+'SAN PEDRO2'!H43</f>
        <v>0</v>
      </c>
      <c r="I42" s="8">
        <f>'SAN PEDRO1'!I42+'SAN PEDRO2'!I43</f>
        <v>0</v>
      </c>
      <c r="J42" s="2"/>
      <c r="K42" s="2"/>
    </row>
    <row r="43" spans="1:11" ht="15.75" customHeight="1">
      <c r="A43" s="11" t="s">
        <v>16</v>
      </c>
      <c r="B43" s="10"/>
      <c r="C43" s="8">
        <f>'SAN PEDRO1'!C43+'SAN PEDRO2'!C44</f>
        <v>1568</v>
      </c>
      <c r="D43" s="8">
        <f>'SAN PEDRO1'!D43+'SAN PEDRO2'!D44</f>
        <v>1688</v>
      </c>
      <c r="E43" s="8">
        <f>'SAN PEDRO1'!E43+'SAN PEDRO2'!E44</f>
        <v>1558</v>
      </c>
      <c r="F43" s="8">
        <f>'SAN PEDRO1'!F43+'SAN PEDRO2'!F44</f>
        <v>1578</v>
      </c>
      <c r="G43" s="8">
        <f>'SAN PEDRO1'!G43+'SAN PEDRO2'!G44</f>
        <v>1458</v>
      </c>
      <c r="H43" s="8">
        <f>'SAN PEDRO1'!H43+'SAN PEDRO2'!H44</f>
        <v>1578</v>
      </c>
      <c r="I43" s="8">
        <f>'SAN PEDRO1'!I43+'SAN PEDRO2'!I44</f>
        <v>1558</v>
      </c>
      <c r="J43" s="2"/>
      <c r="K43" s="2"/>
    </row>
    <row r="44" spans="1:11" ht="15.75" customHeight="1">
      <c r="A44" s="11" t="s">
        <v>17</v>
      </c>
      <c r="B44" s="10"/>
      <c r="C44" s="8">
        <f>'SAN PEDRO1'!C44+'SAN PEDRO2'!C45</f>
        <v>1639</v>
      </c>
      <c r="D44" s="8">
        <f>'SAN PEDRO1'!D44+'SAN PEDRO2'!D45</f>
        <v>1719</v>
      </c>
      <c r="E44" s="8">
        <f>'SAN PEDRO1'!E44+'SAN PEDRO2'!E45</f>
        <v>1629</v>
      </c>
      <c r="F44" s="8">
        <f>'SAN PEDRO1'!F44+'SAN PEDRO2'!F45</f>
        <v>1634</v>
      </c>
      <c r="G44" s="8">
        <f>'SAN PEDRO1'!G44+'SAN PEDRO2'!G45</f>
        <v>1619</v>
      </c>
      <c r="H44" s="8">
        <f>'SAN PEDRO1'!H44+'SAN PEDRO2'!H45</f>
        <v>1619</v>
      </c>
      <c r="I44" s="8">
        <f>'SAN PEDRO1'!I44+'SAN PEDRO2'!I45</f>
        <v>1719</v>
      </c>
      <c r="J44" s="2"/>
      <c r="K44" s="2"/>
    </row>
    <row r="45" spans="1:11" ht="15.75" customHeight="1">
      <c r="A45" s="11" t="s">
        <v>18</v>
      </c>
      <c r="B45" s="10"/>
      <c r="C45" s="8">
        <f>'SAN PEDRO1'!C45+'SAN PEDRO2'!C46</f>
        <v>1882</v>
      </c>
      <c r="D45" s="8">
        <f>'SAN PEDRO1'!D45+'SAN PEDRO2'!D46</f>
        <v>1982</v>
      </c>
      <c r="E45" s="8">
        <f>'SAN PEDRO1'!E45+'SAN PEDRO2'!E46</f>
        <v>1902</v>
      </c>
      <c r="F45" s="8">
        <f>'SAN PEDRO1'!F45+'SAN PEDRO2'!F46</f>
        <v>1882</v>
      </c>
      <c r="G45" s="8">
        <f>'SAN PEDRO1'!G45+'SAN PEDRO2'!G46</f>
        <v>1932</v>
      </c>
      <c r="H45" s="8">
        <f>'SAN PEDRO1'!H45+'SAN PEDRO2'!H46</f>
        <v>1797</v>
      </c>
      <c r="I45" s="8">
        <f>'SAN PEDRO1'!I45+'SAN PEDRO2'!I46</f>
        <v>1982</v>
      </c>
      <c r="J45" s="2"/>
      <c r="K45" s="2"/>
    </row>
    <row r="46" spans="1:11" ht="15.75" customHeight="1">
      <c r="A46" s="11" t="s">
        <v>19</v>
      </c>
      <c r="B46" s="10"/>
      <c r="C46" s="8">
        <f>'SAN PEDRO1'!C46+'SAN PEDRO2'!C47</f>
        <v>1977</v>
      </c>
      <c r="D46" s="8">
        <f>'SAN PEDRO1'!D46+'SAN PEDRO2'!D47</f>
        <v>1927</v>
      </c>
      <c r="E46" s="8">
        <f>'SAN PEDRO1'!E46+'SAN PEDRO2'!E47</f>
        <v>1727</v>
      </c>
      <c r="F46" s="8">
        <f>'SAN PEDRO1'!F46+'SAN PEDRO2'!F47</f>
        <v>1877</v>
      </c>
      <c r="G46" s="8">
        <f>'SAN PEDRO1'!G46+'SAN PEDRO2'!G47</f>
        <v>0</v>
      </c>
      <c r="H46" s="8">
        <f>'SAN PEDRO1'!H46+'SAN PEDRO2'!H47</f>
        <v>0</v>
      </c>
      <c r="I46" s="8">
        <f>'SAN PEDRO1'!I46+'SAN PEDRO2'!I47</f>
        <v>0</v>
      </c>
      <c r="J46" s="2"/>
      <c r="K46" s="2"/>
    </row>
    <row r="47" spans="1:11" ht="15.75" customHeight="1">
      <c r="A47" s="11" t="s">
        <v>20</v>
      </c>
      <c r="B47" s="10"/>
      <c r="C47" s="8">
        <f>'SAN PEDRO1'!C47+'SAN PEDRO2'!C48</f>
        <v>1867</v>
      </c>
      <c r="D47" s="8">
        <f>'SAN PEDRO1'!D47+'SAN PEDRO2'!D48</f>
        <v>1917</v>
      </c>
      <c r="E47" s="8">
        <f>'SAN PEDRO1'!E47+'SAN PEDRO2'!E48</f>
        <v>1847</v>
      </c>
      <c r="F47" s="8">
        <f>'SAN PEDRO1'!F47+'SAN PEDRO2'!F48</f>
        <v>2017</v>
      </c>
      <c r="G47" s="8">
        <f>'SAN PEDRO1'!G47+'SAN PEDRO2'!G48</f>
        <v>0</v>
      </c>
      <c r="H47" s="8">
        <f>'SAN PEDRO1'!H47+'SAN PEDRO2'!H48</f>
        <v>0</v>
      </c>
      <c r="I47" s="8">
        <f>'SAN PEDRO1'!I47+'SAN PEDRO2'!I48</f>
        <v>0</v>
      </c>
      <c r="J47" s="2"/>
      <c r="K47" s="2"/>
    </row>
    <row r="48" spans="1:11" ht="15.75" customHeight="1">
      <c r="A48" s="11" t="s">
        <v>21</v>
      </c>
      <c r="B48" s="10"/>
      <c r="C48" s="8">
        <f>'SAN PEDRO1'!C48+'SAN PEDRO2'!C49</f>
        <v>1972</v>
      </c>
      <c r="D48" s="8">
        <f>'SAN PEDRO1'!D48+'SAN PEDRO2'!D49</f>
        <v>1932</v>
      </c>
      <c r="E48" s="8">
        <f>'SAN PEDRO1'!E48+'SAN PEDRO2'!E49</f>
        <v>1972</v>
      </c>
      <c r="F48" s="8">
        <f>'SAN PEDRO1'!F48+'SAN PEDRO2'!F49</f>
        <v>1872</v>
      </c>
      <c r="G48" s="8">
        <f>'SAN PEDRO1'!G48+'SAN PEDRO2'!G49</f>
        <v>0</v>
      </c>
      <c r="H48" s="8">
        <f>'SAN PEDRO1'!H48+'SAN PEDRO2'!H49</f>
        <v>0</v>
      </c>
      <c r="I48" s="8">
        <f>'SAN PEDRO1'!I48+'SAN PEDRO2'!I49</f>
        <v>0</v>
      </c>
      <c r="J48" s="2"/>
      <c r="K48" s="2"/>
    </row>
    <row r="49" spans="1:11" ht="15.75" customHeight="1">
      <c r="A49" s="7" t="s">
        <v>22</v>
      </c>
      <c r="B49" s="12">
        <f t="shared" ref="B49:I49" si="2">SUM(B41:B48)</f>
        <v>951</v>
      </c>
      <c r="C49" s="12">
        <f t="shared" si="2"/>
        <v>10905</v>
      </c>
      <c r="D49" s="12">
        <f t="shared" si="2"/>
        <v>11165</v>
      </c>
      <c r="E49" s="12">
        <f t="shared" si="2"/>
        <v>10635</v>
      </c>
      <c r="F49" s="12">
        <f t="shared" si="2"/>
        <v>10860</v>
      </c>
      <c r="G49" s="12">
        <f t="shared" si="2"/>
        <v>5009</v>
      </c>
      <c r="H49" s="12">
        <f t="shared" si="2"/>
        <v>4994</v>
      </c>
      <c r="I49" s="12">
        <f t="shared" si="2"/>
        <v>5259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59778</v>
      </c>
      <c r="J50" s="2"/>
      <c r="K50" s="2"/>
    </row>
    <row r="51" spans="1:11" ht="15.75" customHeight="1">
      <c r="A51" s="49" t="s">
        <v>4</v>
      </c>
      <c r="B51" s="51" t="s">
        <v>26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72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10">
        <f>'SAN PEDRO1'!B54+'SAN PEDRO2'!B55</f>
        <v>1209</v>
      </c>
      <c r="C54" s="8">
        <f>'SAN PEDRO1'!C54+'SAN PEDRO2'!C55</f>
        <v>0</v>
      </c>
      <c r="D54" s="8">
        <f>'SAN PEDRO1'!D54+'SAN PEDRO2'!D55</f>
        <v>0</v>
      </c>
      <c r="E54" s="8">
        <f>'SAN PEDRO1'!E54+'SAN PEDRO2'!E55</f>
        <v>0</v>
      </c>
      <c r="F54" s="8">
        <f>'SAN PEDRO1'!F54+'SAN PEDRO2'!F55</f>
        <v>0</v>
      </c>
      <c r="G54" s="8">
        <f>'SAN PEDRO1'!G54+'SAN PEDRO2'!G55</f>
        <v>0</v>
      </c>
      <c r="H54" s="8">
        <f>'SAN PEDRO1'!H54+'SAN PEDRO2'!H55</f>
        <v>0</v>
      </c>
      <c r="I54" s="8">
        <f>'SAN PEDRO1'!I54+'SAN PEDRO2'!I55</f>
        <v>0</v>
      </c>
      <c r="J54" s="2"/>
      <c r="K54" s="2"/>
    </row>
    <row r="55" spans="1:11" ht="15.75" customHeight="1">
      <c r="A55" s="9" t="s">
        <v>15</v>
      </c>
      <c r="B55" s="10"/>
      <c r="C55" s="8">
        <f>'SAN PEDRO1'!C55+'SAN PEDRO2'!C56</f>
        <v>0</v>
      </c>
      <c r="D55" s="8">
        <f>'SAN PEDRO1'!D55+'SAN PEDRO2'!D56</f>
        <v>0</v>
      </c>
      <c r="E55" s="8">
        <f>'SAN PEDRO1'!E55+'SAN PEDRO2'!E56</f>
        <v>0</v>
      </c>
      <c r="F55" s="8">
        <f>'SAN PEDRO1'!F55+'SAN PEDRO2'!F56</f>
        <v>0</v>
      </c>
      <c r="G55" s="8">
        <f>'SAN PEDRO1'!G55+'SAN PEDRO2'!G56</f>
        <v>0</v>
      </c>
      <c r="H55" s="8">
        <f>'SAN PEDRO1'!H55+'SAN PEDRO2'!H56</f>
        <v>0</v>
      </c>
      <c r="I55" s="8">
        <f>'SAN PEDRO1'!I55+'SAN PEDRO2'!I56</f>
        <v>0</v>
      </c>
      <c r="J55" s="2"/>
      <c r="K55" s="2"/>
    </row>
    <row r="56" spans="1:11" ht="15.75" customHeight="1">
      <c r="A56" s="11" t="s">
        <v>16</v>
      </c>
      <c r="B56" s="10"/>
      <c r="C56" s="8">
        <f>'SAN PEDRO1'!C56+'SAN PEDRO2'!C57</f>
        <v>1660</v>
      </c>
      <c r="D56" s="8">
        <f>'SAN PEDRO1'!D56+'SAN PEDRO2'!D57</f>
        <v>1416</v>
      </c>
      <c r="E56" s="8">
        <f>'SAN PEDRO1'!E56+'SAN PEDRO2'!E57</f>
        <v>1416</v>
      </c>
      <c r="F56" s="8">
        <f>'SAN PEDRO1'!F56+'SAN PEDRO2'!F57</f>
        <v>1660</v>
      </c>
      <c r="G56" s="8">
        <f>'SAN PEDRO1'!G56+'SAN PEDRO2'!G57</f>
        <v>1416</v>
      </c>
      <c r="H56" s="8">
        <f>'SAN PEDRO1'!H56+'SAN PEDRO2'!H57</f>
        <v>1585</v>
      </c>
      <c r="I56" s="8">
        <f>'SAN PEDRO1'!I56+'SAN PEDRO2'!I57</f>
        <v>1416</v>
      </c>
      <c r="J56" s="2"/>
      <c r="K56" s="2"/>
    </row>
    <row r="57" spans="1:11" ht="15.75" customHeight="1">
      <c r="A57" s="11" t="s">
        <v>17</v>
      </c>
      <c r="B57" s="10"/>
      <c r="C57" s="8">
        <f>'SAN PEDRO1'!C57+'SAN PEDRO2'!C58</f>
        <v>1660</v>
      </c>
      <c r="D57" s="8">
        <f>'SAN PEDRO1'!D57+'SAN PEDRO2'!D58</f>
        <v>1491</v>
      </c>
      <c r="E57" s="8">
        <f>'SAN PEDRO1'!E57+'SAN PEDRO2'!E58</f>
        <v>1491</v>
      </c>
      <c r="F57" s="8">
        <f>'SAN PEDRO1'!F57+'SAN PEDRO2'!F58</f>
        <v>1660</v>
      </c>
      <c r="G57" s="8">
        <f>'SAN PEDRO1'!G57+'SAN PEDRO2'!G58</f>
        <v>1491</v>
      </c>
      <c r="H57" s="8">
        <f>'SAN PEDRO1'!H57+'SAN PEDRO2'!H58</f>
        <v>1675</v>
      </c>
      <c r="I57" s="8">
        <f>'SAN PEDRO1'!I57+'SAN PEDRO2'!I58</f>
        <v>1491</v>
      </c>
      <c r="J57" s="2"/>
      <c r="K57" s="2"/>
    </row>
    <row r="58" spans="1:11" ht="15.75" customHeight="1">
      <c r="A58" s="11" t="s">
        <v>18</v>
      </c>
      <c r="B58" s="10"/>
      <c r="C58" s="8">
        <f>'SAN PEDRO1'!C58+'SAN PEDRO2'!C59</f>
        <v>1638</v>
      </c>
      <c r="D58" s="8">
        <f>'SAN PEDRO1'!D58+'SAN PEDRO2'!D59</f>
        <v>1638</v>
      </c>
      <c r="E58" s="8">
        <f>'SAN PEDRO1'!E58+'SAN PEDRO2'!E59</f>
        <v>1638</v>
      </c>
      <c r="F58" s="8">
        <f>'SAN PEDRO1'!F58+'SAN PEDRO2'!F59</f>
        <v>1638</v>
      </c>
      <c r="G58" s="8">
        <f>'SAN PEDRO1'!G58+'SAN PEDRO2'!G59</f>
        <v>1638</v>
      </c>
      <c r="H58" s="8">
        <f>'SAN PEDRO1'!H58+'SAN PEDRO2'!H59</f>
        <v>1638</v>
      </c>
      <c r="I58" s="8">
        <f>'SAN PEDRO1'!I58+'SAN PEDRO2'!I59</f>
        <v>1638</v>
      </c>
      <c r="J58" s="2"/>
      <c r="K58" s="2"/>
    </row>
    <row r="59" spans="1:11" ht="15.75" customHeight="1">
      <c r="A59" s="11" t="s">
        <v>19</v>
      </c>
      <c r="B59" s="10"/>
      <c r="C59" s="8">
        <f>'SAN PEDRO1'!C59+'SAN PEDRO2'!C60</f>
        <v>1672</v>
      </c>
      <c r="D59" s="8">
        <f>'SAN PEDRO1'!D59+'SAN PEDRO2'!D60</f>
        <v>1537</v>
      </c>
      <c r="E59" s="8">
        <f>'SAN PEDRO1'!E59+'SAN PEDRO2'!E60</f>
        <v>1672</v>
      </c>
      <c r="F59" s="8">
        <f>'SAN PEDRO1'!F59+'SAN PEDRO2'!F60</f>
        <v>1537</v>
      </c>
      <c r="G59" s="8">
        <f>'SAN PEDRO1'!G59+'SAN PEDRO2'!G60</f>
        <v>0</v>
      </c>
      <c r="H59" s="8">
        <f>'SAN PEDRO1'!H59+'SAN PEDRO2'!H60</f>
        <v>0</v>
      </c>
      <c r="I59" s="8">
        <f>'SAN PEDRO1'!I59+'SAN PEDRO2'!I60</f>
        <v>0</v>
      </c>
      <c r="J59" s="2"/>
      <c r="K59" s="2"/>
    </row>
    <row r="60" spans="1:11" ht="15.75" customHeight="1">
      <c r="A60" s="11" t="s">
        <v>20</v>
      </c>
      <c r="B60" s="10"/>
      <c r="C60" s="8">
        <f>'SAN PEDRO1'!C60+'SAN PEDRO2'!C61</f>
        <v>1886</v>
      </c>
      <c r="D60" s="8">
        <f>'SAN PEDRO1'!D60+'SAN PEDRO2'!D61</f>
        <v>1686</v>
      </c>
      <c r="E60" s="8">
        <f>'SAN PEDRO1'!E60+'SAN PEDRO2'!E61</f>
        <v>1686</v>
      </c>
      <c r="F60" s="8">
        <f>'SAN PEDRO1'!F60+'SAN PEDRO2'!F61</f>
        <v>1686</v>
      </c>
      <c r="G60" s="8">
        <f>'SAN PEDRO1'!G60+'SAN PEDRO2'!G61</f>
        <v>0</v>
      </c>
      <c r="H60" s="8">
        <f>'SAN PEDRO1'!H60+'SAN PEDRO2'!H61</f>
        <v>0</v>
      </c>
      <c r="I60" s="8">
        <f>'SAN PEDRO1'!I60+'SAN PEDRO2'!I61</f>
        <v>0</v>
      </c>
      <c r="J60" s="2"/>
      <c r="K60" s="2"/>
    </row>
    <row r="61" spans="1:11" ht="15.75" customHeight="1">
      <c r="A61" s="11" t="s">
        <v>21</v>
      </c>
      <c r="B61" s="10"/>
      <c r="C61" s="8">
        <f>'SAN PEDRO1'!C61+'SAN PEDRO2'!C62</f>
        <v>1533</v>
      </c>
      <c r="D61" s="8">
        <f>'SAN PEDRO1'!D61+'SAN PEDRO2'!D62</f>
        <v>1533</v>
      </c>
      <c r="E61" s="8">
        <f>'SAN PEDRO1'!E61+'SAN PEDRO2'!E62</f>
        <v>1533</v>
      </c>
      <c r="F61" s="8">
        <f>'SAN PEDRO1'!F61+'SAN PEDRO2'!F62</f>
        <v>1533</v>
      </c>
      <c r="G61" s="8">
        <f>'SAN PEDRO1'!G61+'SAN PEDRO2'!G62</f>
        <v>0</v>
      </c>
      <c r="H61" s="8">
        <f>'SAN PEDRO1'!H61+'SAN PEDRO2'!H62</f>
        <v>0</v>
      </c>
      <c r="I61" s="8">
        <f>'SAN PEDRO1'!I61+'SAN PEDRO2'!I62</f>
        <v>0</v>
      </c>
      <c r="J61" s="2"/>
      <c r="K61" s="2"/>
    </row>
    <row r="62" spans="1:11" ht="15.75" customHeight="1">
      <c r="A62" s="7" t="s">
        <v>22</v>
      </c>
      <c r="B62" s="12">
        <f t="shared" ref="B62:I62" si="3">SUM(B54:B61)</f>
        <v>1209</v>
      </c>
      <c r="C62" s="12">
        <f t="shared" si="3"/>
        <v>10049</v>
      </c>
      <c r="D62" s="12">
        <f t="shared" si="3"/>
        <v>9301</v>
      </c>
      <c r="E62" s="12">
        <f t="shared" si="3"/>
        <v>9436</v>
      </c>
      <c r="F62" s="12">
        <f t="shared" si="3"/>
        <v>9714</v>
      </c>
      <c r="G62" s="12">
        <f t="shared" si="3"/>
        <v>4545</v>
      </c>
      <c r="H62" s="12">
        <f t="shared" si="3"/>
        <v>4898</v>
      </c>
      <c r="I62" s="15">
        <f t="shared" si="3"/>
        <v>4545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53697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26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73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10">
        <f>'SAN PEDRO1'!B68+'SAN PEDRO2'!B69</f>
        <v>319</v>
      </c>
      <c r="C68" s="8">
        <f>'SAN PEDRO1'!C68+'SAN PEDRO2'!C69</f>
        <v>0</v>
      </c>
      <c r="D68" s="8">
        <f>'SAN PEDRO1'!D68+'SAN PEDRO2'!D69</f>
        <v>0</v>
      </c>
      <c r="E68" s="8">
        <f>'SAN PEDRO1'!E68+'SAN PEDRO2'!E69</f>
        <v>0</v>
      </c>
      <c r="F68" s="8">
        <f>'SAN PEDRO1'!F68+'SAN PEDRO2'!F69</f>
        <v>0</v>
      </c>
      <c r="G68" s="8">
        <f>'SAN PEDRO1'!G68+'SAN PEDRO2'!G69</f>
        <v>0</v>
      </c>
      <c r="H68" s="8">
        <f>'SAN PEDRO1'!H68+'SAN PEDRO2'!H69</f>
        <v>0</v>
      </c>
      <c r="I68" s="8">
        <f>'SAN PEDRO1'!I68+'SAN PEDRO2'!I69</f>
        <v>0</v>
      </c>
      <c r="J68" s="2"/>
      <c r="K68" s="2"/>
    </row>
    <row r="69" spans="1:11" ht="15.75" customHeight="1">
      <c r="A69" s="9" t="s">
        <v>15</v>
      </c>
      <c r="B69" s="10"/>
      <c r="C69" s="8">
        <f>'SAN PEDRO1'!C69+'SAN PEDRO2'!C70</f>
        <v>0</v>
      </c>
      <c r="D69" s="8">
        <f>'SAN PEDRO1'!D69+'SAN PEDRO2'!D70</f>
        <v>0</v>
      </c>
      <c r="E69" s="8">
        <f>'SAN PEDRO1'!E69+'SAN PEDRO2'!E70</f>
        <v>0</v>
      </c>
      <c r="F69" s="8">
        <f>'SAN PEDRO1'!F69+'SAN PEDRO2'!F70</f>
        <v>0</v>
      </c>
      <c r="G69" s="8">
        <f>'SAN PEDRO1'!G69+'SAN PEDRO2'!G70</f>
        <v>0</v>
      </c>
      <c r="H69" s="8">
        <f>'SAN PEDRO1'!H69+'SAN PEDRO2'!H70</f>
        <v>0</v>
      </c>
      <c r="I69" s="8">
        <f>'SAN PEDRO1'!I69+'SAN PEDRO2'!I70</f>
        <v>0</v>
      </c>
      <c r="J69" s="2"/>
      <c r="K69" s="2"/>
    </row>
    <row r="70" spans="1:11" ht="15.75" customHeight="1">
      <c r="A70" s="11" t="s">
        <v>16</v>
      </c>
      <c r="B70" s="10"/>
      <c r="C70" s="8">
        <f>'SAN PEDRO1'!C70+'SAN PEDRO2'!C71</f>
        <v>365</v>
      </c>
      <c r="D70" s="8">
        <f>'SAN PEDRO1'!D70+'SAN PEDRO2'!D71</f>
        <v>365</v>
      </c>
      <c r="E70" s="8">
        <f>'SAN PEDRO1'!E70+'SAN PEDRO2'!E71</f>
        <v>365</v>
      </c>
      <c r="F70" s="8">
        <f>'SAN PEDRO1'!F70+'SAN PEDRO2'!F71</f>
        <v>365</v>
      </c>
      <c r="G70" s="8">
        <f>'SAN PEDRO1'!G70+'SAN PEDRO2'!G71</f>
        <v>365</v>
      </c>
      <c r="H70" s="8">
        <f>'SAN PEDRO1'!H70+'SAN PEDRO2'!H71</f>
        <v>365</v>
      </c>
      <c r="I70" s="8">
        <f>'SAN PEDRO1'!I70+'SAN PEDRO2'!I71</f>
        <v>365</v>
      </c>
      <c r="J70" s="2"/>
      <c r="K70" s="2"/>
    </row>
    <row r="71" spans="1:11" ht="15.75" customHeight="1">
      <c r="A71" s="11" t="s">
        <v>17</v>
      </c>
      <c r="B71" s="10"/>
      <c r="C71" s="8">
        <f>'SAN PEDRO1'!C71+'SAN PEDRO2'!C72</f>
        <v>369</v>
      </c>
      <c r="D71" s="8">
        <f>'SAN PEDRO1'!D71+'SAN PEDRO2'!D72</f>
        <v>369</v>
      </c>
      <c r="E71" s="8">
        <f>'SAN PEDRO1'!E71+'SAN PEDRO2'!E72</f>
        <v>369</v>
      </c>
      <c r="F71" s="8">
        <f>'SAN PEDRO1'!F71+'SAN PEDRO2'!F72</f>
        <v>369</v>
      </c>
      <c r="G71" s="8">
        <f>'SAN PEDRO1'!G71+'SAN PEDRO2'!G72</f>
        <v>369</v>
      </c>
      <c r="H71" s="8">
        <f>'SAN PEDRO1'!H71+'SAN PEDRO2'!H72</f>
        <v>369</v>
      </c>
      <c r="I71" s="8">
        <f>'SAN PEDRO1'!I71+'SAN PEDRO2'!I72</f>
        <v>369</v>
      </c>
      <c r="J71" s="2"/>
      <c r="K71" s="2"/>
    </row>
    <row r="72" spans="1:11" ht="15.75" customHeight="1">
      <c r="A72" s="11" t="s">
        <v>18</v>
      </c>
      <c r="B72" s="10"/>
      <c r="C72" s="8">
        <f>'SAN PEDRO1'!C72+'SAN PEDRO2'!C73</f>
        <v>397</v>
      </c>
      <c r="D72" s="8">
        <f>'SAN PEDRO1'!D72+'SAN PEDRO2'!D73</f>
        <v>397</v>
      </c>
      <c r="E72" s="8">
        <f>'SAN PEDRO1'!E72+'SAN PEDRO2'!E73</f>
        <v>397</v>
      </c>
      <c r="F72" s="8">
        <f>'SAN PEDRO1'!F72+'SAN PEDRO2'!F73</f>
        <v>397</v>
      </c>
      <c r="G72" s="8">
        <f>'SAN PEDRO1'!G72+'SAN PEDRO2'!G73</f>
        <v>397</v>
      </c>
      <c r="H72" s="8">
        <f>'SAN PEDRO1'!H72+'SAN PEDRO2'!H73</f>
        <v>397</v>
      </c>
      <c r="I72" s="8">
        <f>'SAN PEDRO1'!I72+'SAN PEDRO2'!I73</f>
        <v>397</v>
      </c>
      <c r="J72" s="2"/>
      <c r="K72" s="2"/>
    </row>
    <row r="73" spans="1:11" ht="15.75" customHeight="1">
      <c r="A73" s="11" t="s">
        <v>19</v>
      </c>
      <c r="B73" s="10"/>
      <c r="C73" s="8">
        <f>'SAN PEDRO1'!C73+'SAN PEDRO2'!C74</f>
        <v>390</v>
      </c>
      <c r="D73" s="8">
        <f>'SAN PEDRO1'!D73+'SAN PEDRO2'!D74</f>
        <v>390</v>
      </c>
      <c r="E73" s="8">
        <f>'SAN PEDRO1'!E73+'SAN PEDRO2'!E74</f>
        <v>390</v>
      </c>
      <c r="F73" s="8">
        <f>'SAN PEDRO1'!F73+'SAN PEDRO2'!F74</f>
        <v>390</v>
      </c>
      <c r="G73" s="8">
        <f>'SAN PEDRO1'!G73+'SAN PEDRO2'!G74</f>
        <v>0</v>
      </c>
      <c r="H73" s="8">
        <f>'SAN PEDRO1'!H73+'SAN PEDRO2'!H74</f>
        <v>0</v>
      </c>
      <c r="I73" s="8">
        <f>'SAN PEDRO1'!I73+'SAN PEDRO2'!I74</f>
        <v>0</v>
      </c>
      <c r="J73" s="2"/>
      <c r="K73" s="2"/>
    </row>
    <row r="74" spans="1:11" ht="15.75" customHeight="1">
      <c r="A74" s="11" t="s">
        <v>20</v>
      </c>
      <c r="B74" s="10"/>
      <c r="C74" s="8">
        <f>'SAN PEDRO1'!C74+'SAN PEDRO2'!C75</f>
        <v>362</v>
      </c>
      <c r="D74" s="8">
        <f>'SAN PEDRO1'!D74+'SAN PEDRO2'!D75</f>
        <v>362</v>
      </c>
      <c r="E74" s="8">
        <f>'SAN PEDRO1'!E74+'SAN PEDRO2'!E75</f>
        <v>362</v>
      </c>
      <c r="F74" s="8">
        <f>'SAN PEDRO1'!F74+'SAN PEDRO2'!F75</f>
        <v>362</v>
      </c>
      <c r="G74" s="8">
        <f>'SAN PEDRO1'!G74+'SAN PEDRO2'!G75</f>
        <v>0</v>
      </c>
      <c r="H74" s="8">
        <f>'SAN PEDRO1'!H74+'SAN PEDRO2'!H75</f>
        <v>0</v>
      </c>
      <c r="I74" s="8">
        <f>'SAN PEDRO1'!I74+'SAN PEDRO2'!I75</f>
        <v>0</v>
      </c>
      <c r="J74" s="2"/>
      <c r="K74" s="2"/>
    </row>
    <row r="75" spans="1:11" ht="15.75" customHeight="1">
      <c r="A75" s="11" t="s">
        <v>21</v>
      </c>
      <c r="B75" s="10"/>
      <c r="C75" s="8">
        <f>'SAN PEDRO1'!C75+'SAN PEDRO2'!C76</f>
        <v>313</v>
      </c>
      <c r="D75" s="8">
        <f>'SAN PEDRO1'!D75+'SAN PEDRO2'!D76</f>
        <v>313</v>
      </c>
      <c r="E75" s="8">
        <f>'SAN PEDRO1'!E75+'SAN PEDRO2'!E76</f>
        <v>313</v>
      </c>
      <c r="F75" s="8">
        <f>'SAN PEDRO1'!F75+'SAN PEDRO2'!F76</f>
        <v>313</v>
      </c>
      <c r="G75" s="8">
        <f>'SAN PEDRO1'!G75+'SAN PEDRO2'!G76</f>
        <v>0</v>
      </c>
      <c r="H75" s="8">
        <f>'SAN PEDRO1'!H75+'SAN PEDRO2'!H76</f>
        <v>0</v>
      </c>
      <c r="I75" s="8">
        <f>'SAN PEDRO1'!I75+'SAN PEDRO2'!I76</f>
        <v>0</v>
      </c>
      <c r="J75" s="2"/>
      <c r="K75" s="2"/>
    </row>
    <row r="76" spans="1:11" ht="15.75" customHeight="1">
      <c r="A76" s="7" t="s">
        <v>22</v>
      </c>
      <c r="B76" s="12">
        <f t="shared" ref="B76:I76" si="4">SUM(B68:B75)</f>
        <v>319</v>
      </c>
      <c r="C76" s="12">
        <f t="shared" si="4"/>
        <v>2196</v>
      </c>
      <c r="D76" s="12">
        <f t="shared" si="4"/>
        <v>2196</v>
      </c>
      <c r="E76" s="12">
        <f t="shared" si="4"/>
        <v>2196</v>
      </c>
      <c r="F76" s="12">
        <f t="shared" si="4"/>
        <v>2196</v>
      </c>
      <c r="G76" s="12">
        <f t="shared" si="4"/>
        <v>1131</v>
      </c>
      <c r="H76" s="12">
        <f t="shared" si="4"/>
        <v>1131</v>
      </c>
      <c r="I76" s="12">
        <f t="shared" si="4"/>
        <v>1131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12496</v>
      </c>
      <c r="J77" s="2"/>
      <c r="K77" s="2"/>
    </row>
    <row r="78" spans="1:11" ht="15.75" customHeight="1">
      <c r="A78" s="49" t="s">
        <v>4</v>
      </c>
      <c r="B78" s="51" t="s">
        <v>26</v>
      </c>
      <c r="C78" s="47"/>
      <c r="D78" s="47"/>
      <c r="E78" s="47"/>
      <c r="F78" s="47"/>
      <c r="G78" s="47"/>
      <c r="H78" s="47"/>
      <c r="I78" s="48"/>
      <c r="J78" s="2"/>
      <c r="K78" s="2"/>
    </row>
    <row r="79" spans="1:11" ht="15.75" customHeight="1">
      <c r="A79" s="63"/>
      <c r="B79" s="51" t="s">
        <v>74</v>
      </c>
      <c r="C79" s="47"/>
      <c r="D79" s="47"/>
      <c r="E79" s="47"/>
      <c r="F79" s="47"/>
      <c r="G79" s="47"/>
      <c r="H79" s="47"/>
      <c r="I79" s="48"/>
      <c r="J79" s="2"/>
      <c r="K79" s="2"/>
    </row>
    <row r="80" spans="1:11" ht="15.75" customHeight="1">
      <c r="A80" s="50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>
      <c r="A81" s="7" t="s">
        <v>14</v>
      </c>
      <c r="B81" s="10">
        <f>'SAN PEDRO1'!B81+'SAN PEDRO2'!B82</f>
        <v>575</v>
      </c>
      <c r="C81" s="8">
        <f>'SAN PEDRO1'!C81+'SAN PEDRO2'!C82</f>
        <v>0</v>
      </c>
      <c r="D81" s="8">
        <f>'SAN PEDRO1'!D81+'SAN PEDRO2'!D82</f>
        <v>0</v>
      </c>
      <c r="E81" s="8">
        <f>'SAN PEDRO1'!E81+'SAN PEDRO2'!E82</f>
        <v>0</v>
      </c>
      <c r="F81" s="8">
        <f>'SAN PEDRO1'!F81+'SAN PEDRO2'!F82</f>
        <v>0</v>
      </c>
      <c r="G81" s="8">
        <f>'SAN PEDRO1'!G81+'SAN PEDRO2'!G82</f>
        <v>0</v>
      </c>
      <c r="H81" s="8">
        <f>'SAN PEDRO1'!H81+'SAN PEDRO2'!H82</f>
        <v>0</v>
      </c>
      <c r="I81" s="8">
        <f>'SAN PEDRO1'!I81+'SAN PEDRO2'!I82</f>
        <v>0</v>
      </c>
      <c r="J81" s="2"/>
      <c r="K81" s="2"/>
    </row>
    <row r="82" spans="1:11" ht="15.75" customHeight="1">
      <c r="A82" s="9" t="s">
        <v>15</v>
      </c>
      <c r="B82" s="10"/>
      <c r="C82" s="8">
        <f>'SAN PEDRO1'!C82+'SAN PEDRO2'!C83</f>
        <v>0</v>
      </c>
      <c r="D82" s="8">
        <f>'SAN PEDRO1'!D82+'SAN PEDRO2'!D83</f>
        <v>0</v>
      </c>
      <c r="E82" s="8">
        <f>'SAN PEDRO1'!E82+'SAN PEDRO2'!E83</f>
        <v>0</v>
      </c>
      <c r="F82" s="8">
        <f>'SAN PEDRO1'!F82+'SAN PEDRO2'!F83</f>
        <v>0</v>
      </c>
      <c r="G82" s="8">
        <f>'SAN PEDRO1'!G82+'SAN PEDRO2'!G83</f>
        <v>0</v>
      </c>
      <c r="H82" s="8">
        <f>'SAN PEDRO1'!H82+'SAN PEDRO2'!H83</f>
        <v>0</v>
      </c>
      <c r="I82" s="8">
        <f>'SAN PEDRO1'!I82+'SAN PEDRO2'!I83</f>
        <v>0</v>
      </c>
      <c r="J82" s="2"/>
      <c r="K82" s="2"/>
    </row>
    <row r="83" spans="1:11" ht="15.75" customHeight="1">
      <c r="A83" s="11" t="s">
        <v>16</v>
      </c>
      <c r="B83" s="10"/>
      <c r="C83" s="8">
        <f>'SAN PEDRO1'!C83+'SAN PEDRO2'!C84</f>
        <v>627</v>
      </c>
      <c r="D83" s="8">
        <f>'SAN PEDRO1'!D83+'SAN PEDRO2'!D84</f>
        <v>627</v>
      </c>
      <c r="E83" s="8">
        <f>'SAN PEDRO1'!E83+'SAN PEDRO2'!E84</f>
        <v>627</v>
      </c>
      <c r="F83" s="8">
        <f>'SAN PEDRO1'!F83+'SAN PEDRO2'!F84</f>
        <v>627</v>
      </c>
      <c r="G83" s="8">
        <f>'SAN PEDRO1'!G83+'SAN PEDRO2'!G84</f>
        <v>627</v>
      </c>
      <c r="H83" s="8">
        <f>'SAN PEDRO1'!H83+'SAN PEDRO2'!H84</f>
        <v>627</v>
      </c>
      <c r="I83" s="8">
        <f>'SAN PEDRO1'!I83+'SAN PEDRO2'!I84</f>
        <v>627</v>
      </c>
      <c r="J83" s="2"/>
      <c r="K83" s="2"/>
    </row>
    <row r="84" spans="1:11" ht="15.75" customHeight="1">
      <c r="A84" s="11" t="s">
        <v>17</v>
      </c>
      <c r="B84" s="10"/>
      <c r="C84" s="8">
        <f>'SAN PEDRO1'!C84+'SAN PEDRO2'!C85</f>
        <v>686</v>
      </c>
      <c r="D84" s="8">
        <f>'SAN PEDRO1'!D84+'SAN PEDRO2'!D85</f>
        <v>686</v>
      </c>
      <c r="E84" s="8">
        <f>'SAN PEDRO1'!E84+'SAN PEDRO2'!E85</f>
        <v>686</v>
      </c>
      <c r="F84" s="8">
        <f>'SAN PEDRO1'!F84+'SAN PEDRO2'!F85</f>
        <v>686</v>
      </c>
      <c r="G84" s="8">
        <f>'SAN PEDRO1'!G84+'SAN PEDRO2'!G85</f>
        <v>686</v>
      </c>
      <c r="H84" s="8">
        <f>'SAN PEDRO1'!H84+'SAN PEDRO2'!H85</f>
        <v>686</v>
      </c>
      <c r="I84" s="8">
        <f>'SAN PEDRO1'!I84+'SAN PEDRO2'!I85</f>
        <v>686</v>
      </c>
      <c r="J84" s="2"/>
      <c r="K84" s="2"/>
    </row>
    <row r="85" spans="1:11" ht="15.75" customHeight="1">
      <c r="A85" s="11" t="s">
        <v>18</v>
      </c>
      <c r="B85" s="10"/>
      <c r="C85" s="8">
        <f>'SAN PEDRO1'!C85+'SAN PEDRO2'!C86</f>
        <v>738</v>
      </c>
      <c r="D85" s="8">
        <f>'SAN PEDRO1'!D85+'SAN PEDRO2'!D86</f>
        <v>738</v>
      </c>
      <c r="E85" s="8">
        <f>'SAN PEDRO1'!E85+'SAN PEDRO2'!E86</f>
        <v>738</v>
      </c>
      <c r="F85" s="8">
        <f>'SAN PEDRO1'!F85+'SAN PEDRO2'!F86</f>
        <v>738</v>
      </c>
      <c r="G85" s="8">
        <f>'SAN PEDRO1'!G85+'SAN PEDRO2'!G86</f>
        <v>738</v>
      </c>
      <c r="H85" s="8">
        <f>'SAN PEDRO1'!H85+'SAN PEDRO2'!H86</f>
        <v>738</v>
      </c>
      <c r="I85" s="8">
        <f>'SAN PEDRO1'!I85+'SAN PEDRO2'!I86</f>
        <v>738</v>
      </c>
      <c r="J85" s="2"/>
      <c r="K85" s="2"/>
    </row>
    <row r="86" spans="1:11" ht="15.75" customHeight="1">
      <c r="A86" s="11" t="s">
        <v>19</v>
      </c>
      <c r="B86" s="10"/>
      <c r="C86" s="8">
        <f>'SAN PEDRO1'!C86+'SAN PEDRO2'!C87</f>
        <v>682</v>
      </c>
      <c r="D86" s="8">
        <f>'SAN PEDRO1'!D86+'SAN PEDRO2'!D87</f>
        <v>682</v>
      </c>
      <c r="E86" s="8">
        <f>'SAN PEDRO1'!E86+'SAN PEDRO2'!E87</f>
        <v>682</v>
      </c>
      <c r="F86" s="8">
        <f>'SAN PEDRO1'!F86+'SAN PEDRO2'!F87</f>
        <v>682</v>
      </c>
      <c r="G86" s="8">
        <f>'SAN PEDRO1'!G86+'SAN PEDRO2'!G87</f>
        <v>0</v>
      </c>
      <c r="H86" s="8">
        <f>'SAN PEDRO1'!H86+'SAN PEDRO2'!H87</f>
        <v>0</v>
      </c>
      <c r="I86" s="8">
        <f>'SAN PEDRO1'!I86+'SAN PEDRO2'!I87</f>
        <v>0</v>
      </c>
      <c r="J86" s="2"/>
      <c r="K86" s="2"/>
    </row>
    <row r="87" spans="1:11" ht="15.75" customHeight="1">
      <c r="A87" s="11" t="s">
        <v>20</v>
      </c>
      <c r="B87" s="10"/>
      <c r="C87" s="8">
        <f>'SAN PEDRO1'!C87+'SAN PEDRO2'!C88</f>
        <v>722</v>
      </c>
      <c r="D87" s="8">
        <f>'SAN PEDRO1'!D87+'SAN PEDRO2'!D88</f>
        <v>722</v>
      </c>
      <c r="E87" s="8">
        <f>'SAN PEDRO1'!E87+'SAN PEDRO2'!E88</f>
        <v>722</v>
      </c>
      <c r="F87" s="8">
        <f>'SAN PEDRO1'!F87+'SAN PEDRO2'!F88</f>
        <v>722</v>
      </c>
      <c r="G87" s="8">
        <f>'SAN PEDRO1'!G87+'SAN PEDRO2'!G88</f>
        <v>0</v>
      </c>
      <c r="H87" s="8">
        <f>'SAN PEDRO1'!H87+'SAN PEDRO2'!H88</f>
        <v>0</v>
      </c>
      <c r="I87" s="8">
        <f>'SAN PEDRO1'!I87+'SAN PEDRO2'!I88</f>
        <v>0</v>
      </c>
      <c r="J87" s="2"/>
      <c r="K87" s="2"/>
    </row>
    <row r="88" spans="1:11" ht="15.75" customHeight="1">
      <c r="A88" s="11" t="s">
        <v>21</v>
      </c>
      <c r="B88" s="10"/>
      <c r="C88" s="8">
        <f>'SAN PEDRO1'!C88+'SAN PEDRO2'!C89</f>
        <v>617</v>
      </c>
      <c r="D88" s="8">
        <f>'SAN PEDRO1'!D88+'SAN PEDRO2'!D89</f>
        <v>617</v>
      </c>
      <c r="E88" s="8">
        <f>'SAN PEDRO1'!E88+'SAN PEDRO2'!E89</f>
        <v>617</v>
      </c>
      <c r="F88" s="8">
        <f>'SAN PEDRO1'!F88+'SAN PEDRO2'!F89</f>
        <v>617</v>
      </c>
      <c r="G88" s="8">
        <f>'SAN PEDRO1'!G88+'SAN PEDRO2'!G89</f>
        <v>0</v>
      </c>
      <c r="H88" s="8">
        <f>'SAN PEDRO1'!H88+'SAN PEDRO2'!H89</f>
        <v>0</v>
      </c>
      <c r="I88" s="8">
        <f>'SAN PEDRO1'!I88+'SAN PEDRO2'!I89</f>
        <v>0</v>
      </c>
      <c r="J88" s="2"/>
      <c r="K88" s="2"/>
    </row>
    <row r="89" spans="1:11" ht="15.75" customHeight="1">
      <c r="A89" s="7" t="s">
        <v>22</v>
      </c>
      <c r="B89" s="12">
        <f t="shared" ref="B89:I89" si="5">SUM(B81:B88)</f>
        <v>575</v>
      </c>
      <c r="C89" s="12">
        <f t="shared" si="5"/>
        <v>4072</v>
      </c>
      <c r="D89" s="12">
        <f t="shared" si="5"/>
        <v>4072</v>
      </c>
      <c r="E89" s="12">
        <f t="shared" si="5"/>
        <v>4072</v>
      </c>
      <c r="F89" s="12">
        <f t="shared" si="5"/>
        <v>4072</v>
      </c>
      <c r="G89" s="12">
        <f t="shared" si="5"/>
        <v>2051</v>
      </c>
      <c r="H89" s="12">
        <f t="shared" si="5"/>
        <v>2051</v>
      </c>
      <c r="I89" s="12">
        <f t="shared" si="5"/>
        <v>2051</v>
      </c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14">
        <f>SUM(B89:I89)</f>
        <v>23016</v>
      </c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>
      <c r="A92" s="49" t="s">
        <v>4</v>
      </c>
      <c r="B92" s="51" t="s">
        <v>26</v>
      </c>
      <c r="C92" s="47"/>
      <c r="D92" s="47"/>
      <c r="E92" s="47"/>
      <c r="F92" s="47"/>
      <c r="G92" s="47"/>
      <c r="H92" s="47"/>
      <c r="I92" s="48"/>
      <c r="J92" s="2"/>
      <c r="K92" s="2"/>
    </row>
    <row r="93" spans="1:11" ht="15.75" customHeight="1">
      <c r="A93" s="63"/>
      <c r="B93" s="51" t="s">
        <v>75</v>
      </c>
      <c r="C93" s="47"/>
      <c r="D93" s="47"/>
      <c r="E93" s="47"/>
      <c r="F93" s="47"/>
      <c r="G93" s="47"/>
      <c r="H93" s="47"/>
      <c r="I93" s="48"/>
      <c r="J93" s="2"/>
      <c r="K93" s="2"/>
    </row>
    <row r="94" spans="1:11" ht="15.75" customHeight="1">
      <c r="A94" s="50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>
      <c r="A95" s="7" t="s">
        <v>14</v>
      </c>
      <c r="B95" s="10">
        <f>'SAN PEDRO1'!B95+'SAN PEDRO2'!B96</f>
        <v>675</v>
      </c>
      <c r="C95" s="8">
        <f>'SAN PEDRO1'!C95+'SAN PEDRO2'!C96</f>
        <v>0</v>
      </c>
      <c r="D95" s="8">
        <f>'SAN PEDRO1'!D95+'SAN PEDRO2'!D96</f>
        <v>0</v>
      </c>
      <c r="E95" s="8">
        <f>'SAN PEDRO1'!E95+'SAN PEDRO2'!E96</f>
        <v>0</v>
      </c>
      <c r="F95" s="8">
        <f>'SAN PEDRO1'!F95+'SAN PEDRO2'!F96</f>
        <v>0</v>
      </c>
      <c r="G95" s="8">
        <f>'SAN PEDRO1'!G95+'SAN PEDRO2'!G96</f>
        <v>0</v>
      </c>
      <c r="H95" s="8">
        <f>'SAN PEDRO1'!H95+'SAN PEDRO2'!H96</f>
        <v>0</v>
      </c>
      <c r="I95" s="8">
        <f>'SAN PEDRO1'!I95+'SAN PEDRO2'!I96</f>
        <v>0</v>
      </c>
      <c r="J95" s="2"/>
      <c r="K95" s="2"/>
    </row>
    <row r="96" spans="1:11" ht="15.75" customHeight="1">
      <c r="A96" s="9" t="s">
        <v>15</v>
      </c>
      <c r="B96" s="10"/>
      <c r="C96" s="8">
        <f>'SAN PEDRO1'!C96+'SAN PEDRO2'!C97</f>
        <v>0</v>
      </c>
      <c r="D96" s="8">
        <f>'SAN PEDRO1'!D96+'SAN PEDRO2'!D97</f>
        <v>0</v>
      </c>
      <c r="E96" s="8">
        <f>'SAN PEDRO1'!E96+'SAN PEDRO2'!E97</f>
        <v>0</v>
      </c>
      <c r="F96" s="8">
        <f>'SAN PEDRO1'!F96+'SAN PEDRO2'!F97</f>
        <v>0</v>
      </c>
      <c r="G96" s="8">
        <f>'SAN PEDRO1'!G96+'SAN PEDRO2'!G97</f>
        <v>0</v>
      </c>
      <c r="H96" s="8">
        <f>'SAN PEDRO1'!H96+'SAN PEDRO2'!H97</f>
        <v>0</v>
      </c>
      <c r="I96" s="8">
        <f>'SAN PEDRO1'!I96+'SAN PEDRO2'!I97</f>
        <v>0</v>
      </c>
      <c r="J96" s="2"/>
      <c r="K96" s="2"/>
    </row>
    <row r="97" spans="1:11" ht="15.75" customHeight="1">
      <c r="A97" s="11" t="s">
        <v>16</v>
      </c>
      <c r="B97" s="10"/>
      <c r="C97" s="8">
        <f>'SAN PEDRO1'!C97+'SAN PEDRO2'!C98</f>
        <v>601</v>
      </c>
      <c r="D97" s="8">
        <f>'SAN PEDRO1'!D97+'SAN PEDRO2'!D98</f>
        <v>601</v>
      </c>
      <c r="E97" s="8">
        <f>'SAN PEDRO1'!E97+'SAN PEDRO2'!E98</f>
        <v>601</v>
      </c>
      <c r="F97" s="8">
        <f>'SAN PEDRO1'!F97+'SAN PEDRO2'!F98</f>
        <v>601</v>
      </c>
      <c r="G97" s="8">
        <f>'SAN PEDRO1'!G97+'SAN PEDRO2'!G98</f>
        <v>601</v>
      </c>
      <c r="H97" s="8">
        <f>'SAN PEDRO1'!H97+'SAN PEDRO2'!H98</f>
        <v>601</v>
      </c>
      <c r="I97" s="8">
        <f>'SAN PEDRO1'!I97+'SAN PEDRO2'!I98</f>
        <v>601</v>
      </c>
      <c r="J97" s="2"/>
      <c r="K97" s="2"/>
    </row>
    <row r="98" spans="1:11" ht="15.75" customHeight="1">
      <c r="A98" s="11" t="s">
        <v>17</v>
      </c>
      <c r="B98" s="10"/>
      <c r="C98" s="8">
        <f>'SAN PEDRO1'!C98+'SAN PEDRO2'!C99</f>
        <v>793</v>
      </c>
      <c r="D98" s="8">
        <f>'SAN PEDRO1'!D98+'SAN PEDRO2'!D99</f>
        <v>604</v>
      </c>
      <c r="E98" s="8">
        <f>'SAN PEDRO1'!E98+'SAN PEDRO2'!E99</f>
        <v>554</v>
      </c>
      <c r="F98" s="8">
        <f>'SAN PEDRO1'!F98+'SAN PEDRO2'!F99</f>
        <v>713</v>
      </c>
      <c r="G98" s="8">
        <f>'SAN PEDRO1'!G98+'SAN PEDRO2'!G99</f>
        <v>554</v>
      </c>
      <c r="H98" s="8">
        <f>'SAN PEDRO1'!H98+'SAN PEDRO2'!H99</f>
        <v>1002</v>
      </c>
      <c r="I98" s="8">
        <f>'SAN PEDRO1'!I98+'SAN PEDRO2'!I99</f>
        <v>554</v>
      </c>
      <c r="J98" s="2"/>
      <c r="K98" s="2"/>
    </row>
    <row r="99" spans="1:11" ht="15.75" customHeight="1">
      <c r="A99" s="11" t="s">
        <v>18</v>
      </c>
      <c r="B99" s="10"/>
      <c r="C99" s="8">
        <f>'SAN PEDRO1'!C99+'SAN PEDRO2'!C100</f>
        <v>755</v>
      </c>
      <c r="D99" s="8">
        <f>'SAN PEDRO1'!D99+'SAN PEDRO2'!D100</f>
        <v>655</v>
      </c>
      <c r="E99" s="8">
        <f>'SAN PEDRO1'!E99+'SAN PEDRO2'!E100</f>
        <v>655</v>
      </c>
      <c r="F99" s="8">
        <f>'SAN PEDRO1'!F99+'SAN PEDRO2'!F100</f>
        <v>985</v>
      </c>
      <c r="G99" s="8">
        <f>'SAN PEDRO1'!G99+'SAN PEDRO2'!G100</f>
        <v>655</v>
      </c>
      <c r="H99" s="8">
        <f>'SAN PEDRO1'!H99+'SAN PEDRO2'!H100</f>
        <v>1093</v>
      </c>
      <c r="I99" s="8">
        <f>'SAN PEDRO1'!I99+'SAN PEDRO2'!I100</f>
        <v>655</v>
      </c>
      <c r="J99" s="2"/>
      <c r="K99" s="2"/>
    </row>
    <row r="100" spans="1:11" ht="15.75" customHeight="1">
      <c r="A100" s="11" t="s">
        <v>19</v>
      </c>
      <c r="B100" s="10"/>
      <c r="C100" s="8">
        <f>'SAN PEDRO1'!C100+'SAN PEDRO2'!C101</f>
        <v>643</v>
      </c>
      <c r="D100" s="8">
        <f>'SAN PEDRO1'!D100+'SAN PEDRO2'!D101</f>
        <v>643</v>
      </c>
      <c r="E100" s="8">
        <f>'SAN PEDRO1'!E100+'SAN PEDRO2'!E101</f>
        <v>643</v>
      </c>
      <c r="F100" s="8">
        <f>'SAN PEDRO1'!F100+'SAN PEDRO2'!F101</f>
        <v>643</v>
      </c>
      <c r="G100" s="8">
        <f>'SAN PEDRO1'!G100+'SAN PEDRO2'!G101</f>
        <v>0</v>
      </c>
      <c r="H100" s="8">
        <f>'SAN PEDRO1'!H100+'SAN PEDRO2'!H101</f>
        <v>0</v>
      </c>
      <c r="I100" s="8">
        <f>'SAN PEDRO1'!I100+'SAN PEDRO2'!I101</f>
        <v>0</v>
      </c>
      <c r="J100" s="2"/>
      <c r="K100" s="2"/>
    </row>
    <row r="101" spans="1:11" ht="15.75" customHeight="1">
      <c r="A101" s="11" t="s">
        <v>20</v>
      </c>
      <c r="B101" s="10"/>
      <c r="C101" s="8">
        <f>'SAN PEDRO1'!C101+'SAN PEDRO2'!C102</f>
        <v>598</v>
      </c>
      <c r="D101" s="8">
        <f>'SAN PEDRO1'!D101+'SAN PEDRO2'!D102</f>
        <v>598</v>
      </c>
      <c r="E101" s="8">
        <f>'SAN PEDRO1'!E101+'SAN PEDRO2'!E102</f>
        <v>598</v>
      </c>
      <c r="F101" s="8">
        <f>'SAN PEDRO1'!F101+'SAN PEDRO2'!F102</f>
        <v>698</v>
      </c>
      <c r="G101" s="8">
        <f>'SAN PEDRO1'!G101+'SAN PEDRO2'!G102</f>
        <v>0</v>
      </c>
      <c r="H101" s="8">
        <f>'SAN PEDRO1'!H101+'SAN PEDRO2'!H102</f>
        <v>0</v>
      </c>
      <c r="I101" s="8">
        <f>'SAN PEDRO1'!I101+'SAN PEDRO2'!I102</f>
        <v>0</v>
      </c>
      <c r="J101" s="2"/>
      <c r="K101" s="2"/>
    </row>
    <row r="102" spans="1:11" ht="15.75" customHeight="1">
      <c r="A102" s="11" t="s">
        <v>21</v>
      </c>
      <c r="B102" s="10"/>
      <c r="C102" s="8">
        <f>'SAN PEDRO1'!C102+'SAN PEDRO2'!C103</f>
        <v>520</v>
      </c>
      <c r="D102" s="8">
        <f>'SAN PEDRO1'!D102+'SAN PEDRO2'!D103</f>
        <v>570</v>
      </c>
      <c r="E102" s="8">
        <f>'SAN PEDRO1'!E102+'SAN PEDRO2'!E103</f>
        <v>520</v>
      </c>
      <c r="F102" s="8">
        <f>'SAN PEDRO1'!F102+'SAN PEDRO2'!F103</f>
        <v>520</v>
      </c>
      <c r="G102" s="8">
        <f>'SAN PEDRO1'!G102+'SAN PEDRO2'!G103</f>
        <v>0</v>
      </c>
      <c r="H102" s="8">
        <f>'SAN PEDRO1'!H102+'SAN PEDRO2'!H103</f>
        <v>0</v>
      </c>
      <c r="I102" s="8">
        <f>'SAN PEDRO1'!I102+'SAN PEDRO2'!I103</f>
        <v>0</v>
      </c>
      <c r="J102" s="2"/>
      <c r="K102" s="2"/>
    </row>
    <row r="103" spans="1:11" ht="15.75" customHeight="1">
      <c r="A103" s="7" t="s">
        <v>22</v>
      </c>
      <c r="B103" s="12">
        <f t="shared" ref="B103:I103" si="6">SUM(B95:B102)</f>
        <v>675</v>
      </c>
      <c r="C103" s="12">
        <f t="shared" si="6"/>
        <v>3910</v>
      </c>
      <c r="D103" s="12">
        <f t="shared" si="6"/>
        <v>3671</v>
      </c>
      <c r="E103" s="12">
        <f t="shared" si="6"/>
        <v>3571</v>
      </c>
      <c r="F103" s="12">
        <f t="shared" si="6"/>
        <v>4160</v>
      </c>
      <c r="G103" s="12">
        <f t="shared" si="6"/>
        <v>1810</v>
      </c>
      <c r="H103" s="12">
        <f t="shared" si="6"/>
        <v>2696</v>
      </c>
      <c r="I103" s="12">
        <f t="shared" si="6"/>
        <v>1810</v>
      </c>
      <c r="J103" s="2"/>
      <c r="K103" s="2"/>
    </row>
    <row r="104" spans="1:11" ht="15.75" customHeigh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22303</v>
      </c>
      <c r="J104" s="2"/>
      <c r="K104" s="2"/>
    </row>
    <row r="105" spans="1:11" ht="15.75" customHeight="1">
      <c r="A105" s="49" t="s">
        <v>4</v>
      </c>
      <c r="B105" s="51" t="s">
        <v>26</v>
      </c>
      <c r="C105" s="47"/>
      <c r="D105" s="47"/>
      <c r="E105" s="47"/>
      <c r="F105" s="47"/>
      <c r="G105" s="47"/>
      <c r="H105" s="47"/>
      <c r="I105" s="48"/>
      <c r="J105" s="2"/>
      <c r="K105" s="2"/>
    </row>
    <row r="106" spans="1:11" ht="15.75" customHeight="1">
      <c r="A106" s="63"/>
      <c r="B106" s="51" t="s">
        <v>76</v>
      </c>
      <c r="C106" s="47"/>
      <c r="D106" s="47"/>
      <c r="E106" s="47"/>
      <c r="F106" s="47"/>
      <c r="G106" s="47"/>
      <c r="H106" s="47"/>
      <c r="I106" s="48"/>
      <c r="J106" s="2"/>
      <c r="K106" s="2"/>
    </row>
    <row r="107" spans="1:11" ht="15.75" customHeight="1">
      <c r="A107" s="50"/>
      <c r="B107" s="6" t="s">
        <v>6</v>
      </c>
      <c r="C107" s="6" t="s">
        <v>7</v>
      </c>
      <c r="D107" s="6" t="s">
        <v>8</v>
      </c>
      <c r="E107" s="6" t="s">
        <v>9</v>
      </c>
      <c r="F107" s="6" t="s">
        <v>10</v>
      </c>
      <c r="G107" s="6" t="s">
        <v>11</v>
      </c>
      <c r="H107" s="6" t="s">
        <v>12</v>
      </c>
      <c r="I107" s="6" t="s">
        <v>13</v>
      </c>
      <c r="J107" s="2"/>
      <c r="K107" s="2"/>
    </row>
    <row r="108" spans="1:11" ht="15.75" customHeight="1">
      <c r="A108" s="7" t="s">
        <v>14</v>
      </c>
      <c r="B108" s="10">
        <f>'SAN PEDRO1'!B108+'SAN PEDRO2'!B109</f>
        <v>301</v>
      </c>
      <c r="C108" s="8">
        <f>'SAN PEDRO1'!C108+'SAN PEDRO2'!C109</f>
        <v>0</v>
      </c>
      <c r="D108" s="8">
        <f>'SAN PEDRO1'!D108+'SAN PEDRO2'!D109</f>
        <v>0</v>
      </c>
      <c r="E108" s="8">
        <f>'SAN PEDRO1'!E108+'SAN PEDRO2'!E109</f>
        <v>0</v>
      </c>
      <c r="F108" s="8">
        <f>'SAN PEDRO1'!F108+'SAN PEDRO2'!F109</f>
        <v>0</v>
      </c>
      <c r="G108" s="8">
        <f>'SAN PEDRO1'!G108+'SAN PEDRO2'!G109</f>
        <v>0</v>
      </c>
      <c r="H108" s="8">
        <f>'SAN PEDRO1'!H108+'SAN PEDRO2'!H109</f>
        <v>0</v>
      </c>
      <c r="I108" s="8">
        <f>'SAN PEDRO1'!I108+'SAN PEDRO2'!I109</f>
        <v>0</v>
      </c>
      <c r="J108" s="2"/>
      <c r="K108" s="2"/>
    </row>
    <row r="109" spans="1:11" ht="15.75" customHeight="1">
      <c r="A109" s="9" t="s">
        <v>15</v>
      </c>
      <c r="B109" s="10"/>
      <c r="C109" s="8">
        <f>'SAN PEDRO1'!C109+'SAN PEDRO2'!C110</f>
        <v>0</v>
      </c>
      <c r="D109" s="8">
        <f>'SAN PEDRO1'!D109+'SAN PEDRO2'!D110</f>
        <v>0</v>
      </c>
      <c r="E109" s="8">
        <f>'SAN PEDRO1'!E109+'SAN PEDRO2'!E110</f>
        <v>0</v>
      </c>
      <c r="F109" s="8">
        <f>'SAN PEDRO1'!F109+'SAN PEDRO2'!F110</f>
        <v>0</v>
      </c>
      <c r="G109" s="8">
        <f>'SAN PEDRO1'!G109+'SAN PEDRO2'!G110</f>
        <v>0</v>
      </c>
      <c r="H109" s="8">
        <f>'SAN PEDRO1'!H109+'SAN PEDRO2'!H110</f>
        <v>0</v>
      </c>
      <c r="I109" s="8">
        <f>'SAN PEDRO1'!I109+'SAN PEDRO2'!I110</f>
        <v>0</v>
      </c>
      <c r="J109" s="2" t="s">
        <v>77</v>
      </c>
      <c r="K109" s="2"/>
    </row>
    <row r="110" spans="1:11" ht="15.75" customHeight="1">
      <c r="A110" s="11" t="s">
        <v>16</v>
      </c>
      <c r="B110" s="10"/>
      <c r="C110" s="8">
        <f>'SAN PEDRO1'!C110+'SAN PEDRO2'!C111</f>
        <v>360</v>
      </c>
      <c r="D110" s="8">
        <f>'SAN PEDRO1'!D110+'SAN PEDRO2'!D111</f>
        <v>343</v>
      </c>
      <c r="E110" s="8">
        <f>'SAN PEDRO1'!E110+'SAN PEDRO2'!E111</f>
        <v>360</v>
      </c>
      <c r="F110" s="8">
        <f>'SAN PEDRO1'!F110+'SAN PEDRO2'!F111</f>
        <v>343</v>
      </c>
      <c r="G110" s="8">
        <f>'SAN PEDRO1'!G110+'SAN PEDRO2'!G111</f>
        <v>343</v>
      </c>
      <c r="H110" s="8">
        <f>'SAN PEDRO1'!H110+'SAN PEDRO2'!H111</f>
        <v>377</v>
      </c>
      <c r="I110" s="8">
        <f>'SAN PEDRO1'!I110+'SAN PEDRO2'!I111</f>
        <v>343</v>
      </c>
      <c r="J110" s="2"/>
      <c r="K110" s="2"/>
    </row>
    <row r="111" spans="1:11" ht="15.75" customHeight="1">
      <c r="A111" s="11" t="s">
        <v>17</v>
      </c>
      <c r="B111" s="10"/>
      <c r="C111" s="8">
        <f>'SAN PEDRO1'!C111+'SAN PEDRO2'!C112</f>
        <v>326</v>
      </c>
      <c r="D111" s="8">
        <f>'SAN PEDRO1'!D111+'SAN PEDRO2'!D112</f>
        <v>326</v>
      </c>
      <c r="E111" s="8">
        <f>'SAN PEDRO1'!E111+'SAN PEDRO2'!E112</f>
        <v>326</v>
      </c>
      <c r="F111" s="8">
        <f>'SAN PEDRO1'!F111+'SAN PEDRO2'!F112</f>
        <v>326</v>
      </c>
      <c r="G111" s="8">
        <f>'SAN PEDRO1'!G111+'SAN PEDRO2'!G112</f>
        <v>326</v>
      </c>
      <c r="H111" s="8">
        <f>'SAN PEDRO1'!H111+'SAN PEDRO2'!H112</f>
        <v>326</v>
      </c>
      <c r="I111" s="8">
        <f>'SAN PEDRO1'!I111+'SAN PEDRO2'!I112</f>
        <v>326</v>
      </c>
      <c r="J111" s="2"/>
      <c r="K111" s="2"/>
    </row>
    <row r="112" spans="1:11" ht="15.75" customHeight="1">
      <c r="A112" s="11" t="s">
        <v>18</v>
      </c>
      <c r="B112" s="10"/>
      <c r="C112" s="8">
        <f>'SAN PEDRO1'!C112+'SAN PEDRO2'!C113</f>
        <v>432</v>
      </c>
      <c r="D112" s="8">
        <f>'SAN PEDRO1'!D112+'SAN PEDRO2'!D113</f>
        <v>432</v>
      </c>
      <c r="E112" s="8">
        <f>'SAN PEDRO1'!E112+'SAN PEDRO2'!E113</f>
        <v>432</v>
      </c>
      <c r="F112" s="8">
        <f>'SAN PEDRO1'!F112+'SAN PEDRO2'!F113</f>
        <v>432</v>
      </c>
      <c r="G112" s="8">
        <f>'SAN PEDRO1'!G112+'SAN PEDRO2'!G113</f>
        <v>432</v>
      </c>
      <c r="H112" s="8">
        <f>'SAN PEDRO1'!H112+'SAN PEDRO2'!H113</f>
        <v>432</v>
      </c>
      <c r="I112" s="8">
        <f>'SAN PEDRO1'!I112+'SAN PEDRO2'!I113</f>
        <v>432</v>
      </c>
      <c r="J112" s="2"/>
      <c r="K112" s="2"/>
    </row>
    <row r="113" spans="1:11" ht="15.75" customHeight="1">
      <c r="A113" s="11" t="s">
        <v>19</v>
      </c>
      <c r="B113" s="10"/>
      <c r="C113" s="8">
        <f>'SAN PEDRO1'!C113+'SAN PEDRO2'!C114</f>
        <v>443</v>
      </c>
      <c r="D113" s="8">
        <f>'SAN PEDRO1'!D113+'SAN PEDRO2'!D114</f>
        <v>443</v>
      </c>
      <c r="E113" s="8">
        <f>'SAN PEDRO1'!E113+'SAN PEDRO2'!E114</f>
        <v>443</v>
      </c>
      <c r="F113" s="8">
        <f>'SAN PEDRO1'!F113+'SAN PEDRO2'!F114</f>
        <v>443</v>
      </c>
      <c r="G113" s="8">
        <f>'SAN PEDRO1'!G113+'SAN PEDRO2'!G114</f>
        <v>0</v>
      </c>
      <c r="H113" s="8">
        <f>'SAN PEDRO1'!H113+'SAN PEDRO2'!H114</f>
        <v>0</v>
      </c>
      <c r="I113" s="8">
        <f>'SAN PEDRO1'!I113+'SAN PEDRO2'!I114</f>
        <v>0</v>
      </c>
      <c r="J113" s="2"/>
      <c r="K113" s="2"/>
    </row>
    <row r="114" spans="1:11" ht="15.75" customHeight="1">
      <c r="A114" s="11" t="s">
        <v>20</v>
      </c>
      <c r="B114" s="10"/>
      <c r="C114" s="8">
        <f>'SAN PEDRO1'!C114+'SAN PEDRO2'!C115</f>
        <v>440</v>
      </c>
      <c r="D114" s="8">
        <f>'SAN PEDRO1'!D114+'SAN PEDRO2'!D115</f>
        <v>440</v>
      </c>
      <c r="E114" s="8">
        <f>'SAN PEDRO1'!E114+'SAN PEDRO2'!E115</f>
        <v>438</v>
      </c>
      <c r="F114" s="8">
        <f>'SAN PEDRO1'!F114+'SAN PEDRO2'!F115</f>
        <v>438</v>
      </c>
      <c r="G114" s="8">
        <f>'SAN PEDRO1'!G114+'SAN PEDRO2'!G115</f>
        <v>0</v>
      </c>
      <c r="H114" s="8">
        <f>'SAN PEDRO1'!H114+'SAN PEDRO2'!H115</f>
        <v>0</v>
      </c>
      <c r="I114" s="8">
        <f>'SAN PEDRO1'!I114+'SAN PEDRO2'!I115</f>
        <v>0</v>
      </c>
      <c r="J114" s="2"/>
      <c r="K114" s="2"/>
    </row>
    <row r="115" spans="1:11" ht="15.75" customHeight="1">
      <c r="A115" s="11" t="s">
        <v>21</v>
      </c>
      <c r="B115" s="10"/>
      <c r="C115" s="8">
        <f>'SAN PEDRO1'!C115+'SAN PEDRO2'!C116</f>
        <v>417</v>
      </c>
      <c r="D115" s="8">
        <f>'SAN PEDRO1'!D115+'SAN PEDRO2'!D116</f>
        <v>417</v>
      </c>
      <c r="E115" s="8">
        <f>'SAN PEDRO1'!E115+'SAN PEDRO2'!E116</f>
        <v>417</v>
      </c>
      <c r="F115" s="8">
        <f>'SAN PEDRO1'!F115+'SAN PEDRO2'!F116</f>
        <v>417</v>
      </c>
      <c r="G115" s="8">
        <f>'SAN PEDRO1'!G115+'SAN PEDRO2'!G116</f>
        <v>0</v>
      </c>
      <c r="H115" s="8">
        <f>'SAN PEDRO1'!H115+'SAN PEDRO2'!H116</f>
        <v>0</v>
      </c>
      <c r="I115" s="8">
        <f>'SAN PEDRO1'!I115+'SAN PEDRO2'!I116</f>
        <v>0</v>
      </c>
      <c r="J115" s="2"/>
      <c r="K115" s="2"/>
    </row>
    <row r="116" spans="1:11" ht="15.75" customHeight="1">
      <c r="A116" s="7" t="s">
        <v>22</v>
      </c>
      <c r="B116" s="12">
        <f t="shared" ref="B116:I116" si="7">SUM(B108:B115)</f>
        <v>301</v>
      </c>
      <c r="C116" s="12">
        <f t="shared" si="7"/>
        <v>2418</v>
      </c>
      <c r="D116" s="12">
        <f t="shared" si="7"/>
        <v>2401</v>
      </c>
      <c r="E116" s="12">
        <f t="shared" si="7"/>
        <v>2416</v>
      </c>
      <c r="F116" s="12">
        <f t="shared" si="7"/>
        <v>2399</v>
      </c>
      <c r="G116" s="12">
        <f t="shared" si="7"/>
        <v>1101</v>
      </c>
      <c r="H116" s="12">
        <f t="shared" si="7"/>
        <v>1135</v>
      </c>
      <c r="I116" s="12">
        <f t="shared" si="7"/>
        <v>1101</v>
      </c>
      <c r="J116" s="2"/>
      <c r="K116" s="2"/>
    </row>
    <row r="117" spans="1:11" ht="15.75" customHeight="1">
      <c r="A117" s="2"/>
      <c r="B117" s="2"/>
      <c r="C117" s="2"/>
      <c r="D117" s="2"/>
      <c r="E117" s="2"/>
      <c r="F117" s="2"/>
      <c r="G117" s="2"/>
      <c r="H117" s="2"/>
      <c r="I117" s="14">
        <f>SUM(B116:I116)</f>
        <v>13272</v>
      </c>
      <c r="J117" s="2"/>
      <c r="K117" s="2"/>
    </row>
    <row r="118" spans="1:11" ht="15.75" customHeight="1">
      <c r="A118" s="49" t="s">
        <v>4</v>
      </c>
      <c r="B118" s="51" t="s">
        <v>26</v>
      </c>
      <c r="C118" s="47"/>
      <c r="D118" s="47"/>
      <c r="E118" s="47"/>
      <c r="F118" s="47"/>
      <c r="G118" s="47"/>
      <c r="H118" s="47"/>
      <c r="I118" s="48"/>
      <c r="J118" s="2"/>
      <c r="K118" s="2"/>
    </row>
    <row r="119" spans="1:11" ht="15.75" customHeight="1">
      <c r="A119" s="63"/>
      <c r="B119" s="51" t="s">
        <v>78</v>
      </c>
      <c r="C119" s="47"/>
      <c r="D119" s="47"/>
      <c r="E119" s="47"/>
      <c r="F119" s="47"/>
      <c r="G119" s="47"/>
      <c r="H119" s="47"/>
      <c r="I119" s="48"/>
      <c r="J119" s="2"/>
      <c r="K119" s="2"/>
    </row>
    <row r="120" spans="1:11" ht="15.75" customHeight="1">
      <c r="A120" s="50"/>
      <c r="B120" s="6" t="s">
        <v>6</v>
      </c>
      <c r="C120" s="6" t="s">
        <v>7</v>
      </c>
      <c r="D120" s="6" t="s">
        <v>8</v>
      </c>
      <c r="E120" s="6" t="s">
        <v>9</v>
      </c>
      <c r="F120" s="6" t="s">
        <v>10</v>
      </c>
      <c r="G120" s="6" t="s">
        <v>11</v>
      </c>
      <c r="H120" s="6" t="s">
        <v>12</v>
      </c>
      <c r="I120" s="6" t="s">
        <v>13</v>
      </c>
      <c r="J120" s="2"/>
      <c r="K120" s="2"/>
    </row>
    <row r="121" spans="1:11" ht="15.75" customHeight="1">
      <c r="A121" s="7" t="s">
        <v>14</v>
      </c>
      <c r="B121" s="10">
        <f>'SAN PEDRO1'!B121+'SAN PEDRO2'!B122</f>
        <v>214</v>
      </c>
      <c r="C121" s="8">
        <f>'SAN PEDRO1'!C121+'SAN PEDRO2'!C122</f>
        <v>0</v>
      </c>
      <c r="D121" s="8">
        <f>'SAN PEDRO1'!D121+'SAN PEDRO2'!D122</f>
        <v>0</v>
      </c>
      <c r="E121" s="8">
        <f>'SAN PEDRO1'!E121+'SAN PEDRO2'!E122</f>
        <v>0</v>
      </c>
      <c r="F121" s="8">
        <f>'SAN PEDRO1'!F121+'SAN PEDRO2'!F122</f>
        <v>0</v>
      </c>
      <c r="G121" s="8">
        <f>'SAN PEDRO1'!G121+'SAN PEDRO2'!G122</f>
        <v>0</v>
      </c>
      <c r="H121" s="8">
        <f>'SAN PEDRO1'!H121+'SAN PEDRO2'!H122</f>
        <v>0</v>
      </c>
      <c r="I121" s="8">
        <f>'SAN PEDRO1'!I121+'SAN PEDRO2'!I122</f>
        <v>0</v>
      </c>
      <c r="J121" s="2"/>
      <c r="K121" s="2"/>
    </row>
    <row r="122" spans="1:11" ht="15.75" customHeight="1">
      <c r="A122" s="9" t="s">
        <v>15</v>
      </c>
      <c r="B122" s="10"/>
      <c r="C122" s="8">
        <f>'SAN PEDRO1'!C122+'SAN PEDRO2'!C123</f>
        <v>0</v>
      </c>
      <c r="D122" s="8">
        <f>'SAN PEDRO1'!D122+'SAN PEDRO2'!D123</f>
        <v>0</v>
      </c>
      <c r="E122" s="8">
        <f>'SAN PEDRO1'!E122+'SAN PEDRO2'!E123</f>
        <v>0</v>
      </c>
      <c r="F122" s="8">
        <f>'SAN PEDRO1'!F122+'SAN PEDRO2'!F123</f>
        <v>0</v>
      </c>
      <c r="G122" s="8">
        <f>'SAN PEDRO1'!G122+'SAN PEDRO2'!G123</f>
        <v>0</v>
      </c>
      <c r="H122" s="8">
        <f>'SAN PEDRO1'!H122+'SAN PEDRO2'!H123</f>
        <v>0</v>
      </c>
      <c r="I122" s="8">
        <f>'SAN PEDRO1'!I122+'SAN PEDRO2'!I123</f>
        <v>0</v>
      </c>
      <c r="J122" s="2"/>
      <c r="K122" s="2"/>
    </row>
    <row r="123" spans="1:11" ht="15.75" customHeight="1">
      <c r="A123" s="11" t="s">
        <v>16</v>
      </c>
      <c r="B123" s="10"/>
      <c r="C123" s="8">
        <f>'SAN PEDRO1'!C123+'SAN PEDRO2'!C124</f>
        <v>187</v>
      </c>
      <c r="D123" s="8">
        <f>'SAN PEDRO1'!D123+'SAN PEDRO2'!D124</f>
        <v>187</v>
      </c>
      <c r="E123" s="8">
        <f>'SAN PEDRO1'!E123+'SAN PEDRO2'!E124</f>
        <v>187</v>
      </c>
      <c r="F123" s="8">
        <f>'SAN PEDRO1'!F123+'SAN PEDRO2'!F124</f>
        <v>187</v>
      </c>
      <c r="G123" s="8">
        <f>'SAN PEDRO1'!G123+'SAN PEDRO2'!G124</f>
        <v>187</v>
      </c>
      <c r="H123" s="8">
        <f>'SAN PEDRO1'!H123+'SAN PEDRO2'!H124</f>
        <v>187</v>
      </c>
      <c r="I123" s="8">
        <f>'SAN PEDRO1'!I123+'SAN PEDRO2'!I124</f>
        <v>187</v>
      </c>
      <c r="J123" s="2"/>
      <c r="K123" s="2"/>
    </row>
    <row r="124" spans="1:11" ht="15.75" customHeight="1">
      <c r="A124" s="11" t="s">
        <v>17</v>
      </c>
      <c r="B124" s="10"/>
      <c r="C124" s="8">
        <f>'SAN PEDRO1'!C124+'SAN PEDRO2'!C125</f>
        <v>195</v>
      </c>
      <c r="D124" s="8">
        <f>'SAN PEDRO1'!D124+'SAN PEDRO2'!D125</f>
        <v>195</v>
      </c>
      <c r="E124" s="8">
        <f>'SAN PEDRO1'!E124+'SAN PEDRO2'!E125</f>
        <v>195</v>
      </c>
      <c r="F124" s="8">
        <f>'SAN PEDRO1'!F124+'SAN PEDRO2'!F125</f>
        <v>195</v>
      </c>
      <c r="G124" s="8">
        <f>'SAN PEDRO1'!G124+'SAN PEDRO2'!G125</f>
        <v>195</v>
      </c>
      <c r="H124" s="8">
        <f>'SAN PEDRO1'!H124+'SAN PEDRO2'!H125</f>
        <v>195</v>
      </c>
      <c r="I124" s="8">
        <f>'SAN PEDRO1'!I124+'SAN PEDRO2'!I125</f>
        <v>195</v>
      </c>
      <c r="J124" s="2"/>
      <c r="K124" s="2"/>
    </row>
    <row r="125" spans="1:11" ht="15.75" customHeight="1">
      <c r="A125" s="11" t="s">
        <v>18</v>
      </c>
      <c r="B125" s="10"/>
      <c r="C125" s="8">
        <f>'SAN PEDRO1'!C125+'SAN PEDRO2'!C126</f>
        <v>254</v>
      </c>
      <c r="D125" s="8">
        <f>'SAN PEDRO1'!D125+'SAN PEDRO2'!D126</f>
        <v>254</v>
      </c>
      <c r="E125" s="8">
        <f>'SAN PEDRO1'!E125+'SAN PEDRO2'!E126</f>
        <v>254</v>
      </c>
      <c r="F125" s="8">
        <f>'SAN PEDRO1'!F125+'SAN PEDRO2'!F126</f>
        <v>254</v>
      </c>
      <c r="G125" s="8">
        <f>'SAN PEDRO1'!G125+'SAN PEDRO2'!G126</f>
        <v>254</v>
      </c>
      <c r="H125" s="8">
        <f>'SAN PEDRO1'!H125+'SAN PEDRO2'!H126</f>
        <v>254</v>
      </c>
      <c r="I125" s="8">
        <f>'SAN PEDRO1'!I125+'SAN PEDRO2'!I126</f>
        <v>254</v>
      </c>
      <c r="J125" s="2"/>
      <c r="K125" s="2"/>
    </row>
    <row r="126" spans="1:11" ht="15.75" customHeight="1">
      <c r="A126" s="11" t="s">
        <v>19</v>
      </c>
      <c r="B126" s="10"/>
      <c r="C126" s="8">
        <f>'SAN PEDRO1'!C126+'SAN PEDRO2'!C127</f>
        <v>230</v>
      </c>
      <c r="D126" s="8">
        <f>'SAN PEDRO1'!D126+'SAN PEDRO2'!D127</f>
        <v>230</v>
      </c>
      <c r="E126" s="8">
        <f>'SAN PEDRO1'!E126+'SAN PEDRO2'!E127</f>
        <v>230</v>
      </c>
      <c r="F126" s="8">
        <f>'SAN PEDRO1'!F126+'SAN PEDRO2'!F127</f>
        <v>230</v>
      </c>
      <c r="G126" s="8">
        <f>'SAN PEDRO1'!G126+'SAN PEDRO2'!G127</f>
        <v>0</v>
      </c>
      <c r="H126" s="8">
        <f>'SAN PEDRO1'!H126+'SAN PEDRO2'!H127</f>
        <v>0</v>
      </c>
      <c r="I126" s="8">
        <f>'SAN PEDRO1'!I126+'SAN PEDRO2'!I127</f>
        <v>0</v>
      </c>
      <c r="J126" s="2"/>
      <c r="K126" s="2"/>
    </row>
    <row r="127" spans="1:11" ht="15.75" customHeight="1">
      <c r="A127" s="11" t="s">
        <v>20</v>
      </c>
      <c r="B127" s="10"/>
      <c r="C127" s="8">
        <f>'SAN PEDRO1'!C127+'SAN PEDRO2'!C128</f>
        <v>189</v>
      </c>
      <c r="D127" s="8">
        <f>'SAN PEDRO1'!D127+'SAN PEDRO2'!D128</f>
        <v>189</v>
      </c>
      <c r="E127" s="8">
        <f>'SAN PEDRO1'!E127+'SAN PEDRO2'!E128</f>
        <v>189</v>
      </c>
      <c r="F127" s="8">
        <f>'SAN PEDRO1'!F127+'SAN PEDRO2'!F128</f>
        <v>189</v>
      </c>
      <c r="G127" s="8">
        <f>'SAN PEDRO1'!G127+'SAN PEDRO2'!G128</f>
        <v>0</v>
      </c>
      <c r="H127" s="8">
        <f>'SAN PEDRO1'!H127+'SAN PEDRO2'!H128</f>
        <v>0</v>
      </c>
      <c r="I127" s="8">
        <f>'SAN PEDRO1'!I127+'SAN PEDRO2'!I128</f>
        <v>0</v>
      </c>
      <c r="J127" s="2"/>
      <c r="K127" s="2"/>
    </row>
    <row r="128" spans="1:11" ht="15.75" customHeight="1">
      <c r="A128" s="11" t="s">
        <v>21</v>
      </c>
      <c r="B128" s="10"/>
      <c r="C128" s="8">
        <f>'SAN PEDRO1'!C128+'SAN PEDRO2'!C129</f>
        <v>193</v>
      </c>
      <c r="D128" s="8">
        <f>'SAN PEDRO1'!D128+'SAN PEDRO2'!D129</f>
        <v>193</v>
      </c>
      <c r="E128" s="8">
        <f>'SAN PEDRO1'!E128+'SAN PEDRO2'!E129</f>
        <v>193</v>
      </c>
      <c r="F128" s="8">
        <f>'SAN PEDRO1'!F128+'SAN PEDRO2'!F129</f>
        <v>193</v>
      </c>
      <c r="G128" s="8">
        <f>'SAN PEDRO1'!G128+'SAN PEDRO2'!G129</f>
        <v>0</v>
      </c>
      <c r="H128" s="8">
        <f>'SAN PEDRO1'!H128+'SAN PEDRO2'!H129</f>
        <v>0</v>
      </c>
      <c r="I128" s="8">
        <f>'SAN PEDRO1'!I128+'SAN PEDRO2'!I129</f>
        <v>0</v>
      </c>
      <c r="J128" s="2"/>
      <c r="K128" s="2"/>
    </row>
    <row r="129" spans="1:11" ht="15.75" customHeight="1">
      <c r="A129" s="7" t="s">
        <v>22</v>
      </c>
      <c r="B129" s="12">
        <f t="shared" ref="B129:I129" si="8">SUM(B121:B128)</f>
        <v>214</v>
      </c>
      <c r="C129" s="12">
        <f t="shared" si="8"/>
        <v>1248</v>
      </c>
      <c r="D129" s="12">
        <f t="shared" si="8"/>
        <v>1248</v>
      </c>
      <c r="E129" s="12">
        <f t="shared" si="8"/>
        <v>1248</v>
      </c>
      <c r="F129" s="12">
        <f t="shared" si="8"/>
        <v>1248</v>
      </c>
      <c r="G129" s="12">
        <f t="shared" si="8"/>
        <v>636</v>
      </c>
      <c r="H129" s="12">
        <f t="shared" si="8"/>
        <v>636</v>
      </c>
      <c r="I129" s="12">
        <f t="shared" si="8"/>
        <v>636</v>
      </c>
      <c r="J129" s="2"/>
      <c r="K129" s="2"/>
    </row>
    <row r="130" spans="1:11" ht="15.75" customHeight="1">
      <c r="A130" s="2"/>
      <c r="B130" s="2"/>
      <c r="C130" s="2"/>
      <c r="D130" s="2"/>
      <c r="E130" s="2"/>
      <c r="F130" s="2"/>
      <c r="G130" s="2"/>
      <c r="H130" s="2"/>
      <c r="I130" s="14">
        <f>SUM(B129:I129)</f>
        <v>7114</v>
      </c>
      <c r="J130" s="2"/>
      <c r="K130" s="2"/>
    </row>
    <row r="131" spans="1:11" ht="15.75" customHeight="1">
      <c r="A131" s="49" t="s">
        <v>4</v>
      </c>
      <c r="B131" s="51" t="s">
        <v>26</v>
      </c>
      <c r="C131" s="47"/>
      <c r="D131" s="47"/>
      <c r="E131" s="47"/>
      <c r="F131" s="47"/>
      <c r="G131" s="47"/>
      <c r="H131" s="47"/>
      <c r="I131" s="48"/>
      <c r="J131" s="2"/>
      <c r="K131" s="2"/>
    </row>
    <row r="132" spans="1:11" ht="15.75" customHeight="1">
      <c r="A132" s="63"/>
      <c r="B132" s="51" t="s">
        <v>79</v>
      </c>
      <c r="C132" s="47"/>
      <c r="D132" s="47"/>
      <c r="E132" s="47"/>
      <c r="F132" s="47"/>
      <c r="G132" s="47"/>
      <c r="H132" s="47"/>
      <c r="I132" s="48"/>
      <c r="J132" s="2"/>
      <c r="K132" s="2"/>
    </row>
    <row r="133" spans="1:11" ht="15.75" customHeight="1">
      <c r="A133" s="50"/>
      <c r="B133" s="6" t="s">
        <v>6</v>
      </c>
      <c r="C133" s="6" t="s">
        <v>7</v>
      </c>
      <c r="D133" s="6" t="s">
        <v>8</v>
      </c>
      <c r="E133" s="6" t="s">
        <v>9</v>
      </c>
      <c r="F133" s="6" t="s">
        <v>10</v>
      </c>
      <c r="G133" s="6" t="s">
        <v>11</v>
      </c>
      <c r="H133" s="6" t="s">
        <v>12</v>
      </c>
      <c r="I133" s="6" t="s">
        <v>13</v>
      </c>
      <c r="J133" s="2"/>
      <c r="K133" s="2"/>
    </row>
    <row r="134" spans="1:11" ht="15.75" customHeight="1">
      <c r="A134" s="7" t="s">
        <v>14</v>
      </c>
      <c r="B134" s="10">
        <f>'SAN PEDRO1'!B134+'SAN PEDRO2'!B135</f>
        <v>310</v>
      </c>
      <c r="C134" s="8">
        <f>'SAN PEDRO1'!C134+'SAN PEDRO2'!C135</f>
        <v>0</v>
      </c>
      <c r="D134" s="8">
        <f>'SAN PEDRO1'!D134+'SAN PEDRO2'!D135</f>
        <v>0</v>
      </c>
      <c r="E134" s="8">
        <f>'SAN PEDRO1'!E134+'SAN PEDRO2'!E135</f>
        <v>0</v>
      </c>
      <c r="F134" s="8">
        <f>'SAN PEDRO1'!F134+'SAN PEDRO2'!F135</f>
        <v>0</v>
      </c>
      <c r="G134" s="8">
        <f>'SAN PEDRO1'!G134+'SAN PEDRO2'!G135</f>
        <v>0</v>
      </c>
      <c r="H134" s="8">
        <f>'SAN PEDRO1'!H134+'SAN PEDRO2'!H135</f>
        <v>0</v>
      </c>
      <c r="I134" s="8">
        <f>'SAN PEDRO1'!I134+'SAN PEDRO2'!I135</f>
        <v>0</v>
      </c>
      <c r="J134" s="2"/>
      <c r="K134" s="2"/>
    </row>
    <row r="135" spans="1:11" ht="15.75" customHeight="1">
      <c r="A135" s="9" t="s">
        <v>15</v>
      </c>
      <c r="B135" s="10"/>
      <c r="C135" s="8">
        <f>'SAN PEDRO1'!C135+'SAN PEDRO2'!C136</f>
        <v>0</v>
      </c>
      <c r="D135" s="8">
        <f>'SAN PEDRO1'!D135+'SAN PEDRO2'!D136</f>
        <v>0</v>
      </c>
      <c r="E135" s="8">
        <f>'SAN PEDRO1'!E135+'SAN PEDRO2'!E136</f>
        <v>0</v>
      </c>
      <c r="F135" s="8">
        <f>'SAN PEDRO1'!F135+'SAN PEDRO2'!F136</f>
        <v>0</v>
      </c>
      <c r="G135" s="8">
        <f>'SAN PEDRO1'!G135+'SAN PEDRO2'!G136</f>
        <v>0</v>
      </c>
      <c r="H135" s="8">
        <f>'SAN PEDRO1'!H135+'SAN PEDRO2'!H136</f>
        <v>0</v>
      </c>
      <c r="I135" s="8">
        <f>'SAN PEDRO1'!I135+'SAN PEDRO2'!I136</f>
        <v>0</v>
      </c>
      <c r="J135" s="2"/>
      <c r="K135" s="2"/>
    </row>
    <row r="136" spans="1:11" ht="15.75" customHeight="1">
      <c r="A136" s="11" t="s">
        <v>16</v>
      </c>
      <c r="B136" s="10"/>
      <c r="C136" s="8">
        <f>'SAN PEDRO1'!C136+'SAN PEDRO2'!C137</f>
        <v>433</v>
      </c>
      <c r="D136" s="8">
        <f>'SAN PEDRO1'!D136+'SAN PEDRO2'!D137</f>
        <v>408</v>
      </c>
      <c r="E136" s="8">
        <f>'SAN PEDRO1'!E136+'SAN PEDRO2'!E137</f>
        <v>458</v>
      </c>
      <c r="F136" s="8">
        <f>'SAN PEDRO1'!F136+'SAN PEDRO2'!F137</f>
        <v>458</v>
      </c>
      <c r="G136" s="8">
        <f>'SAN PEDRO1'!G136+'SAN PEDRO2'!G137</f>
        <v>358</v>
      </c>
      <c r="H136" s="8">
        <f>'SAN PEDRO1'!H136+'SAN PEDRO2'!H137</f>
        <v>468</v>
      </c>
      <c r="I136" s="8">
        <f>'SAN PEDRO1'!I136+'SAN PEDRO2'!I137</f>
        <v>468</v>
      </c>
      <c r="J136" s="2"/>
      <c r="K136" s="2"/>
    </row>
    <row r="137" spans="1:11" ht="15.75" customHeight="1">
      <c r="A137" s="11" t="s">
        <v>17</v>
      </c>
      <c r="B137" s="10"/>
      <c r="C137" s="8">
        <f>'SAN PEDRO1'!C137+'SAN PEDRO2'!C138</f>
        <v>394</v>
      </c>
      <c r="D137" s="8">
        <f>'SAN PEDRO1'!D137+'SAN PEDRO2'!D138</f>
        <v>419</v>
      </c>
      <c r="E137" s="8">
        <f>'SAN PEDRO1'!E137+'SAN PEDRO2'!E138</f>
        <v>419</v>
      </c>
      <c r="F137" s="8">
        <f>'SAN PEDRO1'!F137+'SAN PEDRO2'!F138</f>
        <v>419</v>
      </c>
      <c r="G137" s="8">
        <f>'SAN PEDRO1'!G137+'SAN PEDRO2'!G138</f>
        <v>319</v>
      </c>
      <c r="H137" s="8">
        <f>'SAN PEDRO1'!H137+'SAN PEDRO2'!H138</f>
        <v>819</v>
      </c>
      <c r="I137" s="8">
        <f>'SAN PEDRO1'!I137+'SAN PEDRO2'!I138</f>
        <v>444</v>
      </c>
      <c r="J137" s="2"/>
      <c r="K137" s="2"/>
    </row>
    <row r="138" spans="1:11" ht="15.75" customHeight="1">
      <c r="A138" s="11" t="s">
        <v>18</v>
      </c>
      <c r="B138" s="10"/>
      <c r="C138" s="8">
        <f>'SAN PEDRO1'!C138+'SAN PEDRO2'!C139</f>
        <v>506</v>
      </c>
      <c r="D138" s="8">
        <f>'SAN PEDRO1'!D138+'SAN PEDRO2'!D139</f>
        <v>406</v>
      </c>
      <c r="E138" s="8">
        <f>'SAN PEDRO1'!E138+'SAN PEDRO2'!E139</f>
        <v>406</v>
      </c>
      <c r="F138" s="8">
        <f>'SAN PEDRO1'!F138+'SAN PEDRO2'!F139</f>
        <v>454</v>
      </c>
      <c r="G138" s="8">
        <f>'SAN PEDRO1'!G138+'SAN PEDRO2'!G139</f>
        <v>406</v>
      </c>
      <c r="H138" s="8">
        <f>'SAN PEDRO1'!H138+'SAN PEDRO2'!H139</f>
        <v>554</v>
      </c>
      <c r="I138" s="8">
        <f>'SAN PEDRO1'!I138+'SAN PEDRO2'!I139</f>
        <v>406</v>
      </c>
      <c r="J138" s="2"/>
      <c r="K138" s="2"/>
    </row>
    <row r="139" spans="1:11" ht="15.75" customHeight="1">
      <c r="A139" s="11" t="s">
        <v>19</v>
      </c>
      <c r="B139" s="10"/>
      <c r="C139" s="8">
        <f>'SAN PEDRO1'!C139+'SAN PEDRO2'!C140</f>
        <v>417</v>
      </c>
      <c r="D139" s="8">
        <f>'SAN PEDRO1'!D139+'SAN PEDRO2'!D140</f>
        <v>417</v>
      </c>
      <c r="E139" s="8">
        <f>'SAN PEDRO1'!E139+'SAN PEDRO2'!E140</f>
        <v>417</v>
      </c>
      <c r="F139" s="8">
        <f>'SAN PEDRO1'!F139+'SAN PEDRO2'!F140</f>
        <v>417</v>
      </c>
      <c r="G139" s="8">
        <f>'SAN PEDRO1'!G139+'SAN PEDRO2'!G140</f>
        <v>0</v>
      </c>
      <c r="H139" s="8">
        <f>'SAN PEDRO1'!H139+'SAN PEDRO2'!H140</f>
        <v>0</v>
      </c>
      <c r="I139" s="8">
        <f>'SAN PEDRO1'!I139+'SAN PEDRO2'!I140</f>
        <v>0</v>
      </c>
      <c r="J139" s="2"/>
      <c r="K139" s="2"/>
    </row>
    <row r="140" spans="1:11" ht="15.75" customHeight="1">
      <c r="A140" s="11" t="s">
        <v>20</v>
      </c>
      <c r="B140" s="10"/>
      <c r="C140" s="8">
        <f>'SAN PEDRO1'!C140+'SAN PEDRO2'!C141</f>
        <v>443</v>
      </c>
      <c r="D140" s="8">
        <f>'SAN PEDRO1'!D140+'SAN PEDRO2'!D141</f>
        <v>343</v>
      </c>
      <c r="E140" s="8">
        <f>'SAN PEDRO1'!E140+'SAN PEDRO2'!E141</f>
        <v>343</v>
      </c>
      <c r="F140" s="8">
        <f>'SAN PEDRO1'!F140+'SAN PEDRO2'!F141</f>
        <v>343</v>
      </c>
      <c r="G140" s="8">
        <f>'SAN PEDRO1'!G140+'SAN PEDRO2'!G141</f>
        <v>0</v>
      </c>
      <c r="H140" s="8">
        <f>'SAN PEDRO1'!H140+'SAN PEDRO2'!H141</f>
        <v>0</v>
      </c>
      <c r="I140" s="8">
        <f>'SAN PEDRO1'!I140+'SAN PEDRO2'!I141</f>
        <v>0</v>
      </c>
      <c r="J140" s="2"/>
      <c r="K140" s="2"/>
    </row>
    <row r="141" spans="1:11" ht="15.75" customHeight="1">
      <c r="A141" s="11" t="s">
        <v>21</v>
      </c>
      <c r="B141" s="10"/>
      <c r="C141" s="8">
        <f>'SAN PEDRO1'!C141+'SAN PEDRO2'!C142</f>
        <v>440</v>
      </c>
      <c r="D141" s="8">
        <f>'SAN PEDRO1'!D141+'SAN PEDRO2'!D142</f>
        <v>340</v>
      </c>
      <c r="E141" s="8">
        <f>'SAN PEDRO1'!E141+'SAN PEDRO2'!E142</f>
        <v>340</v>
      </c>
      <c r="F141" s="8">
        <f>'SAN PEDRO1'!F141+'SAN PEDRO2'!F142</f>
        <v>340</v>
      </c>
      <c r="G141" s="8">
        <f>'SAN PEDRO1'!G141+'SAN PEDRO2'!G142</f>
        <v>0</v>
      </c>
      <c r="H141" s="8">
        <f>'SAN PEDRO1'!H141+'SAN PEDRO2'!H142</f>
        <v>0</v>
      </c>
      <c r="I141" s="8">
        <f>'SAN PEDRO1'!I141+'SAN PEDRO2'!I142</f>
        <v>0</v>
      </c>
      <c r="J141" s="2"/>
      <c r="K141" s="2"/>
    </row>
    <row r="142" spans="1:11" ht="15.75" customHeight="1">
      <c r="A142" s="7" t="s">
        <v>22</v>
      </c>
      <c r="B142" s="12">
        <f t="shared" ref="B142:I142" si="9">SUM(B134:B141)</f>
        <v>310</v>
      </c>
      <c r="C142" s="12">
        <f t="shared" si="9"/>
        <v>2633</v>
      </c>
      <c r="D142" s="12">
        <f t="shared" si="9"/>
        <v>2333</v>
      </c>
      <c r="E142" s="12">
        <f t="shared" si="9"/>
        <v>2383</v>
      </c>
      <c r="F142" s="12">
        <f t="shared" si="9"/>
        <v>2431</v>
      </c>
      <c r="G142" s="12">
        <f t="shared" si="9"/>
        <v>1083</v>
      </c>
      <c r="H142" s="12">
        <f t="shared" si="9"/>
        <v>1841</v>
      </c>
      <c r="I142" s="12">
        <f t="shared" si="9"/>
        <v>1318</v>
      </c>
      <c r="J142" s="2"/>
      <c r="K142" s="2"/>
    </row>
    <row r="143" spans="1:11" ht="15.75" customHeight="1">
      <c r="A143" s="2"/>
      <c r="B143" s="2"/>
      <c r="C143" s="2"/>
      <c r="D143" s="2"/>
      <c r="E143" s="2"/>
      <c r="F143" s="2"/>
      <c r="G143" s="2"/>
      <c r="H143" s="2"/>
      <c r="I143" s="14">
        <f>SUM(B142:I142)</f>
        <v>14332</v>
      </c>
      <c r="J143" s="2"/>
      <c r="K143" s="2"/>
    </row>
    <row r="144" spans="1:11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.75" customHeight="1">
      <c r="A145" s="49" t="s">
        <v>4</v>
      </c>
      <c r="B145" s="51" t="s">
        <v>26</v>
      </c>
      <c r="C145" s="47"/>
      <c r="D145" s="47"/>
      <c r="E145" s="47"/>
      <c r="F145" s="47"/>
      <c r="G145" s="47"/>
      <c r="H145" s="47"/>
      <c r="I145" s="48"/>
      <c r="J145" s="2"/>
      <c r="K145" s="2"/>
    </row>
    <row r="146" spans="1:11" ht="15.75" customHeight="1">
      <c r="A146" s="63"/>
      <c r="B146" s="51" t="s">
        <v>80</v>
      </c>
      <c r="C146" s="47"/>
      <c r="D146" s="47"/>
      <c r="E146" s="47"/>
      <c r="F146" s="47"/>
      <c r="G146" s="47"/>
      <c r="H146" s="47"/>
      <c r="I146" s="48"/>
      <c r="J146" s="2"/>
      <c r="K146" s="2"/>
    </row>
    <row r="147" spans="1:11" ht="15.75" customHeight="1">
      <c r="A147" s="50"/>
      <c r="B147" s="6" t="s">
        <v>6</v>
      </c>
      <c r="C147" s="6" t="s">
        <v>7</v>
      </c>
      <c r="D147" s="6" t="s">
        <v>8</v>
      </c>
      <c r="E147" s="6" t="s">
        <v>9</v>
      </c>
      <c r="F147" s="6" t="s">
        <v>10</v>
      </c>
      <c r="G147" s="6" t="s">
        <v>11</v>
      </c>
      <c r="H147" s="6" t="s">
        <v>12</v>
      </c>
      <c r="I147" s="6" t="s">
        <v>13</v>
      </c>
      <c r="J147" s="2"/>
      <c r="K147" s="2"/>
    </row>
    <row r="148" spans="1:11" ht="15.75" customHeight="1">
      <c r="A148" s="7" t="s">
        <v>14</v>
      </c>
      <c r="B148" s="10">
        <f>'SAN PEDRO1'!B148+'SAN PEDRO2'!B149</f>
        <v>1057</v>
      </c>
      <c r="C148" s="8">
        <f>'SAN PEDRO1'!C148+'SAN PEDRO2'!C149</f>
        <v>0</v>
      </c>
      <c r="D148" s="8">
        <f>'SAN PEDRO1'!D148+'SAN PEDRO2'!D149</f>
        <v>0</v>
      </c>
      <c r="E148" s="8">
        <f>'SAN PEDRO1'!E148+'SAN PEDRO2'!E149</f>
        <v>0</v>
      </c>
      <c r="F148" s="8">
        <f>'SAN PEDRO1'!F148+'SAN PEDRO2'!F149</f>
        <v>0</v>
      </c>
      <c r="G148" s="8">
        <f>'SAN PEDRO1'!G148+'SAN PEDRO2'!G149</f>
        <v>0</v>
      </c>
      <c r="H148" s="8">
        <f>'SAN PEDRO1'!H148+'SAN PEDRO2'!H149</f>
        <v>0</v>
      </c>
      <c r="I148" s="8">
        <f>'SAN PEDRO1'!I148+'SAN PEDRO2'!I149</f>
        <v>0</v>
      </c>
      <c r="J148" s="2"/>
      <c r="K148" s="2"/>
    </row>
    <row r="149" spans="1:11" ht="15.75" customHeight="1">
      <c r="A149" s="9" t="s">
        <v>15</v>
      </c>
      <c r="B149" s="10"/>
      <c r="C149" s="8">
        <f>'SAN PEDRO1'!C149+'SAN PEDRO2'!C150</f>
        <v>0</v>
      </c>
      <c r="D149" s="8">
        <f>'SAN PEDRO1'!D149+'SAN PEDRO2'!D150</f>
        <v>0</v>
      </c>
      <c r="E149" s="8">
        <f>'SAN PEDRO1'!E149+'SAN PEDRO2'!E150</f>
        <v>0</v>
      </c>
      <c r="F149" s="8">
        <f>'SAN PEDRO1'!F149+'SAN PEDRO2'!F150</f>
        <v>0</v>
      </c>
      <c r="G149" s="8">
        <f>'SAN PEDRO1'!G149+'SAN PEDRO2'!G150</f>
        <v>0</v>
      </c>
      <c r="H149" s="8">
        <f>'SAN PEDRO1'!H149+'SAN PEDRO2'!H150</f>
        <v>0</v>
      </c>
      <c r="I149" s="8">
        <f>'SAN PEDRO1'!I149+'SAN PEDRO2'!I150</f>
        <v>0</v>
      </c>
      <c r="J149" s="2"/>
      <c r="K149" s="2"/>
    </row>
    <row r="150" spans="1:11" ht="15.75" customHeight="1">
      <c r="A150" s="11" t="s">
        <v>16</v>
      </c>
      <c r="B150" s="10"/>
      <c r="C150" s="8">
        <f>'SAN PEDRO1'!C150+'SAN PEDRO2'!C151</f>
        <v>1325</v>
      </c>
      <c r="D150" s="8">
        <f>'SAN PEDRO1'!D150+'SAN PEDRO2'!D151</f>
        <v>1283</v>
      </c>
      <c r="E150" s="8">
        <f>'SAN PEDRO1'!E150+'SAN PEDRO2'!E151</f>
        <v>1272</v>
      </c>
      <c r="F150" s="8">
        <f>'SAN PEDRO1'!F150+'SAN PEDRO2'!F151</f>
        <v>1325</v>
      </c>
      <c r="G150" s="8">
        <f>'SAN PEDRO1'!G150+'SAN PEDRO2'!G151</f>
        <v>1347</v>
      </c>
      <c r="H150" s="8">
        <f>'SAN PEDRO1'!H150+'SAN PEDRO2'!H151</f>
        <v>1325</v>
      </c>
      <c r="I150" s="8">
        <f>'SAN PEDRO1'!I150+'SAN PEDRO2'!I151</f>
        <v>1377</v>
      </c>
      <c r="J150" s="2"/>
      <c r="K150" s="2"/>
    </row>
    <row r="151" spans="1:11" ht="15.75" customHeight="1">
      <c r="A151" s="11" t="s">
        <v>17</v>
      </c>
      <c r="B151" s="10"/>
      <c r="C151" s="8">
        <f>'SAN PEDRO1'!C151+'SAN PEDRO2'!C152</f>
        <v>1335</v>
      </c>
      <c r="D151" s="8">
        <f>'SAN PEDRO1'!D151+'SAN PEDRO2'!D152</f>
        <v>1287</v>
      </c>
      <c r="E151" s="8">
        <f>'SAN PEDRO1'!E151+'SAN PEDRO2'!E152</f>
        <v>1251</v>
      </c>
      <c r="F151" s="8">
        <f>'SAN PEDRO1'!F151+'SAN PEDRO2'!F152</f>
        <v>1271</v>
      </c>
      <c r="G151" s="8">
        <f>'SAN PEDRO1'!G151+'SAN PEDRO2'!G152</f>
        <v>1190</v>
      </c>
      <c r="H151" s="8">
        <f>'SAN PEDRO1'!H151+'SAN PEDRO2'!H152</f>
        <v>1265</v>
      </c>
      <c r="I151" s="8">
        <f>'SAN PEDRO1'!I151+'SAN PEDRO2'!I152</f>
        <v>1270</v>
      </c>
      <c r="J151" s="2"/>
      <c r="K151" s="2"/>
    </row>
    <row r="152" spans="1:11" ht="15.75" customHeight="1">
      <c r="A152" s="11" t="s">
        <v>18</v>
      </c>
      <c r="B152" s="10"/>
      <c r="C152" s="8">
        <f>'SAN PEDRO1'!C152+'SAN PEDRO2'!C153</f>
        <v>1424</v>
      </c>
      <c r="D152" s="8">
        <f>'SAN PEDRO1'!D152+'SAN PEDRO2'!D153</f>
        <v>1575</v>
      </c>
      <c r="E152" s="8">
        <f>'SAN PEDRO1'!E152+'SAN PEDRO2'!E153</f>
        <v>1575</v>
      </c>
      <c r="F152" s="8">
        <f>'SAN PEDRO1'!F152+'SAN PEDRO2'!F153</f>
        <v>1457</v>
      </c>
      <c r="G152" s="8">
        <f>'SAN PEDRO1'!G152+'SAN PEDRO2'!G153</f>
        <v>1508</v>
      </c>
      <c r="H152" s="8">
        <f>'SAN PEDRO1'!H152+'SAN PEDRO2'!H153</f>
        <v>1382</v>
      </c>
      <c r="I152" s="8">
        <f>'SAN PEDRO1'!I152+'SAN PEDRO2'!I153</f>
        <v>1426</v>
      </c>
      <c r="J152" s="2"/>
      <c r="K152" s="2"/>
    </row>
    <row r="153" spans="1:11" ht="15.75" customHeight="1">
      <c r="A153" s="11" t="s">
        <v>19</v>
      </c>
      <c r="B153" s="10"/>
      <c r="C153" s="8">
        <f>'SAN PEDRO1'!C153+'SAN PEDRO2'!C154</f>
        <v>1458</v>
      </c>
      <c r="D153" s="8">
        <f>'SAN PEDRO1'!D153+'SAN PEDRO2'!D154</f>
        <v>1373</v>
      </c>
      <c r="E153" s="8">
        <f>'SAN PEDRO1'!E153+'SAN PEDRO2'!E154</f>
        <v>1472</v>
      </c>
      <c r="F153" s="8">
        <f>'SAN PEDRO1'!F153+'SAN PEDRO2'!F154</f>
        <v>1221</v>
      </c>
      <c r="G153" s="8">
        <f>'SAN PEDRO1'!G153+'SAN PEDRO2'!G154</f>
        <v>0</v>
      </c>
      <c r="H153" s="8">
        <f>'SAN PEDRO1'!H153+'SAN PEDRO2'!H154</f>
        <v>0</v>
      </c>
      <c r="I153" s="8">
        <f>'SAN PEDRO1'!I153+'SAN PEDRO2'!I154</f>
        <v>0</v>
      </c>
      <c r="J153" s="2"/>
      <c r="K153" s="2"/>
    </row>
    <row r="154" spans="1:11" ht="15.75" customHeight="1">
      <c r="A154" s="11" t="s">
        <v>20</v>
      </c>
      <c r="B154" s="10"/>
      <c r="C154" s="8">
        <f>'SAN PEDRO1'!C154+'SAN PEDRO2'!C155</f>
        <v>1375</v>
      </c>
      <c r="D154" s="8">
        <f>'SAN PEDRO1'!D154+'SAN PEDRO2'!D155</f>
        <v>1375</v>
      </c>
      <c r="E154" s="8">
        <f>'SAN PEDRO1'!E154+'SAN PEDRO2'!E155</f>
        <v>1375</v>
      </c>
      <c r="F154" s="8">
        <f>'SAN PEDRO1'!F154+'SAN PEDRO2'!F155</f>
        <v>1375</v>
      </c>
      <c r="G154" s="8">
        <f>'SAN PEDRO1'!G154+'SAN PEDRO2'!G155</f>
        <v>0</v>
      </c>
      <c r="H154" s="8">
        <f>'SAN PEDRO1'!H154+'SAN PEDRO2'!H155</f>
        <v>0</v>
      </c>
      <c r="I154" s="8">
        <f>'SAN PEDRO1'!I154+'SAN PEDRO2'!I155</f>
        <v>0</v>
      </c>
      <c r="J154" s="2"/>
      <c r="K154" s="2"/>
    </row>
    <row r="155" spans="1:11" ht="15.75" customHeight="1">
      <c r="A155" s="11" t="s">
        <v>21</v>
      </c>
      <c r="B155" s="10"/>
      <c r="C155" s="8">
        <f>'SAN PEDRO1'!C155+'SAN PEDRO2'!C156</f>
        <v>1465</v>
      </c>
      <c r="D155" s="8">
        <f>'SAN PEDRO1'!D155+'SAN PEDRO2'!D156</f>
        <v>1306</v>
      </c>
      <c r="E155" s="8">
        <f>'SAN PEDRO1'!E155+'SAN PEDRO2'!E156</f>
        <v>1405</v>
      </c>
      <c r="F155" s="8">
        <f>'SAN PEDRO1'!F155+'SAN PEDRO2'!F156</f>
        <v>1428</v>
      </c>
      <c r="G155" s="8">
        <f>'SAN PEDRO1'!G155+'SAN PEDRO2'!G156</f>
        <v>0</v>
      </c>
      <c r="H155" s="8">
        <f>'SAN PEDRO1'!H155+'SAN PEDRO2'!H156</f>
        <v>0</v>
      </c>
      <c r="I155" s="8">
        <f>'SAN PEDRO1'!I155+'SAN PEDRO2'!I156</f>
        <v>0</v>
      </c>
      <c r="J155" s="2"/>
      <c r="K155" s="2"/>
    </row>
    <row r="156" spans="1:11" ht="15.75" customHeight="1">
      <c r="A156" s="7" t="s">
        <v>22</v>
      </c>
      <c r="B156" s="12">
        <f t="shared" ref="B156:I156" si="10">SUM(B148:B155)</f>
        <v>1057</v>
      </c>
      <c r="C156" s="12">
        <f t="shared" si="10"/>
        <v>8382</v>
      </c>
      <c r="D156" s="12">
        <f t="shared" si="10"/>
        <v>8199</v>
      </c>
      <c r="E156" s="12">
        <f t="shared" si="10"/>
        <v>8350</v>
      </c>
      <c r="F156" s="12">
        <f t="shared" si="10"/>
        <v>8077</v>
      </c>
      <c r="G156" s="12">
        <f t="shared" si="10"/>
        <v>4045</v>
      </c>
      <c r="H156" s="12">
        <f t="shared" si="10"/>
        <v>3972</v>
      </c>
      <c r="I156" s="12">
        <f t="shared" si="10"/>
        <v>4073</v>
      </c>
      <c r="J156" s="2"/>
      <c r="K156" s="2"/>
    </row>
    <row r="157" spans="1:11" ht="15.75" customHeight="1">
      <c r="A157" s="2"/>
      <c r="B157" s="2"/>
      <c r="C157" s="2"/>
      <c r="D157" s="2"/>
      <c r="E157" s="2"/>
      <c r="F157" s="2"/>
      <c r="G157" s="2"/>
      <c r="H157" s="2"/>
      <c r="I157" s="14">
        <f>SUM(B156:I156)</f>
        <v>46155</v>
      </c>
      <c r="J157" s="2"/>
      <c r="K157" s="2"/>
    </row>
    <row r="158" spans="1:11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.75" customHeight="1">
      <c r="A159" s="2"/>
      <c r="B159" s="2"/>
      <c r="C159" s="2"/>
      <c r="D159" s="2"/>
      <c r="E159" s="2"/>
      <c r="F159" s="2"/>
      <c r="G159" s="61" t="s">
        <v>48</v>
      </c>
      <c r="H159" s="57">
        <f>I77+I63+I50+I36+I23+I90+I104+I157+I143+I130+I117</f>
        <v>383098</v>
      </c>
      <c r="I159" s="58"/>
      <c r="J159" s="2"/>
      <c r="K159" s="2"/>
    </row>
    <row r="160" spans="1:11" ht="15.75" customHeight="1">
      <c r="A160" s="2"/>
      <c r="B160" s="2"/>
      <c r="C160" s="2"/>
      <c r="D160" s="2"/>
      <c r="E160" s="2"/>
      <c r="F160" s="2"/>
      <c r="G160" s="62"/>
      <c r="H160" s="59"/>
      <c r="I160" s="60"/>
      <c r="J160" s="2"/>
      <c r="K160" s="2"/>
    </row>
  </sheetData>
  <mergeCells count="39">
    <mergeCell ref="A7:I7"/>
    <mergeCell ref="A8:I8"/>
    <mergeCell ref="A9:I9"/>
    <mergeCell ref="A11:A13"/>
    <mergeCell ref="B12:I12"/>
    <mergeCell ref="A10:I10"/>
    <mergeCell ref="B11:I11"/>
    <mergeCell ref="A24:A26"/>
    <mergeCell ref="B24:I24"/>
    <mergeCell ref="B25:I25"/>
    <mergeCell ref="A78:A80"/>
    <mergeCell ref="B78:I78"/>
    <mergeCell ref="B79:I79"/>
    <mergeCell ref="A51:A53"/>
    <mergeCell ref="B51:I51"/>
    <mergeCell ref="B52:I52"/>
    <mergeCell ref="A65:A67"/>
    <mergeCell ref="B65:I65"/>
    <mergeCell ref="B66:I66"/>
    <mergeCell ref="A38:A40"/>
    <mergeCell ref="B38:I38"/>
    <mergeCell ref="B39:I39"/>
    <mergeCell ref="B131:I131"/>
    <mergeCell ref="A92:A94"/>
    <mergeCell ref="B92:I92"/>
    <mergeCell ref="B93:I93"/>
    <mergeCell ref="A131:A133"/>
    <mergeCell ref="A105:A107"/>
    <mergeCell ref="B105:I105"/>
    <mergeCell ref="B106:I106"/>
    <mergeCell ref="A118:A120"/>
    <mergeCell ref="B118:I118"/>
    <mergeCell ref="B119:I119"/>
    <mergeCell ref="B132:I132"/>
    <mergeCell ref="A145:A147"/>
    <mergeCell ref="B145:I145"/>
    <mergeCell ref="B146:I146"/>
    <mergeCell ref="G159:G160"/>
    <mergeCell ref="H159:I160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60"/>
  <sheetViews>
    <sheetView topLeftCell="A127" workbookViewId="0">
      <selection activeCell="F166" sqref="F166"/>
    </sheetView>
  </sheetViews>
  <sheetFormatPr baseColWidth="10" defaultColWidth="14.42578125" defaultRowHeight="15" customHeight="1"/>
  <cols>
    <col min="1" max="1" width="39" style="24" customWidth="1"/>
    <col min="2" max="2" width="10.140625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26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69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v>1236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10"/>
      <c r="C16" s="8">
        <v>1547</v>
      </c>
      <c r="D16" s="8">
        <v>1547</v>
      </c>
      <c r="E16" s="8">
        <v>1547</v>
      </c>
      <c r="F16" s="8">
        <v>1547</v>
      </c>
      <c r="G16" s="8">
        <v>1547</v>
      </c>
      <c r="H16" s="8">
        <v>1547</v>
      </c>
      <c r="I16" s="8">
        <v>1547</v>
      </c>
      <c r="J16" s="5"/>
      <c r="K16" s="2"/>
    </row>
    <row r="17" spans="1:11" ht="20.25" thickTop="1" thickBot="1">
      <c r="A17" s="11" t="s">
        <v>17</v>
      </c>
      <c r="B17" s="10"/>
      <c r="C17" s="8">
        <v>1637</v>
      </c>
      <c r="D17" s="8">
        <v>1637</v>
      </c>
      <c r="E17" s="8">
        <v>1637</v>
      </c>
      <c r="F17" s="8">
        <v>1637</v>
      </c>
      <c r="G17" s="8">
        <v>1637</v>
      </c>
      <c r="H17" s="8">
        <v>1637</v>
      </c>
      <c r="I17" s="8">
        <v>1637</v>
      </c>
      <c r="J17" s="5"/>
      <c r="K17" s="2"/>
    </row>
    <row r="18" spans="1:11" ht="20.25" thickTop="1" thickBot="1">
      <c r="A18" s="11" t="s">
        <v>18</v>
      </c>
      <c r="B18" s="10"/>
      <c r="C18" s="8">
        <v>1782</v>
      </c>
      <c r="D18" s="8">
        <v>1782</v>
      </c>
      <c r="E18" s="8">
        <v>1782</v>
      </c>
      <c r="F18" s="8">
        <v>1782</v>
      </c>
      <c r="G18" s="8">
        <v>1782</v>
      </c>
      <c r="H18" s="8">
        <v>1782</v>
      </c>
      <c r="I18" s="8">
        <v>1782</v>
      </c>
      <c r="J18" s="5"/>
      <c r="K18" s="2"/>
    </row>
    <row r="19" spans="1:11" ht="20.25" thickTop="1" thickBot="1">
      <c r="A19" s="11" t="s">
        <v>19</v>
      </c>
      <c r="B19" s="10"/>
      <c r="C19" s="8">
        <v>1744</v>
      </c>
      <c r="D19" s="8">
        <v>1744</v>
      </c>
      <c r="E19" s="8">
        <v>1744</v>
      </c>
      <c r="F19" s="8">
        <v>1744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10"/>
      <c r="C20" s="8">
        <v>1691</v>
      </c>
      <c r="D20" s="8">
        <v>1691</v>
      </c>
      <c r="E20" s="8">
        <v>1691</v>
      </c>
      <c r="F20" s="8">
        <v>1691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10"/>
      <c r="C21" s="8">
        <v>1621</v>
      </c>
      <c r="D21" s="8">
        <v>1621</v>
      </c>
      <c r="E21" s="8">
        <v>1621</v>
      </c>
      <c r="F21" s="8">
        <v>1621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2">
        <f>SUM(B14:B21)</f>
        <v>1236</v>
      </c>
      <c r="C22" s="12">
        <f t="shared" ref="C22:I22" si="0">SUM(C16:C21)</f>
        <v>10022</v>
      </c>
      <c r="D22" s="12">
        <f t="shared" si="0"/>
        <v>10022</v>
      </c>
      <c r="E22" s="12">
        <f t="shared" si="0"/>
        <v>10022</v>
      </c>
      <c r="F22" s="12">
        <f t="shared" si="0"/>
        <v>10022</v>
      </c>
      <c r="G22" s="12">
        <f t="shared" si="0"/>
        <v>4966</v>
      </c>
      <c r="H22" s="12">
        <f t="shared" si="0"/>
        <v>4966</v>
      </c>
      <c r="I22" s="12">
        <f t="shared" si="0"/>
        <v>4966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56222</v>
      </c>
      <c r="J23" s="2"/>
      <c r="K23" s="2"/>
    </row>
    <row r="24" spans="1:11" ht="15.75" customHeight="1" thickTop="1" thickBot="1">
      <c r="A24" s="69" t="s">
        <v>4</v>
      </c>
      <c r="B24" s="51" t="s">
        <v>26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70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v>1259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1555</v>
      </c>
      <c r="D29" s="8">
        <v>1555</v>
      </c>
      <c r="E29" s="8">
        <v>1555</v>
      </c>
      <c r="F29" s="8">
        <v>1555</v>
      </c>
      <c r="G29" s="8">
        <v>1555</v>
      </c>
      <c r="H29" s="8">
        <v>1555</v>
      </c>
      <c r="I29" s="8">
        <v>1555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1616</v>
      </c>
      <c r="D30" s="8">
        <v>1616</v>
      </c>
      <c r="E30" s="8">
        <v>1616</v>
      </c>
      <c r="F30" s="8">
        <v>1616</v>
      </c>
      <c r="G30" s="8">
        <v>1616</v>
      </c>
      <c r="H30" s="8">
        <v>1616</v>
      </c>
      <c r="I30" s="8">
        <v>1616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1771</v>
      </c>
      <c r="D31" s="8">
        <v>1771</v>
      </c>
      <c r="E31" s="8">
        <v>1771</v>
      </c>
      <c r="F31" s="8">
        <v>1771</v>
      </c>
      <c r="G31" s="8">
        <v>1771</v>
      </c>
      <c r="H31" s="8">
        <v>1771</v>
      </c>
      <c r="I31" s="8">
        <v>1771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1694</v>
      </c>
      <c r="D32" s="8">
        <v>1694</v>
      </c>
      <c r="E32" s="8">
        <v>1694</v>
      </c>
      <c r="F32" s="8">
        <v>1694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1678</v>
      </c>
      <c r="D33" s="8">
        <v>1678</v>
      </c>
      <c r="E33" s="8">
        <v>1678</v>
      </c>
      <c r="F33" s="8">
        <v>1678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1630</v>
      </c>
      <c r="D34" s="8">
        <v>1630</v>
      </c>
      <c r="E34" s="8">
        <v>1630</v>
      </c>
      <c r="F34" s="8">
        <v>1630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1259</v>
      </c>
      <c r="C35" s="12">
        <f t="shared" si="1"/>
        <v>9944</v>
      </c>
      <c r="D35" s="12">
        <f t="shared" si="1"/>
        <v>9944</v>
      </c>
      <c r="E35" s="12">
        <f t="shared" si="1"/>
        <v>9944</v>
      </c>
      <c r="F35" s="12">
        <f t="shared" si="1"/>
        <v>9944</v>
      </c>
      <c r="G35" s="12">
        <f t="shared" si="1"/>
        <v>4942</v>
      </c>
      <c r="H35" s="12">
        <f t="shared" si="1"/>
        <v>4942</v>
      </c>
      <c r="I35" s="12">
        <f t="shared" si="1"/>
        <v>4942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9">
        <f>SUM(B35:I35)</f>
        <v>55861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26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71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10">
        <v>951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1258</v>
      </c>
      <c r="D43" s="8">
        <v>1258</v>
      </c>
      <c r="E43" s="8">
        <v>1258</v>
      </c>
      <c r="F43" s="8">
        <v>1258</v>
      </c>
      <c r="G43" s="8">
        <v>1258</v>
      </c>
      <c r="H43" s="8">
        <v>1258</v>
      </c>
      <c r="I43" s="8">
        <v>1258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1319</v>
      </c>
      <c r="D44" s="8">
        <v>1319</v>
      </c>
      <c r="E44" s="8">
        <v>1319</v>
      </c>
      <c r="F44" s="8">
        <v>1319</v>
      </c>
      <c r="G44" s="8">
        <v>1319</v>
      </c>
      <c r="H44" s="8">
        <v>1319</v>
      </c>
      <c r="I44" s="8">
        <v>1319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1482</v>
      </c>
      <c r="D45" s="8">
        <v>1482</v>
      </c>
      <c r="E45" s="8">
        <v>1482</v>
      </c>
      <c r="F45" s="8">
        <v>1482</v>
      </c>
      <c r="G45" s="8">
        <v>1482</v>
      </c>
      <c r="H45" s="8">
        <v>1482</v>
      </c>
      <c r="I45" s="8">
        <v>1482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1377</v>
      </c>
      <c r="D46" s="8">
        <v>1377</v>
      </c>
      <c r="E46" s="8">
        <v>1377</v>
      </c>
      <c r="F46" s="8">
        <v>1377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1417</v>
      </c>
      <c r="D47" s="8">
        <v>1417</v>
      </c>
      <c r="E47" s="8">
        <v>1417</v>
      </c>
      <c r="F47" s="8">
        <v>1417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1372</v>
      </c>
      <c r="D48" s="8">
        <v>1372</v>
      </c>
      <c r="E48" s="8">
        <v>1372</v>
      </c>
      <c r="F48" s="8">
        <v>1372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951</v>
      </c>
      <c r="C49" s="12">
        <f t="shared" si="2"/>
        <v>8225</v>
      </c>
      <c r="D49" s="12">
        <f t="shared" si="2"/>
        <v>8225</v>
      </c>
      <c r="E49" s="12">
        <f t="shared" si="2"/>
        <v>8225</v>
      </c>
      <c r="F49" s="12">
        <f t="shared" si="2"/>
        <v>8225</v>
      </c>
      <c r="G49" s="12">
        <f t="shared" si="2"/>
        <v>4059</v>
      </c>
      <c r="H49" s="12">
        <f t="shared" si="2"/>
        <v>4059</v>
      </c>
      <c r="I49" s="12">
        <f t="shared" si="2"/>
        <v>4059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46028</v>
      </c>
      <c r="J50" s="2"/>
      <c r="K50" s="2"/>
    </row>
    <row r="51" spans="1:11" ht="15.75" customHeight="1" thickTop="1" thickBot="1">
      <c r="A51" s="69" t="s">
        <v>4</v>
      </c>
      <c r="B51" s="51" t="s">
        <v>26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72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10">
        <v>1209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1416</v>
      </c>
      <c r="D56" s="8">
        <v>1416</v>
      </c>
      <c r="E56" s="8">
        <v>1416</v>
      </c>
      <c r="F56" s="8">
        <v>1416</v>
      </c>
      <c r="G56" s="8">
        <v>1416</v>
      </c>
      <c r="H56" s="8">
        <v>1416</v>
      </c>
      <c r="I56" s="8">
        <v>1416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1491</v>
      </c>
      <c r="D57" s="8">
        <v>1491</v>
      </c>
      <c r="E57" s="8">
        <v>1491</v>
      </c>
      <c r="F57" s="8">
        <v>1491</v>
      </c>
      <c r="G57" s="8">
        <v>1491</v>
      </c>
      <c r="H57" s="8">
        <v>1491</v>
      </c>
      <c r="I57" s="8">
        <v>1491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1638</v>
      </c>
      <c r="D58" s="8">
        <v>1638</v>
      </c>
      <c r="E58" s="8">
        <v>1638</v>
      </c>
      <c r="F58" s="8">
        <v>1638</v>
      </c>
      <c r="G58" s="8">
        <v>1638</v>
      </c>
      <c r="H58" s="8">
        <v>1638</v>
      </c>
      <c r="I58" s="8">
        <v>1638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1537</v>
      </c>
      <c r="D59" s="8">
        <v>1537</v>
      </c>
      <c r="E59" s="8">
        <v>1537</v>
      </c>
      <c r="F59" s="8">
        <v>1537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1686</v>
      </c>
      <c r="D60" s="8">
        <v>1686</v>
      </c>
      <c r="E60" s="8">
        <v>1686</v>
      </c>
      <c r="F60" s="8">
        <v>1686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1533</v>
      </c>
      <c r="D61" s="8">
        <v>1533</v>
      </c>
      <c r="E61" s="8">
        <v>1533</v>
      </c>
      <c r="F61" s="8">
        <v>1533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1209</v>
      </c>
      <c r="C62" s="12">
        <f t="shared" si="3"/>
        <v>9301</v>
      </c>
      <c r="D62" s="12">
        <f t="shared" si="3"/>
        <v>9301</v>
      </c>
      <c r="E62" s="12">
        <f t="shared" si="3"/>
        <v>9301</v>
      </c>
      <c r="F62" s="12">
        <f t="shared" si="3"/>
        <v>9301</v>
      </c>
      <c r="G62" s="12">
        <f t="shared" si="3"/>
        <v>4545</v>
      </c>
      <c r="H62" s="12">
        <f t="shared" si="3"/>
        <v>4545</v>
      </c>
      <c r="I62" s="15">
        <f t="shared" si="3"/>
        <v>4545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52048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26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73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10">
        <v>319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 thickTop="1" thickBot="1">
      <c r="A69" s="9" t="s">
        <v>15</v>
      </c>
      <c r="B69" s="10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 thickTop="1" thickBot="1">
      <c r="A70" s="11" t="s">
        <v>16</v>
      </c>
      <c r="B70" s="10"/>
      <c r="C70" s="8">
        <v>365</v>
      </c>
      <c r="D70" s="8">
        <v>365</v>
      </c>
      <c r="E70" s="8">
        <v>365</v>
      </c>
      <c r="F70" s="8">
        <v>365</v>
      </c>
      <c r="G70" s="8">
        <v>365</v>
      </c>
      <c r="H70" s="8">
        <v>365</v>
      </c>
      <c r="I70" s="8">
        <v>365</v>
      </c>
      <c r="J70" s="2"/>
      <c r="K70" s="2"/>
    </row>
    <row r="71" spans="1:11" ht="15.75" customHeight="1" thickTop="1" thickBot="1">
      <c r="A71" s="11" t="s">
        <v>17</v>
      </c>
      <c r="B71" s="10"/>
      <c r="C71" s="8">
        <v>369</v>
      </c>
      <c r="D71" s="8">
        <v>369</v>
      </c>
      <c r="E71" s="8">
        <v>369</v>
      </c>
      <c r="F71" s="8">
        <v>369</v>
      </c>
      <c r="G71" s="8">
        <v>369</v>
      </c>
      <c r="H71" s="8">
        <v>369</v>
      </c>
      <c r="I71" s="8">
        <v>369</v>
      </c>
      <c r="J71" s="2"/>
      <c r="K71" s="2"/>
    </row>
    <row r="72" spans="1:11" ht="15.75" customHeight="1" thickTop="1" thickBot="1">
      <c r="A72" s="11" t="s">
        <v>18</v>
      </c>
      <c r="B72" s="10"/>
      <c r="C72" s="8">
        <v>397</v>
      </c>
      <c r="D72" s="8">
        <v>397</v>
      </c>
      <c r="E72" s="8">
        <v>397</v>
      </c>
      <c r="F72" s="8">
        <v>397</v>
      </c>
      <c r="G72" s="8">
        <v>397</v>
      </c>
      <c r="H72" s="8">
        <v>397</v>
      </c>
      <c r="I72" s="8">
        <v>397</v>
      </c>
      <c r="J72" s="2"/>
      <c r="K72" s="2"/>
    </row>
    <row r="73" spans="1:11" ht="15.75" customHeight="1" thickTop="1" thickBot="1">
      <c r="A73" s="11" t="s">
        <v>19</v>
      </c>
      <c r="B73" s="10"/>
      <c r="C73" s="8">
        <v>390</v>
      </c>
      <c r="D73" s="8">
        <v>390</v>
      </c>
      <c r="E73" s="8">
        <v>390</v>
      </c>
      <c r="F73" s="8">
        <v>390</v>
      </c>
      <c r="G73" s="8"/>
      <c r="H73" s="8"/>
      <c r="I73" s="8"/>
      <c r="J73" s="2"/>
      <c r="K73" s="2"/>
    </row>
    <row r="74" spans="1:11" ht="15.75" customHeight="1" thickTop="1" thickBot="1">
      <c r="A74" s="11" t="s">
        <v>20</v>
      </c>
      <c r="B74" s="10"/>
      <c r="C74" s="8">
        <v>362</v>
      </c>
      <c r="D74" s="8">
        <v>362</v>
      </c>
      <c r="E74" s="8">
        <v>362</v>
      </c>
      <c r="F74" s="8">
        <v>362</v>
      </c>
      <c r="G74" s="8"/>
      <c r="H74" s="8"/>
      <c r="I74" s="8"/>
      <c r="J74" s="2"/>
      <c r="K74" s="2"/>
    </row>
    <row r="75" spans="1:11" ht="15.75" customHeight="1" thickTop="1" thickBot="1">
      <c r="A75" s="11" t="s">
        <v>21</v>
      </c>
      <c r="B75" s="10"/>
      <c r="C75" s="8">
        <v>313</v>
      </c>
      <c r="D75" s="8">
        <v>313</v>
      </c>
      <c r="E75" s="8">
        <v>313</v>
      </c>
      <c r="F75" s="8">
        <v>313</v>
      </c>
      <c r="G75" s="8"/>
      <c r="H75" s="8"/>
      <c r="I75" s="8"/>
      <c r="J75" s="2"/>
      <c r="K75" s="2"/>
    </row>
    <row r="76" spans="1:11" ht="15.75" customHeight="1" thickTop="1" thickBot="1">
      <c r="A76" s="7" t="s">
        <v>22</v>
      </c>
      <c r="B76" s="12">
        <f t="shared" ref="B76:I76" si="4">SUM(B68:B75)</f>
        <v>319</v>
      </c>
      <c r="C76" s="12">
        <f t="shared" si="4"/>
        <v>2196</v>
      </c>
      <c r="D76" s="12">
        <f t="shared" si="4"/>
        <v>2196</v>
      </c>
      <c r="E76" s="12">
        <f t="shared" si="4"/>
        <v>2196</v>
      </c>
      <c r="F76" s="12">
        <f t="shared" si="4"/>
        <v>2196</v>
      </c>
      <c r="G76" s="12">
        <f t="shared" si="4"/>
        <v>1131</v>
      </c>
      <c r="H76" s="12">
        <f t="shared" si="4"/>
        <v>1131</v>
      </c>
      <c r="I76" s="12">
        <f t="shared" si="4"/>
        <v>1131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12496</v>
      </c>
      <c r="J77" s="2"/>
      <c r="K77" s="2"/>
    </row>
    <row r="78" spans="1:11" ht="15.75" customHeight="1" thickTop="1" thickBot="1">
      <c r="A78" s="69" t="s">
        <v>4</v>
      </c>
      <c r="B78" s="51" t="s">
        <v>26</v>
      </c>
      <c r="C78" s="72"/>
      <c r="D78" s="72"/>
      <c r="E78" s="72"/>
      <c r="F78" s="72"/>
      <c r="G78" s="72"/>
      <c r="H78" s="72"/>
      <c r="I78" s="73"/>
      <c r="J78" s="2"/>
      <c r="K78" s="2"/>
    </row>
    <row r="79" spans="1:11" ht="15.75" customHeight="1" thickTop="1" thickBot="1">
      <c r="A79" s="70"/>
      <c r="B79" s="51" t="s">
        <v>74</v>
      </c>
      <c r="C79" s="72"/>
      <c r="D79" s="72"/>
      <c r="E79" s="72"/>
      <c r="F79" s="72"/>
      <c r="G79" s="72"/>
      <c r="H79" s="72"/>
      <c r="I79" s="73"/>
      <c r="J79" s="2"/>
      <c r="K79" s="2"/>
    </row>
    <row r="80" spans="1:11" ht="15.75" customHeight="1" thickTop="1" thickBot="1">
      <c r="A80" s="71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 thickTop="1" thickBot="1">
      <c r="A81" s="7" t="s">
        <v>14</v>
      </c>
      <c r="B81" s="10">
        <v>575</v>
      </c>
      <c r="C81" s="8"/>
      <c r="D81" s="8"/>
      <c r="E81" s="8"/>
      <c r="F81" s="8"/>
      <c r="G81" s="8"/>
      <c r="H81" s="8"/>
      <c r="I81" s="8"/>
      <c r="J81" s="2"/>
      <c r="K81" s="2"/>
    </row>
    <row r="82" spans="1:11" ht="15.75" customHeight="1" thickTop="1" thickBot="1">
      <c r="A82" s="9" t="s">
        <v>15</v>
      </c>
      <c r="B82" s="10"/>
      <c r="C82" s="8"/>
      <c r="D82" s="8"/>
      <c r="E82" s="8"/>
      <c r="F82" s="8"/>
      <c r="G82" s="8"/>
      <c r="H82" s="8"/>
      <c r="I82" s="8"/>
      <c r="J82" s="2"/>
      <c r="K82" s="2"/>
    </row>
    <row r="83" spans="1:11" ht="15.75" customHeight="1" thickTop="1" thickBot="1">
      <c r="A83" s="11" t="s">
        <v>16</v>
      </c>
      <c r="B83" s="10"/>
      <c r="C83" s="8">
        <v>627</v>
      </c>
      <c r="D83" s="8">
        <v>627</v>
      </c>
      <c r="E83" s="8">
        <v>627</v>
      </c>
      <c r="F83" s="8">
        <v>627</v>
      </c>
      <c r="G83" s="8">
        <v>627</v>
      </c>
      <c r="H83" s="8">
        <v>627</v>
      </c>
      <c r="I83" s="8">
        <v>627</v>
      </c>
      <c r="J83" s="2"/>
      <c r="K83" s="2"/>
    </row>
    <row r="84" spans="1:11" ht="15.75" customHeight="1" thickTop="1" thickBot="1">
      <c r="A84" s="11" t="s">
        <v>17</v>
      </c>
      <c r="B84" s="10"/>
      <c r="C84" s="8">
        <v>686</v>
      </c>
      <c r="D84" s="8">
        <v>686</v>
      </c>
      <c r="E84" s="8">
        <v>686</v>
      </c>
      <c r="F84" s="8">
        <v>686</v>
      </c>
      <c r="G84" s="8">
        <v>686</v>
      </c>
      <c r="H84" s="8">
        <v>686</v>
      </c>
      <c r="I84" s="8">
        <v>686</v>
      </c>
      <c r="J84" s="2"/>
      <c r="K84" s="2"/>
    </row>
    <row r="85" spans="1:11" ht="15.75" customHeight="1" thickTop="1" thickBot="1">
      <c r="A85" s="11" t="s">
        <v>18</v>
      </c>
      <c r="B85" s="10"/>
      <c r="C85" s="8">
        <v>738</v>
      </c>
      <c r="D85" s="8">
        <v>738</v>
      </c>
      <c r="E85" s="8">
        <v>738</v>
      </c>
      <c r="F85" s="8">
        <v>738</v>
      </c>
      <c r="G85" s="8">
        <v>738</v>
      </c>
      <c r="H85" s="8">
        <v>738</v>
      </c>
      <c r="I85" s="8">
        <v>738</v>
      </c>
      <c r="J85" s="2"/>
      <c r="K85" s="2"/>
    </row>
    <row r="86" spans="1:11" ht="15.75" customHeight="1" thickTop="1" thickBot="1">
      <c r="A86" s="11" t="s">
        <v>19</v>
      </c>
      <c r="B86" s="10"/>
      <c r="C86" s="8">
        <v>682</v>
      </c>
      <c r="D86" s="8">
        <v>682</v>
      </c>
      <c r="E86" s="8">
        <v>682</v>
      </c>
      <c r="F86" s="8">
        <v>682</v>
      </c>
      <c r="G86" s="8"/>
      <c r="H86" s="8"/>
      <c r="I86" s="8"/>
      <c r="J86" s="2"/>
      <c r="K86" s="2"/>
    </row>
    <row r="87" spans="1:11" ht="15.75" customHeight="1" thickTop="1" thickBot="1">
      <c r="A87" s="11" t="s">
        <v>20</v>
      </c>
      <c r="B87" s="10"/>
      <c r="C87" s="8">
        <v>722</v>
      </c>
      <c r="D87" s="8">
        <v>722</v>
      </c>
      <c r="E87" s="8">
        <v>722</v>
      </c>
      <c r="F87" s="8">
        <v>722</v>
      </c>
      <c r="G87" s="8"/>
      <c r="H87" s="8"/>
      <c r="I87" s="8"/>
      <c r="J87" s="2"/>
      <c r="K87" s="2"/>
    </row>
    <row r="88" spans="1:11" ht="15.75" customHeight="1" thickTop="1" thickBot="1">
      <c r="A88" s="11" t="s">
        <v>21</v>
      </c>
      <c r="B88" s="10"/>
      <c r="C88" s="8">
        <v>617</v>
      </c>
      <c r="D88" s="8">
        <v>617</v>
      </c>
      <c r="E88" s="8">
        <v>617</v>
      </c>
      <c r="F88" s="8">
        <v>617</v>
      </c>
      <c r="G88" s="8"/>
      <c r="H88" s="8"/>
      <c r="I88" s="8"/>
      <c r="J88" s="2"/>
      <c r="K88" s="2"/>
    </row>
    <row r="89" spans="1:11" ht="15.75" customHeight="1" thickTop="1" thickBot="1">
      <c r="A89" s="7" t="s">
        <v>22</v>
      </c>
      <c r="B89" s="12">
        <f t="shared" ref="B89:I89" si="5">SUM(B81:B88)</f>
        <v>575</v>
      </c>
      <c r="C89" s="12">
        <f t="shared" si="5"/>
        <v>4072</v>
      </c>
      <c r="D89" s="12">
        <f t="shared" si="5"/>
        <v>4072</v>
      </c>
      <c r="E89" s="12">
        <f t="shared" si="5"/>
        <v>4072</v>
      </c>
      <c r="F89" s="12">
        <f t="shared" si="5"/>
        <v>4072</v>
      </c>
      <c r="G89" s="12">
        <f t="shared" si="5"/>
        <v>2051</v>
      </c>
      <c r="H89" s="12">
        <f t="shared" si="5"/>
        <v>2051</v>
      </c>
      <c r="I89" s="12">
        <f t="shared" si="5"/>
        <v>2051</v>
      </c>
      <c r="J89" s="2"/>
      <c r="K89" s="2"/>
    </row>
    <row r="90" spans="1:11" ht="15.75" customHeight="1" thickTop="1" thickBot="1">
      <c r="A90" s="2"/>
      <c r="B90" s="2"/>
      <c r="C90" s="2"/>
      <c r="D90" s="2"/>
      <c r="E90" s="2"/>
      <c r="F90" s="2"/>
      <c r="G90" s="2"/>
      <c r="H90" s="2"/>
      <c r="I90" s="14">
        <f>SUM(B89:I89)</f>
        <v>23016</v>
      </c>
      <c r="J90" s="2"/>
      <c r="K90" s="2"/>
    </row>
    <row r="91" spans="1:11" ht="15.75" customHeight="1" thickBo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 thickTop="1" thickBot="1">
      <c r="A92" s="69" t="s">
        <v>4</v>
      </c>
      <c r="B92" s="51" t="s">
        <v>26</v>
      </c>
      <c r="C92" s="72"/>
      <c r="D92" s="72"/>
      <c r="E92" s="72"/>
      <c r="F92" s="72"/>
      <c r="G92" s="72"/>
      <c r="H92" s="72"/>
      <c r="I92" s="73"/>
      <c r="J92" s="2"/>
      <c r="K92" s="2"/>
    </row>
    <row r="93" spans="1:11" ht="15.75" customHeight="1" thickTop="1" thickBot="1">
      <c r="A93" s="70"/>
      <c r="B93" s="51" t="s">
        <v>75</v>
      </c>
      <c r="C93" s="72"/>
      <c r="D93" s="72"/>
      <c r="E93" s="72"/>
      <c r="F93" s="72"/>
      <c r="G93" s="72"/>
      <c r="H93" s="72"/>
      <c r="I93" s="73"/>
      <c r="J93" s="2"/>
      <c r="K93" s="2"/>
    </row>
    <row r="94" spans="1:11" ht="15.75" customHeight="1" thickTop="1" thickBot="1">
      <c r="A94" s="71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 thickTop="1" thickBot="1">
      <c r="A95" s="7" t="s">
        <v>14</v>
      </c>
      <c r="B95" s="10">
        <v>425</v>
      </c>
      <c r="C95" s="8"/>
      <c r="D95" s="8"/>
      <c r="E95" s="8"/>
      <c r="F95" s="8"/>
      <c r="G95" s="8"/>
      <c r="H95" s="8"/>
      <c r="I95" s="8"/>
      <c r="J95" s="2"/>
      <c r="K95" s="2"/>
    </row>
    <row r="96" spans="1:11" ht="15.75" customHeight="1" thickTop="1" thickBot="1">
      <c r="A96" s="9" t="s">
        <v>15</v>
      </c>
      <c r="B96" s="10"/>
      <c r="C96" s="8"/>
      <c r="D96" s="8"/>
      <c r="E96" s="8"/>
      <c r="F96" s="8"/>
      <c r="G96" s="8"/>
      <c r="H96" s="8"/>
      <c r="I96" s="8"/>
      <c r="J96" s="2"/>
      <c r="K96" s="2"/>
    </row>
    <row r="97" spans="1:11" ht="15.75" customHeight="1" thickTop="1" thickBot="1">
      <c r="A97" s="11" t="s">
        <v>16</v>
      </c>
      <c r="B97" s="10"/>
      <c r="C97" s="8">
        <v>601</v>
      </c>
      <c r="D97" s="8">
        <v>601</v>
      </c>
      <c r="E97" s="8">
        <v>601</v>
      </c>
      <c r="F97" s="8">
        <v>601</v>
      </c>
      <c r="G97" s="8">
        <v>601</v>
      </c>
      <c r="H97" s="8">
        <v>601</v>
      </c>
      <c r="I97" s="8">
        <v>601</v>
      </c>
      <c r="J97" s="2"/>
      <c r="K97" s="2"/>
    </row>
    <row r="98" spans="1:11" ht="15.75" customHeight="1" thickTop="1" thickBot="1">
      <c r="A98" s="11" t="s">
        <v>17</v>
      </c>
      <c r="B98" s="10"/>
      <c r="C98" s="8">
        <v>554</v>
      </c>
      <c r="D98" s="8">
        <v>554</v>
      </c>
      <c r="E98" s="8">
        <v>554</v>
      </c>
      <c r="F98" s="8">
        <v>554</v>
      </c>
      <c r="G98" s="8">
        <v>554</v>
      </c>
      <c r="H98" s="8">
        <v>554</v>
      </c>
      <c r="I98" s="8">
        <v>554</v>
      </c>
      <c r="J98" s="2"/>
      <c r="K98" s="2"/>
    </row>
    <row r="99" spans="1:11" ht="15.75" customHeight="1" thickTop="1" thickBot="1">
      <c r="A99" s="11" t="s">
        <v>18</v>
      </c>
      <c r="B99" s="10"/>
      <c r="C99" s="8">
        <v>655</v>
      </c>
      <c r="D99" s="8">
        <v>655</v>
      </c>
      <c r="E99" s="8">
        <v>655</v>
      </c>
      <c r="F99" s="8">
        <v>655</v>
      </c>
      <c r="G99" s="8">
        <v>655</v>
      </c>
      <c r="H99" s="8">
        <v>655</v>
      </c>
      <c r="I99" s="8">
        <v>655</v>
      </c>
      <c r="J99" s="2"/>
      <c r="K99" s="2"/>
    </row>
    <row r="100" spans="1:11" ht="15.75" customHeight="1" thickTop="1" thickBot="1">
      <c r="A100" s="11" t="s">
        <v>19</v>
      </c>
      <c r="B100" s="10"/>
      <c r="C100" s="8">
        <v>643</v>
      </c>
      <c r="D100" s="8">
        <v>643</v>
      </c>
      <c r="E100" s="8">
        <v>643</v>
      </c>
      <c r="F100" s="8">
        <v>643</v>
      </c>
      <c r="G100" s="8"/>
      <c r="H100" s="8"/>
      <c r="I100" s="8"/>
      <c r="J100" s="2"/>
      <c r="K100" s="2"/>
    </row>
    <row r="101" spans="1:11" ht="15.75" customHeight="1" thickTop="1" thickBot="1">
      <c r="A101" s="11" t="s">
        <v>20</v>
      </c>
      <c r="B101" s="10"/>
      <c r="C101" s="8">
        <v>598</v>
      </c>
      <c r="D101" s="8">
        <v>598</v>
      </c>
      <c r="E101" s="8">
        <v>598</v>
      </c>
      <c r="F101" s="8">
        <v>598</v>
      </c>
      <c r="G101" s="8"/>
      <c r="H101" s="8"/>
      <c r="I101" s="8"/>
      <c r="J101" s="2"/>
      <c r="K101" s="2"/>
    </row>
    <row r="102" spans="1:11" ht="15.75" customHeight="1" thickTop="1" thickBot="1">
      <c r="A102" s="11" t="s">
        <v>21</v>
      </c>
      <c r="B102" s="10"/>
      <c r="C102" s="8">
        <v>520</v>
      </c>
      <c r="D102" s="8">
        <v>520</v>
      </c>
      <c r="E102" s="8">
        <v>520</v>
      </c>
      <c r="F102" s="8">
        <v>520</v>
      </c>
      <c r="G102" s="8"/>
      <c r="H102" s="8"/>
      <c r="I102" s="8"/>
      <c r="J102" s="2"/>
      <c r="K102" s="2"/>
    </row>
    <row r="103" spans="1:11" ht="15.75" customHeight="1" thickTop="1" thickBot="1">
      <c r="A103" s="7" t="s">
        <v>22</v>
      </c>
      <c r="B103" s="12">
        <f t="shared" ref="B103:I103" si="6">SUM(B95:B102)</f>
        <v>425</v>
      </c>
      <c r="C103" s="12">
        <f t="shared" si="6"/>
        <v>3571</v>
      </c>
      <c r="D103" s="12">
        <f t="shared" si="6"/>
        <v>3571</v>
      </c>
      <c r="E103" s="12">
        <f t="shared" si="6"/>
        <v>3571</v>
      </c>
      <c r="F103" s="12">
        <f t="shared" si="6"/>
        <v>3571</v>
      </c>
      <c r="G103" s="12">
        <f t="shared" si="6"/>
        <v>1810</v>
      </c>
      <c r="H103" s="12">
        <f t="shared" si="6"/>
        <v>1810</v>
      </c>
      <c r="I103" s="12">
        <f t="shared" si="6"/>
        <v>1810</v>
      </c>
      <c r="J103" s="2"/>
      <c r="K103" s="2"/>
    </row>
    <row r="104" spans="1:11" ht="15.75" customHeight="1" thickTop="1" thickBo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20139</v>
      </c>
      <c r="J104" s="2"/>
      <c r="K104" s="2"/>
    </row>
    <row r="105" spans="1:11" ht="15.75" customHeight="1" thickTop="1" thickBot="1">
      <c r="A105" s="69" t="s">
        <v>4</v>
      </c>
      <c r="B105" s="51" t="s">
        <v>26</v>
      </c>
      <c r="C105" s="72"/>
      <c r="D105" s="72"/>
      <c r="E105" s="72"/>
      <c r="F105" s="72"/>
      <c r="G105" s="72"/>
      <c r="H105" s="72"/>
      <c r="I105" s="73"/>
      <c r="J105" s="2"/>
      <c r="K105" s="2"/>
    </row>
    <row r="106" spans="1:11" ht="15.75" customHeight="1" thickTop="1" thickBot="1">
      <c r="A106" s="70"/>
      <c r="B106" s="51" t="s">
        <v>76</v>
      </c>
      <c r="C106" s="72"/>
      <c r="D106" s="72"/>
      <c r="E106" s="72"/>
      <c r="F106" s="72"/>
      <c r="G106" s="72"/>
      <c r="H106" s="72"/>
      <c r="I106" s="73"/>
      <c r="J106" s="2"/>
      <c r="K106" s="2"/>
    </row>
    <row r="107" spans="1:11" ht="15.75" customHeight="1" thickTop="1" thickBot="1">
      <c r="A107" s="71"/>
      <c r="B107" s="6" t="s">
        <v>6</v>
      </c>
      <c r="C107" s="6" t="s">
        <v>7</v>
      </c>
      <c r="D107" s="6" t="s">
        <v>8</v>
      </c>
      <c r="E107" s="6" t="s">
        <v>9</v>
      </c>
      <c r="F107" s="6" t="s">
        <v>10</v>
      </c>
      <c r="G107" s="6" t="s">
        <v>11</v>
      </c>
      <c r="H107" s="6" t="s">
        <v>12</v>
      </c>
      <c r="I107" s="6" t="s">
        <v>13</v>
      </c>
      <c r="J107" s="2"/>
      <c r="K107" s="2"/>
    </row>
    <row r="108" spans="1:11" ht="15.75" customHeight="1" thickTop="1" thickBot="1">
      <c r="A108" s="7" t="s">
        <v>14</v>
      </c>
      <c r="B108" s="10">
        <v>301</v>
      </c>
      <c r="C108" s="8"/>
      <c r="D108" s="8"/>
      <c r="E108" s="8"/>
      <c r="F108" s="8"/>
      <c r="G108" s="8"/>
      <c r="H108" s="8"/>
      <c r="I108" s="8"/>
      <c r="J108" s="2"/>
      <c r="K108" s="2"/>
    </row>
    <row r="109" spans="1:11" ht="15.75" customHeight="1" thickTop="1" thickBot="1">
      <c r="A109" s="9" t="s">
        <v>15</v>
      </c>
      <c r="B109" s="10"/>
      <c r="C109" s="8"/>
      <c r="D109" s="8"/>
      <c r="E109" s="8"/>
      <c r="F109" s="8"/>
      <c r="G109" s="8"/>
      <c r="H109" s="8"/>
      <c r="I109" s="8"/>
      <c r="J109" s="2" t="s">
        <v>77</v>
      </c>
      <c r="K109" s="2"/>
    </row>
    <row r="110" spans="1:11" ht="15.75" customHeight="1" thickTop="1" thickBot="1">
      <c r="A110" s="11" t="s">
        <v>16</v>
      </c>
      <c r="B110" s="10"/>
      <c r="C110" s="8">
        <v>343</v>
      </c>
      <c r="D110" s="8">
        <v>343</v>
      </c>
      <c r="E110" s="8">
        <v>343</v>
      </c>
      <c r="F110" s="8">
        <v>343</v>
      </c>
      <c r="G110" s="8">
        <v>343</v>
      </c>
      <c r="H110" s="8">
        <v>343</v>
      </c>
      <c r="I110" s="8">
        <v>343</v>
      </c>
      <c r="J110" s="2"/>
      <c r="K110" s="2"/>
    </row>
    <row r="111" spans="1:11" ht="15.75" customHeight="1" thickTop="1" thickBot="1">
      <c r="A111" s="11" t="s">
        <v>17</v>
      </c>
      <c r="B111" s="10"/>
      <c r="C111" s="8">
        <v>326</v>
      </c>
      <c r="D111" s="8">
        <v>326</v>
      </c>
      <c r="E111" s="8">
        <v>326</v>
      </c>
      <c r="F111" s="8">
        <v>326</v>
      </c>
      <c r="G111" s="8">
        <v>326</v>
      </c>
      <c r="H111" s="8">
        <v>326</v>
      </c>
      <c r="I111" s="8">
        <v>326</v>
      </c>
      <c r="J111" s="2"/>
      <c r="K111" s="2"/>
    </row>
    <row r="112" spans="1:11" ht="15.75" customHeight="1" thickTop="1" thickBot="1">
      <c r="A112" s="11" t="s">
        <v>18</v>
      </c>
      <c r="B112" s="10"/>
      <c r="C112" s="8">
        <v>432</v>
      </c>
      <c r="D112" s="8">
        <v>432</v>
      </c>
      <c r="E112" s="8">
        <v>432</v>
      </c>
      <c r="F112" s="8">
        <v>432</v>
      </c>
      <c r="G112" s="8">
        <v>432</v>
      </c>
      <c r="H112" s="8">
        <v>432</v>
      </c>
      <c r="I112" s="8">
        <v>432</v>
      </c>
      <c r="J112" s="2"/>
      <c r="K112" s="2"/>
    </row>
    <row r="113" spans="1:11" ht="15.75" customHeight="1" thickTop="1" thickBot="1">
      <c r="A113" s="11" t="s">
        <v>19</v>
      </c>
      <c r="B113" s="10"/>
      <c r="C113" s="8">
        <v>443</v>
      </c>
      <c r="D113" s="8">
        <v>443</v>
      </c>
      <c r="E113" s="8">
        <v>443</v>
      </c>
      <c r="F113" s="8">
        <v>443</v>
      </c>
      <c r="G113" s="8"/>
      <c r="H113" s="8"/>
      <c r="I113" s="8"/>
      <c r="J113" s="2"/>
      <c r="K113" s="2"/>
    </row>
    <row r="114" spans="1:11" ht="15.75" customHeight="1" thickTop="1" thickBot="1">
      <c r="A114" s="11" t="s">
        <v>20</v>
      </c>
      <c r="B114" s="10"/>
      <c r="C114" s="8">
        <v>438</v>
      </c>
      <c r="D114" s="8">
        <v>438</v>
      </c>
      <c r="E114" s="8">
        <v>438</v>
      </c>
      <c r="F114" s="8">
        <v>438</v>
      </c>
      <c r="G114" s="8"/>
      <c r="H114" s="8"/>
      <c r="I114" s="8"/>
      <c r="J114" s="2"/>
      <c r="K114" s="2"/>
    </row>
    <row r="115" spans="1:11" ht="15.75" customHeight="1" thickTop="1" thickBot="1">
      <c r="A115" s="11" t="s">
        <v>21</v>
      </c>
      <c r="B115" s="10"/>
      <c r="C115" s="8">
        <v>417</v>
      </c>
      <c r="D115" s="8">
        <v>417</v>
      </c>
      <c r="E115" s="8">
        <v>417</v>
      </c>
      <c r="F115" s="8">
        <v>417</v>
      </c>
      <c r="G115" s="8"/>
      <c r="H115" s="8"/>
      <c r="I115" s="8"/>
      <c r="J115" s="2"/>
      <c r="K115" s="2"/>
    </row>
    <row r="116" spans="1:11" ht="15.75" customHeight="1" thickTop="1" thickBot="1">
      <c r="A116" s="7" t="s">
        <v>22</v>
      </c>
      <c r="B116" s="12">
        <f t="shared" ref="B116:I116" si="7">SUM(B108:B115)</f>
        <v>301</v>
      </c>
      <c r="C116" s="12">
        <f t="shared" si="7"/>
        <v>2399</v>
      </c>
      <c r="D116" s="12">
        <f t="shared" si="7"/>
        <v>2399</v>
      </c>
      <c r="E116" s="12">
        <f t="shared" si="7"/>
        <v>2399</v>
      </c>
      <c r="F116" s="12">
        <f t="shared" si="7"/>
        <v>2399</v>
      </c>
      <c r="G116" s="12">
        <f t="shared" si="7"/>
        <v>1101</v>
      </c>
      <c r="H116" s="12">
        <f t="shared" si="7"/>
        <v>1101</v>
      </c>
      <c r="I116" s="12">
        <f t="shared" si="7"/>
        <v>1101</v>
      </c>
      <c r="J116" s="2"/>
      <c r="K116" s="2"/>
    </row>
    <row r="117" spans="1:11" ht="15.75" customHeight="1" thickTop="1" thickBot="1">
      <c r="A117" s="2"/>
      <c r="B117" s="2"/>
      <c r="C117" s="2"/>
      <c r="D117" s="2"/>
      <c r="E117" s="2"/>
      <c r="F117" s="2"/>
      <c r="G117" s="2"/>
      <c r="H117" s="2"/>
      <c r="I117" s="14">
        <f>SUM(B116:I116)</f>
        <v>13200</v>
      </c>
      <c r="J117" s="2"/>
      <c r="K117" s="2"/>
    </row>
    <row r="118" spans="1:11" ht="15.75" customHeight="1" thickTop="1" thickBot="1">
      <c r="A118" s="69" t="s">
        <v>4</v>
      </c>
      <c r="B118" s="51" t="s">
        <v>26</v>
      </c>
      <c r="C118" s="72"/>
      <c r="D118" s="72"/>
      <c r="E118" s="72"/>
      <c r="F118" s="72"/>
      <c r="G118" s="72"/>
      <c r="H118" s="72"/>
      <c r="I118" s="73"/>
      <c r="J118" s="2"/>
      <c r="K118" s="2"/>
    </row>
    <row r="119" spans="1:11" ht="15.75" customHeight="1" thickTop="1" thickBot="1">
      <c r="A119" s="70"/>
      <c r="B119" s="51" t="s">
        <v>78</v>
      </c>
      <c r="C119" s="72"/>
      <c r="D119" s="72"/>
      <c r="E119" s="72"/>
      <c r="F119" s="72"/>
      <c r="G119" s="72"/>
      <c r="H119" s="72"/>
      <c r="I119" s="73"/>
      <c r="J119" s="2"/>
      <c r="K119" s="2"/>
    </row>
    <row r="120" spans="1:11" ht="15.75" customHeight="1" thickTop="1" thickBot="1">
      <c r="A120" s="71"/>
      <c r="B120" s="6" t="s">
        <v>6</v>
      </c>
      <c r="C120" s="6" t="s">
        <v>7</v>
      </c>
      <c r="D120" s="6" t="s">
        <v>8</v>
      </c>
      <c r="E120" s="6" t="s">
        <v>9</v>
      </c>
      <c r="F120" s="6" t="s">
        <v>10</v>
      </c>
      <c r="G120" s="6" t="s">
        <v>11</v>
      </c>
      <c r="H120" s="6" t="s">
        <v>12</v>
      </c>
      <c r="I120" s="6" t="s">
        <v>13</v>
      </c>
      <c r="J120" s="2"/>
      <c r="K120" s="2"/>
    </row>
    <row r="121" spans="1:11" ht="15.75" customHeight="1" thickTop="1" thickBot="1">
      <c r="A121" s="7" t="s">
        <v>14</v>
      </c>
      <c r="B121" s="10">
        <v>214</v>
      </c>
      <c r="C121" s="8"/>
      <c r="D121" s="8"/>
      <c r="E121" s="8"/>
      <c r="F121" s="8"/>
      <c r="G121" s="8"/>
      <c r="H121" s="8"/>
      <c r="I121" s="8"/>
      <c r="J121" s="2"/>
      <c r="K121" s="2"/>
    </row>
    <row r="122" spans="1:11" ht="15.75" customHeight="1" thickTop="1" thickBot="1">
      <c r="A122" s="9" t="s">
        <v>15</v>
      </c>
      <c r="B122" s="10"/>
      <c r="C122" s="8"/>
      <c r="D122" s="8"/>
      <c r="E122" s="8"/>
      <c r="F122" s="8"/>
      <c r="G122" s="8"/>
      <c r="H122" s="8"/>
      <c r="I122" s="8"/>
      <c r="J122" s="2"/>
      <c r="K122" s="2"/>
    </row>
    <row r="123" spans="1:11" ht="15.75" customHeight="1" thickTop="1" thickBot="1">
      <c r="A123" s="11" t="s">
        <v>16</v>
      </c>
      <c r="B123" s="10"/>
      <c r="C123" s="8">
        <v>187</v>
      </c>
      <c r="D123" s="8">
        <v>187</v>
      </c>
      <c r="E123" s="8">
        <v>187</v>
      </c>
      <c r="F123" s="8">
        <v>187</v>
      </c>
      <c r="G123" s="8">
        <v>187</v>
      </c>
      <c r="H123" s="8">
        <v>187</v>
      </c>
      <c r="I123" s="8">
        <v>187</v>
      </c>
      <c r="J123" s="2"/>
      <c r="K123" s="2"/>
    </row>
    <row r="124" spans="1:11" ht="15.75" customHeight="1" thickTop="1" thickBot="1">
      <c r="A124" s="11" t="s">
        <v>17</v>
      </c>
      <c r="B124" s="10"/>
      <c r="C124" s="8">
        <v>195</v>
      </c>
      <c r="D124" s="8">
        <v>195</v>
      </c>
      <c r="E124" s="8">
        <v>195</v>
      </c>
      <c r="F124" s="8">
        <v>195</v>
      </c>
      <c r="G124" s="8">
        <v>195</v>
      </c>
      <c r="H124" s="8">
        <v>195</v>
      </c>
      <c r="I124" s="8">
        <v>195</v>
      </c>
      <c r="J124" s="2"/>
      <c r="K124" s="2"/>
    </row>
    <row r="125" spans="1:11" ht="15.75" customHeight="1" thickTop="1" thickBot="1">
      <c r="A125" s="11" t="s">
        <v>18</v>
      </c>
      <c r="B125" s="10"/>
      <c r="C125" s="8">
        <v>254</v>
      </c>
      <c r="D125" s="8">
        <v>254</v>
      </c>
      <c r="E125" s="8">
        <v>254</v>
      </c>
      <c r="F125" s="8">
        <v>254</v>
      </c>
      <c r="G125" s="8">
        <v>254</v>
      </c>
      <c r="H125" s="8">
        <v>254</v>
      </c>
      <c r="I125" s="8">
        <v>254</v>
      </c>
      <c r="J125" s="2"/>
      <c r="K125" s="2"/>
    </row>
    <row r="126" spans="1:11" ht="15.75" customHeight="1" thickTop="1" thickBot="1">
      <c r="A126" s="11" t="s">
        <v>19</v>
      </c>
      <c r="B126" s="10"/>
      <c r="C126" s="8">
        <v>230</v>
      </c>
      <c r="D126" s="8">
        <v>230</v>
      </c>
      <c r="E126" s="8">
        <v>230</v>
      </c>
      <c r="F126" s="8">
        <v>230</v>
      </c>
      <c r="G126" s="8"/>
      <c r="H126" s="8"/>
      <c r="I126" s="8"/>
      <c r="J126" s="2"/>
      <c r="K126" s="2"/>
    </row>
    <row r="127" spans="1:11" ht="15.75" customHeight="1" thickTop="1" thickBot="1">
      <c r="A127" s="11" t="s">
        <v>20</v>
      </c>
      <c r="B127" s="10"/>
      <c r="C127" s="8">
        <v>189</v>
      </c>
      <c r="D127" s="8">
        <v>189</v>
      </c>
      <c r="E127" s="8">
        <v>189</v>
      </c>
      <c r="F127" s="8">
        <v>189</v>
      </c>
      <c r="G127" s="8"/>
      <c r="H127" s="8"/>
      <c r="I127" s="8"/>
      <c r="J127" s="2"/>
      <c r="K127" s="2"/>
    </row>
    <row r="128" spans="1:11" ht="15.75" customHeight="1" thickTop="1" thickBot="1">
      <c r="A128" s="11" t="s">
        <v>21</v>
      </c>
      <c r="B128" s="10"/>
      <c r="C128" s="8">
        <v>193</v>
      </c>
      <c r="D128" s="8">
        <v>193</v>
      </c>
      <c r="E128" s="8">
        <v>193</v>
      </c>
      <c r="F128" s="8">
        <v>193</v>
      </c>
      <c r="G128" s="8"/>
      <c r="H128" s="8"/>
      <c r="I128" s="8"/>
      <c r="J128" s="2"/>
      <c r="K128" s="2"/>
    </row>
    <row r="129" spans="1:11" ht="15.75" customHeight="1" thickTop="1" thickBot="1">
      <c r="A129" s="7" t="s">
        <v>22</v>
      </c>
      <c r="B129" s="12">
        <f t="shared" ref="B129:I129" si="8">SUM(B121:B128)</f>
        <v>214</v>
      </c>
      <c r="C129" s="12">
        <f t="shared" si="8"/>
        <v>1248</v>
      </c>
      <c r="D129" s="12">
        <f t="shared" si="8"/>
        <v>1248</v>
      </c>
      <c r="E129" s="12">
        <f t="shared" si="8"/>
        <v>1248</v>
      </c>
      <c r="F129" s="12">
        <f t="shared" si="8"/>
        <v>1248</v>
      </c>
      <c r="G129" s="12">
        <f t="shared" si="8"/>
        <v>636</v>
      </c>
      <c r="H129" s="12">
        <f t="shared" si="8"/>
        <v>636</v>
      </c>
      <c r="I129" s="12">
        <f t="shared" si="8"/>
        <v>636</v>
      </c>
      <c r="J129" s="2"/>
      <c r="K129" s="2"/>
    </row>
    <row r="130" spans="1:11" ht="15.75" customHeight="1" thickTop="1" thickBot="1">
      <c r="A130" s="2"/>
      <c r="B130" s="2"/>
      <c r="C130" s="2"/>
      <c r="D130" s="2"/>
      <c r="E130" s="2"/>
      <c r="F130" s="2"/>
      <c r="G130" s="2"/>
      <c r="H130" s="2"/>
      <c r="I130" s="14">
        <f>SUM(B129:I129)</f>
        <v>7114</v>
      </c>
      <c r="J130" s="2"/>
      <c r="K130" s="2"/>
    </row>
    <row r="131" spans="1:11" ht="15.75" customHeight="1" thickTop="1" thickBot="1">
      <c r="A131" s="69" t="s">
        <v>4</v>
      </c>
      <c r="B131" s="51" t="s">
        <v>26</v>
      </c>
      <c r="C131" s="72"/>
      <c r="D131" s="72"/>
      <c r="E131" s="72"/>
      <c r="F131" s="72"/>
      <c r="G131" s="72"/>
      <c r="H131" s="72"/>
      <c r="I131" s="73"/>
      <c r="J131" s="2"/>
      <c r="K131" s="2"/>
    </row>
    <row r="132" spans="1:11" ht="15.75" customHeight="1" thickTop="1" thickBot="1">
      <c r="A132" s="70"/>
      <c r="B132" s="51" t="s">
        <v>79</v>
      </c>
      <c r="C132" s="72"/>
      <c r="D132" s="72"/>
      <c r="E132" s="72"/>
      <c r="F132" s="72"/>
      <c r="G132" s="72"/>
      <c r="H132" s="72"/>
      <c r="I132" s="73"/>
      <c r="J132" s="2"/>
      <c r="K132" s="2"/>
    </row>
    <row r="133" spans="1:11" ht="15.75" customHeight="1" thickTop="1" thickBot="1">
      <c r="A133" s="71"/>
      <c r="B133" s="6" t="s">
        <v>6</v>
      </c>
      <c r="C133" s="6" t="s">
        <v>7</v>
      </c>
      <c r="D133" s="6" t="s">
        <v>8</v>
      </c>
      <c r="E133" s="6" t="s">
        <v>9</v>
      </c>
      <c r="F133" s="6" t="s">
        <v>10</v>
      </c>
      <c r="G133" s="6" t="s">
        <v>11</v>
      </c>
      <c r="H133" s="6" t="s">
        <v>12</v>
      </c>
      <c r="I133" s="6" t="s">
        <v>13</v>
      </c>
      <c r="J133" s="2"/>
      <c r="K133" s="2"/>
    </row>
    <row r="134" spans="1:11" ht="15.75" customHeight="1" thickTop="1" thickBot="1">
      <c r="A134" s="7" t="s">
        <v>14</v>
      </c>
      <c r="B134" s="10">
        <v>310</v>
      </c>
      <c r="C134" s="8"/>
      <c r="D134" s="8"/>
      <c r="E134" s="8"/>
      <c r="F134" s="8"/>
      <c r="G134" s="8"/>
      <c r="H134" s="8"/>
      <c r="I134" s="8"/>
      <c r="J134" s="2"/>
      <c r="K134" s="2"/>
    </row>
    <row r="135" spans="1:11" ht="15.75" customHeight="1" thickTop="1" thickBot="1">
      <c r="A135" s="9" t="s">
        <v>15</v>
      </c>
      <c r="B135" s="10"/>
      <c r="C135" s="8"/>
      <c r="D135" s="8"/>
      <c r="E135" s="8"/>
      <c r="F135" s="8"/>
      <c r="G135" s="8"/>
      <c r="H135" s="8"/>
      <c r="I135" s="8"/>
      <c r="J135" s="2"/>
      <c r="K135" s="2"/>
    </row>
    <row r="136" spans="1:11" ht="15.75" customHeight="1" thickTop="1" thickBot="1">
      <c r="A136" s="11" t="s">
        <v>16</v>
      </c>
      <c r="B136" s="10"/>
      <c r="C136" s="8">
        <v>358</v>
      </c>
      <c r="D136" s="8">
        <v>358</v>
      </c>
      <c r="E136" s="8">
        <v>358</v>
      </c>
      <c r="F136" s="8">
        <v>358</v>
      </c>
      <c r="G136" s="8">
        <v>358</v>
      </c>
      <c r="H136" s="8">
        <v>358</v>
      </c>
      <c r="I136" s="8">
        <v>358</v>
      </c>
      <c r="J136" s="2"/>
      <c r="K136" s="2"/>
    </row>
    <row r="137" spans="1:11" ht="15.75" customHeight="1" thickTop="1" thickBot="1">
      <c r="A137" s="11" t="s">
        <v>17</v>
      </c>
      <c r="B137" s="10"/>
      <c r="C137" s="8">
        <v>319</v>
      </c>
      <c r="D137" s="8">
        <v>319</v>
      </c>
      <c r="E137" s="8">
        <v>319</v>
      </c>
      <c r="F137" s="8">
        <v>319</v>
      </c>
      <c r="G137" s="8">
        <v>319</v>
      </c>
      <c r="H137" s="8">
        <v>319</v>
      </c>
      <c r="I137" s="8">
        <v>319</v>
      </c>
      <c r="J137" s="2"/>
      <c r="K137" s="2"/>
    </row>
    <row r="138" spans="1:11" ht="15.75" customHeight="1" thickTop="1" thickBot="1">
      <c r="A138" s="11" t="s">
        <v>18</v>
      </c>
      <c r="B138" s="10"/>
      <c r="C138" s="8">
        <v>406</v>
      </c>
      <c r="D138" s="8">
        <v>406</v>
      </c>
      <c r="E138" s="8">
        <v>406</v>
      </c>
      <c r="F138" s="8">
        <v>406</v>
      </c>
      <c r="G138" s="8">
        <v>406</v>
      </c>
      <c r="H138" s="8">
        <v>406</v>
      </c>
      <c r="I138" s="8">
        <v>406</v>
      </c>
      <c r="J138" s="2"/>
      <c r="K138" s="2"/>
    </row>
    <row r="139" spans="1:11" ht="15.75" customHeight="1" thickTop="1" thickBot="1">
      <c r="A139" s="11" t="s">
        <v>19</v>
      </c>
      <c r="B139" s="10"/>
      <c r="C139" s="8">
        <v>417</v>
      </c>
      <c r="D139" s="8">
        <v>417</v>
      </c>
      <c r="E139" s="8">
        <v>417</v>
      </c>
      <c r="F139" s="8">
        <v>417</v>
      </c>
      <c r="G139" s="8"/>
      <c r="H139" s="8"/>
      <c r="I139" s="8"/>
      <c r="J139" s="2"/>
      <c r="K139" s="2"/>
    </row>
    <row r="140" spans="1:11" ht="15.75" customHeight="1" thickTop="1" thickBot="1">
      <c r="A140" s="11" t="s">
        <v>20</v>
      </c>
      <c r="B140" s="10"/>
      <c r="C140" s="8">
        <v>343</v>
      </c>
      <c r="D140" s="8">
        <v>343</v>
      </c>
      <c r="E140" s="8">
        <v>343</v>
      </c>
      <c r="F140" s="8">
        <v>343</v>
      </c>
      <c r="G140" s="8"/>
      <c r="H140" s="8"/>
      <c r="I140" s="8"/>
      <c r="J140" s="2"/>
      <c r="K140" s="2"/>
    </row>
    <row r="141" spans="1:11" ht="15.75" customHeight="1" thickTop="1" thickBot="1">
      <c r="A141" s="11" t="s">
        <v>21</v>
      </c>
      <c r="B141" s="10"/>
      <c r="C141" s="8">
        <v>340</v>
      </c>
      <c r="D141" s="8">
        <v>340</v>
      </c>
      <c r="E141" s="8">
        <v>340</v>
      </c>
      <c r="F141" s="8">
        <v>340</v>
      </c>
      <c r="G141" s="8"/>
      <c r="H141" s="8"/>
      <c r="I141" s="8"/>
      <c r="J141" s="2"/>
      <c r="K141" s="2"/>
    </row>
    <row r="142" spans="1:11" ht="15.75" customHeight="1" thickTop="1" thickBot="1">
      <c r="A142" s="7" t="s">
        <v>22</v>
      </c>
      <c r="B142" s="12">
        <f t="shared" ref="B142:I142" si="9">SUM(B134:B141)</f>
        <v>310</v>
      </c>
      <c r="C142" s="12">
        <f t="shared" si="9"/>
        <v>2183</v>
      </c>
      <c r="D142" s="12">
        <f t="shared" si="9"/>
        <v>2183</v>
      </c>
      <c r="E142" s="12">
        <f t="shared" si="9"/>
        <v>2183</v>
      </c>
      <c r="F142" s="12">
        <f t="shared" si="9"/>
        <v>2183</v>
      </c>
      <c r="G142" s="12">
        <f t="shared" si="9"/>
        <v>1083</v>
      </c>
      <c r="H142" s="12">
        <f t="shared" si="9"/>
        <v>1083</v>
      </c>
      <c r="I142" s="12">
        <f t="shared" si="9"/>
        <v>1083</v>
      </c>
      <c r="J142" s="2"/>
      <c r="K142" s="2"/>
    </row>
    <row r="143" spans="1:11" ht="15.75" customHeight="1" thickTop="1" thickBot="1">
      <c r="A143" s="2"/>
      <c r="B143" s="2"/>
      <c r="C143" s="2"/>
      <c r="D143" s="2"/>
      <c r="E143" s="2"/>
      <c r="F143" s="2"/>
      <c r="G143" s="2"/>
      <c r="H143" s="2"/>
      <c r="I143" s="14">
        <f>SUM(B142:I142)</f>
        <v>12291</v>
      </c>
      <c r="J143" s="2"/>
      <c r="K143" s="2"/>
    </row>
    <row r="144" spans="1:11" ht="15.75" customHeight="1" thickBo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.75" customHeight="1" thickTop="1" thickBot="1">
      <c r="A145" s="69" t="s">
        <v>4</v>
      </c>
      <c r="B145" s="51" t="s">
        <v>26</v>
      </c>
      <c r="C145" s="72"/>
      <c r="D145" s="72"/>
      <c r="E145" s="72"/>
      <c r="F145" s="72"/>
      <c r="G145" s="72"/>
      <c r="H145" s="72"/>
      <c r="I145" s="73"/>
      <c r="J145" s="2"/>
      <c r="K145" s="2"/>
    </row>
    <row r="146" spans="1:11" ht="15.75" customHeight="1" thickTop="1" thickBot="1">
      <c r="A146" s="70"/>
      <c r="B146" s="51" t="s">
        <v>80</v>
      </c>
      <c r="C146" s="72"/>
      <c r="D146" s="72"/>
      <c r="E146" s="72"/>
      <c r="F146" s="72"/>
      <c r="G146" s="72"/>
      <c r="H146" s="72"/>
      <c r="I146" s="73"/>
      <c r="J146" s="2"/>
      <c r="K146" s="2"/>
    </row>
    <row r="147" spans="1:11" ht="15.75" customHeight="1" thickTop="1" thickBot="1">
      <c r="A147" s="71"/>
      <c r="B147" s="6" t="s">
        <v>6</v>
      </c>
      <c r="C147" s="6" t="s">
        <v>7</v>
      </c>
      <c r="D147" s="6" t="s">
        <v>8</v>
      </c>
      <c r="E147" s="6" t="s">
        <v>9</v>
      </c>
      <c r="F147" s="6" t="s">
        <v>10</v>
      </c>
      <c r="G147" s="6" t="s">
        <v>11</v>
      </c>
      <c r="H147" s="6" t="s">
        <v>12</v>
      </c>
      <c r="I147" s="6" t="s">
        <v>13</v>
      </c>
      <c r="J147" s="2"/>
      <c r="K147" s="2"/>
    </row>
    <row r="148" spans="1:11" ht="15.75" customHeight="1" thickTop="1" thickBot="1">
      <c r="A148" s="7" t="s">
        <v>14</v>
      </c>
      <c r="B148" s="10">
        <v>879</v>
      </c>
      <c r="C148" s="8"/>
      <c r="D148" s="8"/>
      <c r="E148" s="8"/>
      <c r="F148" s="8"/>
      <c r="G148" s="8"/>
      <c r="H148" s="8"/>
      <c r="I148" s="8"/>
      <c r="J148" s="2"/>
      <c r="K148" s="2"/>
    </row>
    <row r="149" spans="1:11" ht="15.75" customHeight="1" thickTop="1" thickBot="1">
      <c r="A149" s="9" t="s">
        <v>15</v>
      </c>
      <c r="B149" s="10"/>
      <c r="C149" s="8"/>
      <c r="D149" s="8"/>
      <c r="E149" s="8"/>
      <c r="F149" s="8"/>
      <c r="G149" s="8"/>
      <c r="H149" s="8"/>
      <c r="I149" s="8"/>
      <c r="J149" s="2"/>
      <c r="K149" s="2"/>
    </row>
    <row r="150" spans="1:11" ht="15.75" customHeight="1" thickTop="1" thickBot="1">
      <c r="A150" s="11" t="s">
        <v>16</v>
      </c>
      <c r="B150" s="10"/>
      <c r="C150" s="8">
        <v>1176</v>
      </c>
      <c r="D150" s="8">
        <v>1176</v>
      </c>
      <c r="E150" s="8">
        <v>1176</v>
      </c>
      <c r="F150" s="8">
        <v>1176</v>
      </c>
      <c r="G150" s="8">
        <v>1176</v>
      </c>
      <c r="H150" s="8">
        <v>1176</v>
      </c>
      <c r="I150" s="8">
        <v>1176</v>
      </c>
      <c r="J150" s="2"/>
      <c r="K150" s="2"/>
    </row>
    <row r="151" spans="1:11" ht="15.75" customHeight="1" thickTop="1" thickBot="1">
      <c r="A151" s="11" t="s">
        <v>17</v>
      </c>
      <c r="B151" s="10"/>
      <c r="C151" s="8">
        <v>1122</v>
      </c>
      <c r="D151" s="8">
        <v>1122</v>
      </c>
      <c r="E151" s="8">
        <v>1122</v>
      </c>
      <c r="F151" s="8">
        <v>1122</v>
      </c>
      <c r="G151" s="8">
        <v>1122</v>
      </c>
      <c r="H151" s="8">
        <v>1122</v>
      </c>
      <c r="I151" s="8">
        <v>1122</v>
      </c>
      <c r="J151" s="2"/>
      <c r="K151" s="2"/>
    </row>
    <row r="152" spans="1:11" ht="15.75" customHeight="1" thickTop="1" thickBot="1">
      <c r="A152" s="11" t="s">
        <v>18</v>
      </c>
      <c r="B152" s="10"/>
      <c r="C152" s="8">
        <v>1314</v>
      </c>
      <c r="D152" s="8">
        <v>1314</v>
      </c>
      <c r="E152" s="8">
        <v>1314</v>
      </c>
      <c r="F152" s="8">
        <v>1314</v>
      </c>
      <c r="G152" s="8">
        <v>1314</v>
      </c>
      <c r="H152" s="8">
        <v>1314</v>
      </c>
      <c r="I152" s="8">
        <v>1314</v>
      </c>
      <c r="J152" s="2"/>
      <c r="K152" s="2"/>
    </row>
    <row r="153" spans="1:11" ht="15.75" customHeight="1" thickTop="1" thickBot="1">
      <c r="A153" s="11" t="s">
        <v>19</v>
      </c>
      <c r="B153" s="10"/>
      <c r="C153" s="8">
        <v>1206</v>
      </c>
      <c r="D153" s="8">
        <v>1206</v>
      </c>
      <c r="E153" s="8">
        <v>1206</v>
      </c>
      <c r="F153" s="8">
        <v>1206</v>
      </c>
      <c r="G153" s="8"/>
      <c r="H153" s="8"/>
      <c r="I153" s="8"/>
      <c r="J153" s="2"/>
      <c r="K153" s="2"/>
    </row>
    <row r="154" spans="1:11" ht="15.75" customHeight="1" thickTop="1" thickBot="1">
      <c r="A154" s="11" t="s">
        <v>20</v>
      </c>
      <c r="B154" s="10"/>
      <c r="C154" s="8">
        <v>1239</v>
      </c>
      <c r="D154" s="8">
        <v>1239</v>
      </c>
      <c r="E154" s="8">
        <v>1239</v>
      </c>
      <c r="F154" s="8">
        <v>1239</v>
      </c>
      <c r="G154" s="8"/>
      <c r="H154" s="8"/>
      <c r="I154" s="8"/>
      <c r="J154" s="2"/>
      <c r="K154" s="2"/>
    </row>
    <row r="155" spans="1:11" ht="15.75" customHeight="1" thickTop="1" thickBot="1">
      <c r="A155" s="11" t="s">
        <v>21</v>
      </c>
      <c r="B155" s="10"/>
      <c r="C155" s="8">
        <v>1306</v>
      </c>
      <c r="D155" s="8">
        <v>1306</v>
      </c>
      <c r="E155" s="8">
        <v>1306</v>
      </c>
      <c r="F155" s="8">
        <v>1306</v>
      </c>
      <c r="G155" s="8"/>
      <c r="H155" s="8"/>
      <c r="I155" s="8"/>
      <c r="J155" s="2"/>
      <c r="K155" s="2"/>
    </row>
    <row r="156" spans="1:11" ht="15.75" customHeight="1" thickTop="1" thickBot="1">
      <c r="A156" s="7" t="s">
        <v>22</v>
      </c>
      <c r="B156" s="12">
        <f t="shared" ref="B156:I156" si="10">SUM(B148:B155)</f>
        <v>879</v>
      </c>
      <c r="C156" s="12">
        <f t="shared" si="10"/>
        <v>7363</v>
      </c>
      <c r="D156" s="12">
        <f t="shared" si="10"/>
        <v>7363</v>
      </c>
      <c r="E156" s="12">
        <f t="shared" si="10"/>
        <v>7363</v>
      </c>
      <c r="F156" s="12">
        <f t="shared" si="10"/>
        <v>7363</v>
      </c>
      <c r="G156" s="12">
        <f t="shared" si="10"/>
        <v>3612</v>
      </c>
      <c r="H156" s="12">
        <f t="shared" si="10"/>
        <v>3612</v>
      </c>
      <c r="I156" s="12">
        <f t="shared" si="10"/>
        <v>3612</v>
      </c>
      <c r="J156" s="2"/>
      <c r="K156" s="2"/>
    </row>
    <row r="157" spans="1:11" ht="15.75" customHeight="1" thickTop="1" thickBot="1">
      <c r="A157" s="2"/>
      <c r="B157" s="2"/>
      <c r="C157" s="2"/>
      <c r="D157" s="2"/>
      <c r="E157" s="2"/>
      <c r="F157" s="2"/>
      <c r="G157" s="2"/>
      <c r="H157" s="2"/>
      <c r="I157" s="14">
        <f>SUM(B156:I156)</f>
        <v>41167</v>
      </c>
      <c r="J157" s="2"/>
      <c r="K157" s="2"/>
    </row>
    <row r="158" spans="1:11" ht="15.75" customHeight="1" thickBo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.75" customHeight="1">
      <c r="A159" s="2"/>
      <c r="B159" s="2"/>
      <c r="C159" s="2"/>
      <c r="D159" s="2"/>
      <c r="E159" s="2"/>
      <c r="F159" s="2"/>
      <c r="G159" s="64" t="s">
        <v>48</v>
      </c>
      <c r="H159" s="57">
        <f>I77+I63+I50+I36+I23+I90+I104+I157+I143+I130+I117</f>
        <v>339582</v>
      </c>
      <c r="I159" s="66"/>
      <c r="J159" s="2"/>
      <c r="K159" s="2"/>
    </row>
    <row r="160" spans="1:11" ht="15.75" customHeight="1" thickBot="1">
      <c r="A160" s="2"/>
      <c r="B160" s="2"/>
      <c r="C160" s="2"/>
      <c r="D160" s="2"/>
      <c r="E160" s="2"/>
      <c r="F160" s="2"/>
      <c r="G160" s="65"/>
      <c r="H160" s="67"/>
      <c r="I160" s="68"/>
      <c r="J160" s="2"/>
      <c r="K160" s="2"/>
    </row>
  </sheetData>
  <mergeCells count="39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A78:A80"/>
    <mergeCell ref="B78:I78"/>
    <mergeCell ref="B79:I79"/>
    <mergeCell ref="A92:A94"/>
    <mergeCell ref="B92:I92"/>
    <mergeCell ref="B93:I93"/>
    <mergeCell ref="A105:A107"/>
    <mergeCell ref="B105:I105"/>
    <mergeCell ref="B106:I106"/>
    <mergeCell ref="A118:A120"/>
    <mergeCell ref="B118:I118"/>
    <mergeCell ref="B119:I119"/>
    <mergeCell ref="G159:G160"/>
    <mergeCell ref="H159:I160"/>
    <mergeCell ref="A131:A133"/>
    <mergeCell ref="B131:I131"/>
    <mergeCell ref="B132:I132"/>
    <mergeCell ref="A145:A147"/>
    <mergeCell ref="B145:I145"/>
    <mergeCell ref="B146:I146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163"/>
  <sheetViews>
    <sheetView topLeftCell="A136" workbookViewId="0">
      <selection activeCell="F163" sqref="F163"/>
    </sheetView>
  </sheetViews>
  <sheetFormatPr baseColWidth="10" defaultRowHeight="15"/>
  <cols>
    <col min="1" max="1" width="29.140625" style="26" customWidth="1"/>
    <col min="2" max="2" width="11.42578125" style="26"/>
    <col min="3" max="3" width="20.5703125" style="26" customWidth="1"/>
    <col min="4" max="4" width="16" style="26" customWidth="1"/>
    <col min="5" max="5" width="20.140625" style="26" customWidth="1"/>
    <col min="6" max="6" width="21.140625" style="26" customWidth="1"/>
    <col min="7" max="7" width="23.85546875" style="26" customWidth="1"/>
    <col min="8" max="8" width="19.5703125" style="26" customWidth="1"/>
    <col min="9" max="9" width="21.140625" style="26" customWidth="1"/>
    <col min="10" max="16384" width="11.42578125" style="26"/>
  </cols>
  <sheetData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9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9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9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9" ht="20.25" thickTop="1" thickBot="1">
      <c r="A12" s="80" t="s">
        <v>4</v>
      </c>
      <c r="B12" s="80" t="s">
        <v>26</v>
      </c>
      <c r="C12" s="80"/>
      <c r="D12" s="80"/>
      <c r="E12" s="80"/>
      <c r="F12" s="80"/>
      <c r="G12" s="80"/>
      <c r="H12" s="80"/>
      <c r="I12" s="80"/>
    </row>
    <row r="13" spans="1:9" ht="20.25" thickTop="1" thickBot="1">
      <c r="A13" s="80"/>
      <c r="B13" s="81" t="s">
        <v>69</v>
      </c>
      <c r="C13" s="82"/>
      <c r="D13" s="82"/>
      <c r="E13" s="82"/>
      <c r="F13" s="82"/>
      <c r="G13" s="82"/>
      <c r="H13" s="82"/>
      <c r="I13" s="83"/>
    </row>
    <row r="14" spans="1:9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9" ht="20.25" thickTop="1" thickBot="1">
      <c r="A15" s="28" t="s">
        <v>14</v>
      </c>
      <c r="B15" s="31">
        <v>456</v>
      </c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0" t="s">
        <v>15</v>
      </c>
      <c r="B16" s="31"/>
      <c r="C16" s="29"/>
      <c r="D16" s="29"/>
      <c r="E16" s="29"/>
      <c r="F16" s="29"/>
      <c r="G16" s="29"/>
      <c r="H16" s="29"/>
      <c r="I16" s="29"/>
    </row>
    <row r="17" spans="1:9" ht="20.25" thickTop="1" thickBot="1">
      <c r="A17" s="32" t="s">
        <v>16</v>
      </c>
      <c r="B17" s="31"/>
      <c r="C17" s="29">
        <v>85</v>
      </c>
      <c r="D17" s="29"/>
      <c r="E17" s="29"/>
      <c r="F17" s="29"/>
      <c r="G17" s="29"/>
      <c r="H17" s="29"/>
      <c r="I17" s="29"/>
    </row>
    <row r="18" spans="1:9" ht="20.25" thickTop="1" thickBot="1">
      <c r="A18" s="32" t="s">
        <v>17</v>
      </c>
      <c r="B18" s="31"/>
      <c r="C18" s="29">
        <v>45</v>
      </c>
      <c r="D18" s="29"/>
      <c r="E18" s="29"/>
      <c r="F18" s="29">
        <v>54</v>
      </c>
      <c r="G18" s="29"/>
      <c r="H18" s="29"/>
      <c r="I18" s="29"/>
    </row>
    <row r="19" spans="1:9" ht="20.25" thickTop="1" thickBot="1">
      <c r="A19" s="32" t="s">
        <v>18</v>
      </c>
      <c r="B19" s="31"/>
      <c r="C19" s="29"/>
      <c r="D19" s="29"/>
      <c r="E19" s="29"/>
      <c r="F19" s="29"/>
      <c r="G19" s="29"/>
      <c r="H19" s="29"/>
      <c r="I19" s="29"/>
    </row>
    <row r="20" spans="1:9" ht="20.25" thickTop="1" thickBot="1">
      <c r="A20" s="32" t="s">
        <v>19</v>
      </c>
      <c r="B20" s="31"/>
      <c r="C20" s="29">
        <v>1744</v>
      </c>
      <c r="D20" s="29"/>
      <c r="E20" s="29"/>
      <c r="F20" s="29"/>
      <c r="G20" s="29"/>
      <c r="H20" s="29"/>
      <c r="I20" s="29"/>
    </row>
    <row r="21" spans="1:9" ht="20.25" thickTop="1" thickBot="1">
      <c r="A21" s="32" t="s">
        <v>20</v>
      </c>
      <c r="B21" s="31"/>
      <c r="C21" s="29">
        <v>165</v>
      </c>
      <c r="D21" s="29"/>
      <c r="E21" s="29">
        <v>1691</v>
      </c>
      <c r="F21" s="29">
        <v>1691</v>
      </c>
      <c r="G21" s="29"/>
      <c r="H21" s="29"/>
      <c r="I21" s="29"/>
    </row>
    <row r="22" spans="1:9" ht="20.25" thickTop="1" thickBot="1">
      <c r="A22" s="32" t="s">
        <v>21</v>
      </c>
      <c r="B22" s="31"/>
      <c r="C22" s="29"/>
      <c r="D22" s="29"/>
      <c r="E22" s="29"/>
      <c r="F22" s="29"/>
      <c r="G22" s="29"/>
      <c r="H22" s="29"/>
      <c r="I22" s="29"/>
    </row>
    <row r="23" spans="1:9" ht="20.25" thickTop="1" thickBot="1">
      <c r="A23" s="28" t="s">
        <v>22</v>
      </c>
      <c r="B23" s="33">
        <f>SUM(B15:B22)</f>
        <v>456</v>
      </c>
      <c r="C23" s="33">
        <f t="shared" ref="C23:I23" si="0">SUM(C17:C22)</f>
        <v>2039</v>
      </c>
      <c r="D23" s="33">
        <f t="shared" si="0"/>
        <v>0</v>
      </c>
      <c r="E23" s="33">
        <f t="shared" si="0"/>
        <v>1691</v>
      </c>
      <c r="F23" s="33">
        <f t="shared" si="0"/>
        <v>1745</v>
      </c>
      <c r="G23" s="33">
        <f t="shared" si="0"/>
        <v>0</v>
      </c>
      <c r="H23" s="33">
        <f t="shared" si="0"/>
        <v>0</v>
      </c>
      <c r="I23" s="33">
        <f t="shared" si="0"/>
        <v>0</v>
      </c>
    </row>
    <row r="24" spans="1:9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5931</v>
      </c>
    </row>
    <row r="25" spans="1:9" ht="20.25" thickTop="1" thickBot="1">
      <c r="A25" s="80" t="s">
        <v>4</v>
      </c>
      <c r="B25" s="80" t="s">
        <v>26</v>
      </c>
      <c r="C25" s="80"/>
      <c r="D25" s="80"/>
      <c r="E25" s="80"/>
      <c r="F25" s="80"/>
      <c r="G25" s="80"/>
      <c r="H25" s="80"/>
      <c r="I25" s="80"/>
    </row>
    <row r="26" spans="1:9" ht="20.25" thickTop="1" thickBot="1">
      <c r="A26" s="80"/>
      <c r="B26" s="81" t="s">
        <v>70</v>
      </c>
      <c r="C26" s="82"/>
      <c r="D26" s="82"/>
      <c r="E26" s="82"/>
      <c r="F26" s="82"/>
      <c r="G26" s="82"/>
      <c r="H26" s="82"/>
      <c r="I26" s="83"/>
    </row>
    <row r="27" spans="1:9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9" ht="20.25" thickTop="1" thickBot="1">
      <c r="A28" s="28" t="s">
        <v>14</v>
      </c>
      <c r="B28" s="31">
        <v>397</v>
      </c>
      <c r="C28" s="29"/>
      <c r="D28" s="29"/>
      <c r="E28" s="29"/>
      <c r="F28" s="29"/>
      <c r="G28" s="29"/>
      <c r="H28" s="29"/>
      <c r="I28" s="29"/>
    </row>
    <row r="29" spans="1:9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9" ht="20.25" thickTop="1" thickBot="1">
      <c r="A30" s="32" t="s">
        <v>16</v>
      </c>
      <c r="B30" s="31"/>
      <c r="C30" s="29">
        <v>275</v>
      </c>
      <c r="D30" s="29">
        <v>325</v>
      </c>
      <c r="E30" s="29">
        <v>220</v>
      </c>
      <c r="F30" s="29">
        <v>288</v>
      </c>
      <c r="G30" s="29">
        <v>490</v>
      </c>
      <c r="H30" s="29">
        <v>450</v>
      </c>
      <c r="I30" s="29">
        <v>350</v>
      </c>
    </row>
    <row r="31" spans="1:9" ht="20.25" thickTop="1" thickBot="1">
      <c r="A31" s="32" t="s">
        <v>17</v>
      </c>
      <c r="B31" s="31"/>
      <c r="C31" s="29"/>
      <c r="D31" s="29">
        <v>350</v>
      </c>
      <c r="E31" s="29">
        <v>300</v>
      </c>
      <c r="F31" s="29">
        <v>300</v>
      </c>
      <c r="G31" s="29">
        <v>240</v>
      </c>
      <c r="H31" s="29">
        <v>200</v>
      </c>
      <c r="I31" s="29">
        <v>170</v>
      </c>
    </row>
    <row r="32" spans="1:9" ht="20.25" thickTop="1" thickBot="1">
      <c r="A32" s="32" t="s">
        <v>18</v>
      </c>
      <c r="B32" s="31"/>
      <c r="C32" s="29">
        <v>350</v>
      </c>
      <c r="D32" s="29">
        <v>400</v>
      </c>
      <c r="E32" s="29">
        <v>400</v>
      </c>
      <c r="F32" s="29">
        <v>400</v>
      </c>
      <c r="G32" s="29">
        <v>565</v>
      </c>
      <c r="H32" s="29">
        <v>1205</v>
      </c>
      <c r="I32" s="29">
        <v>401</v>
      </c>
    </row>
    <row r="33" spans="1:9" ht="20.25" thickTop="1" thickBot="1">
      <c r="A33" s="32" t="s">
        <v>19</v>
      </c>
      <c r="B33" s="31"/>
      <c r="C33" s="29">
        <v>605</v>
      </c>
      <c r="D33" s="29">
        <v>280</v>
      </c>
      <c r="E33" s="29">
        <v>490</v>
      </c>
      <c r="F33" s="29">
        <v>420</v>
      </c>
      <c r="G33" s="29"/>
      <c r="H33" s="29"/>
      <c r="I33" s="29"/>
    </row>
    <row r="34" spans="1:9" ht="20.25" thickTop="1" thickBot="1">
      <c r="A34" s="32" t="s">
        <v>20</v>
      </c>
      <c r="B34" s="31"/>
      <c r="C34" s="29">
        <v>200</v>
      </c>
      <c r="D34" s="29">
        <v>390</v>
      </c>
      <c r="E34" s="29">
        <v>550</v>
      </c>
      <c r="F34" s="29">
        <v>520</v>
      </c>
      <c r="G34" s="29"/>
      <c r="H34" s="29"/>
      <c r="I34" s="29"/>
    </row>
    <row r="35" spans="1:9" ht="20.25" thickTop="1" thickBot="1">
      <c r="A35" s="32" t="s">
        <v>21</v>
      </c>
      <c r="B35" s="31"/>
      <c r="C35" s="29">
        <v>200</v>
      </c>
      <c r="D35" s="29">
        <v>300</v>
      </c>
      <c r="E35" s="29">
        <v>460</v>
      </c>
      <c r="F35" s="29">
        <v>430</v>
      </c>
      <c r="G35" s="29"/>
      <c r="H35" s="29"/>
      <c r="I35" s="29"/>
    </row>
    <row r="36" spans="1:9" ht="20.25" thickTop="1" thickBot="1">
      <c r="A36" s="28" t="s">
        <v>22</v>
      </c>
      <c r="B36" s="33">
        <f>SUM(B28:B35)</f>
        <v>397</v>
      </c>
      <c r="C36" s="33">
        <f>SUM(C28:C35)</f>
        <v>1630</v>
      </c>
      <c r="D36" s="33">
        <f t="shared" ref="D36:I36" si="1">SUM(D28:D35)</f>
        <v>2045</v>
      </c>
      <c r="E36" s="33">
        <f t="shared" si="1"/>
        <v>2420</v>
      </c>
      <c r="F36" s="33">
        <f t="shared" si="1"/>
        <v>2358</v>
      </c>
      <c r="G36" s="33">
        <f t="shared" si="1"/>
        <v>1295</v>
      </c>
      <c r="H36" s="33">
        <f t="shared" si="1"/>
        <v>1855</v>
      </c>
      <c r="I36" s="33">
        <f t="shared" si="1"/>
        <v>921</v>
      </c>
    </row>
    <row r="37" spans="1:9" ht="20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45">
        <f>SUM(B36:I36)</f>
        <v>12921</v>
      </c>
    </row>
    <row r="38" spans="1:9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20.25" thickTop="1" thickBot="1">
      <c r="A39" s="80" t="s">
        <v>4</v>
      </c>
      <c r="B39" s="80" t="s">
        <v>26</v>
      </c>
      <c r="C39" s="80"/>
      <c r="D39" s="80"/>
      <c r="E39" s="80"/>
      <c r="F39" s="80"/>
      <c r="G39" s="80"/>
      <c r="H39" s="80"/>
      <c r="I39" s="80"/>
    </row>
    <row r="40" spans="1:9" ht="20.25" thickTop="1" thickBot="1">
      <c r="A40" s="80"/>
      <c r="B40" s="81" t="s">
        <v>71</v>
      </c>
      <c r="C40" s="82"/>
      <c r="D40" s="82"/>
      <c r="E40" s="82"/>
      <c r="F40" s="82"/>
      <c r="G40" s="82"/>
      <c r="H40" s="82"/>
      <c r="I40" s="83"/>
    </row>
    <row r="41" spans="1:9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9" ht="20.25" thickTop="1" thickBot="1">
      <c r="A42" s="28" t="s">
        <v>14</v>
      </c>
      <c r="B42" s="31"/>
      <c r="C42" s="29"/>
      <c r="D42" s="29"/>
      <c r="E42" s="29"/>
      <c r="F42" s="29"/>
      <c r="G42" s="29"/>
      <c r="H42" s="29"/>
      <c r="I42" s="29"/>
    </row>
    <row r="43" spans="1:9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9" ht="20.25" thickTop="1" thickBot="1">
      <c r="A44" s="32" t="s">
        <v>16</v>
      </c>
      <c r="B44" s="31"/>
      <c r="C44" s="29">
        <v>310</v>
      </c>
      <c r="D44" s="29">
        <v>430</v>
      </c>
      <c r="E44" s="29">
        <v>300</v>
      </c>
      <c r="F44" s="29">
        <v>320</v>
      </c>
      <c r="G44" s="29">
        <v>200</v>
      </c>
      <c r="H44" s="29">
        <v>320</v>
      </c>
      <c r="I44" s="29">
        <v>300</v>
      </c>
    </row>
    <row r="45" spans="1:9" ht="20.25" thickTop="1" thickBot="1">
      <c r="A45" s="32" t="s">
        <v>17</v>
      </c>
      <c r="B45" s="31"/>
      <c r="C45" s="29">
        <v>320</v>
      </c>
      <c r="D45" s="29">
        <v>400</v>
      </c>
      <c r="E45" s="29">
        <v>310</v>
      </c>
      <c r="F45" s="29">
        <v>315</v>
      </c>
      <c r="G45" s="29">
        <v>300</v>
      </c>
      <c r="H45" s="29">
        <v>300</v>
      </c>
      <c r="I45" s="29">
        <v>400</v>
      </c>
    </row>
    <row r="46" spans="1:9" ht="20.25" thickTop="1" thickBot="1">
      <c r="A46" s="32" t="s">
        <v>18</v>
      </c>
      <c r="B46" s="31"/>
      <c r="C46" s="29">
        <v>400</v>
      </c>
      <c r="D46" s="29">
        <v>500</v>
      </c>
      <c r="E46" s="29">
        <v>420</v>
      </c>
      <c r="F46" s="29">
        <v>400</v>
      </c>
      <c r="G46" s="29">
        <v>450</v>
      </c>
      <c r="H46" s="29">
        <v>315</v>
      </c>
      <c r="I46" s="29">
        <v>500</v>
      </c>
    </row>
    <row r="47" spans="1:9" ht="20.25" thickTop="1" thickBot="1">
      <c r="A47" s="32" t="s">
        <v>19</v>
      </c>
      <c r="B47" s="31"/>
      <c r="C47" s="29">
        <v>600</v>
      </c>
      <c r="D47" s="29">
        <v>550</v>
      </c>
      <c r="E47" s="29">
        <v>350</v>
      </c>
      <c r="F47" s="29">
        <v>500</v>
      </c>
      <c r="G47" s="29"/>
      <c r="H47" s="29"/>
      <c r="I47" s="29"/>
    </row>
    <row r="48" spans="1:9" ht="20.25" thickTop="1" thickBot="1">
      <c r="A48" s="32" t="s">
        <v>20</v>
      </c>
      <c r="B48" s="31"/>
      <c r="C48" s="29">
        <v>450</v>
      </c>
      <c r="D48" s="29">
        <v>500</v>
      </c>
      <c r="E48" s="29">
        <v>430</v>
      </c>
      <c r="F48" s="29">
        <v>600</v>
      </c>
      <c r="G48" s="29"/>
      <c r="H48" s="29"/>
      <c r="I48" s="29"/>
    </row>
    <row r="49" spans="1:9" ht="20.25" thickTop="1" thickBot="1">
      <c r="A49" s="32" t="s">
        <v>21</v>
      </c>
      <c r="B49" s="31"/>
      <c r="C49" s="29">
        <v>600</v>
      </c>
      <c r="D49" s="29">
        <v>560</v>
      </c>
      <c r="E49" s="29">
        <v>600</v>
      </c>
      <c r="F49" s="29">
        <v>500</v>
      </c>
      <c r="G49" s="29"/>
      <c r="H49" s="29"/>
      <c r="I49" s="29"/>
    </row>
    <row r="50" spans="1:9" ht="20.25" thickTop="1" thickBot="1">
      <c r="A50" s="28" t="s">
        <v>22</v>
      </c>
      <c r="B50" s="33">
        <f>SUM(B42:B49)</f>
        <v>0</v>
      </c>
      <c r="C50" s="33">
        <f>SUM(C42:C49)</f>
        <v>2680</v>
      </c>
      <c r="D50" s="33">
        <f t="shared" ref="D50:I50" si="2">SUM(D42:D49)</f>
        <v>2940</v>
      </c>
      <c r="E50" s="33">
        <f t="shared" si="2"/>
        <v>2410</v>
      </c>
      <c r="F50" s="33">
        <f t="shared" si="2"/>
        <v>2635</v>
      </c>
      <c r="G50" s="33">
        <f t="shared" si="2"/>
        <v>950</v>
      </c>
      <c r="H50" s="33">
        <f t="shared" si="2"/>
        <v>935</v>
      </c>
      <c r="I50" s="33">
        <f t="shared" si="2"/>
        <v>1200</v>
      </c>
    </row>
    <row r="51" spans="1:9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13750</v>
      </c>
    </row>
    <row r="52" spans="1:9" ht="20.25" thickTop="1" thickBot="1">
      <c r="A52" s="80" t="s">
        <v>4</v>
      </c>
      <c r="B52" s="80" t="s">
        <v>26</v>
      </c>
      <c r="C52" s="80"/>
      <c r="D52" s="80"/>
      <c r="E52" s="80"/>
      <c r="F52" s="80"/>
      <c r="G52" s="80"/>
      <c r="H52" s="80"/>
      <c r="I52" s="80"/>
    </row>
    <row r="53" spans="1:9" ht="20.25" thickTop="1" thickBot="1">
      <c r="A53" s="80"/>
      <c r="B53" s="81" t="s">
        <v>72</v>
      </c>
      <c r="C53" s="82"/>
      <c r="D53" s="82"/>
      <c r="E53" s="82"/>
      <c r="F53" s="82"/>
      <c r="G53" s="82"/>
      <c r="H53" s="82"/>
      <c r="I53" s="83"/>
    </row>
    <row r="54" spans="1:9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9" ht="20.25" thickTop="1" thickBot="1">
      <c r="A55" s="28" t="s">
        <v>14</v>
      </c>
      <c r="B55" s="31"/>
      <c r="C55" s="29"/>
      <c r="D55" s="29"/>
      <c r="E55" s="29"/>
      <c r="F55" s="29"/>
      <c r="G55" s="29"/>
      <c r="H55" s="29"/>
      <c r="I55" s="29"/>
    </row>
    <row r="56" spans="1:9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9" ht="20.25" thickTop="1" thickBot="1">
      <c r="A57" s="32" t="s">
        <v>16</v>
      </c>
      <c r="B57" s="31"/>
      <c r="C57" s="29">
        <v>244</v>
      </c>
      <c r="D57" s="29"/>
      <c r="E57" s="29"/>
      <c r="F57" s="29">
        <v>244</v>
      </c>
      <c r="G57" s="29"/>
      <c r="H57" s="29">
        <v>169</v>
      </c>
      <c r="I57" s="29"/>
    </row>
    <row r="58" spans="1:9" ht="20.25" thickTop="1" thickBot="1">
      <c r="A58" s="32" t="s">
        <v>17</v>
      </c>
      <c r="B58" s="31"/>
      <c r="C58" s="29">
        <v>169</v>
      </c>
      <c r="D58" s="29"/>
      <c r="E58" s="29"/>
      <c r="F58" s="29">
        <v>169</v>
      </c>
      <c r="G58" s="29"/>
      <c r="H58" s="29">
        <v>184</v>
      </c>
      <c r="I58" s="29"/>
    </row>
    <row r="59" spans="1:9" ht="20.25" thickTop="1" thickBot="1">
      <c r="A59" s="32" t="s">
        <v>18</v>
      </c>
      <c r="B59" s="31"/>
      <c r="C59" s="29"/>
      <c r="D59" s="29"/>
      <c r="E59" s="29"/>
      <c r="F59" s="29"/>
      <c r="G59" s="29"/>
      <c r="H59" s="29"/>
      <c r="I59" s="29"/>
    </row>
    <row r="60" spans="1:9" ht="20.25" thickTop="1" thickBot="1">
      <c r="A60" s="32" t="s">
        <v>19</v>
      </c>
      <c r="B60" s="31"/>
      <c r="C60" s="29">
        <v>135</v>
      </c>
      <c r="D60" s="29"/>
      <c r="E60" s="29">
        <v>135</v>
      </c>
      <c r="F60" s="29"/>
      <c r="G60" s="29"/>
      <c r="H60" s="29"/>
      <c r="I60" s="29"/>
    </row>
    <row r="61" spans="1:9" ht="20.25" thickTop="1" thickBot="1">
      <c r="A61" s="32" t="s">
        <v>20</v>
      </c>
      <c r="B61" s="31"/>
      <c r="C61" s="29">
        <v>200</v>
      </c>
      <c r="D61" s="29"/>
      <c r="E61" s="29"/>
      <c r="F61" s="29"/>
      <c r="G61" s="29"/>
      <c r="H61" s="29"/>
      <c r="I61" s="29"/>
    </row>
    <row r="62" spans="1:9" ht="20.25" thickTop="1" thickBot="1">
      <c r="A62" s="32" t="s">
        <v>21</v>
      </c>
      <c r="B62" s="31"/>
      <c r="C62" s="29"/>
      <c r="D62" s="29"/>
      <c r="E62" s="29"/>
      <c r="F62" s="29"/>
      <c r="G62" s="29"/>
      <c r="H62" s="29"/>
      <c r="I62" s="29"/>
    </row>
    <row r="63" spans="1:9" ht="20.25" thickTop="1" thickBot="1">
      <c r="A63" s="28" t="s">
        <v>22</v>
      </c>
      <c r="B63" s="33">
        <f>SUM(B55:B62)</f>
        <v>0</v>
      </c>
      <c r="C63" s="33">
        <f>SUM(C55:C62)</f>
        <v>748</v>
      </c>
      <c r="D63" s="33">
        <f t="shared" ref="D63:I63" si="3">SUM(D55:D62)</f>
        <v>0</v>
      </c>
      <c r="E63" s="33">
        <f t="shared" si="3"/>
        <v>135</v>
      </c>
      <c r="F63" s="33">
        <f t="shared" si="3"/>
        <v>413</v>
      </c>
      <c r="G63" s="33">
        <f t="shared" si="3"/>
        <v>0</v>
      </c>
      <c r="H63" s="33">
        <f t="shared" si="3"/>
        <v>353</v>
      </c>
      <c r="I63" s="37">
        <f t="shared" si="3"/>
        <v>0</v>
      </c>
    </row>
    <row r="64" spans="1:9" ht="17.25" thickTop="1" thickBot="1">
      <c r="A64" s="36"/>
      <c r="B64" s="36"/>
      <c r="C64" s="36"/>
      <c r="D64" s="36"/>
      <c r="E64" s="36"/>
      <c r="F64" s="36"/>
      <c r="G64" s="36"/>
      <c r="H64" s="36"/>
      <c r="I64" s="35">
        <f>SUM(B63:I63)</f>
        <v>1649</v>
      </c>
    </row>
    <row r="65" spans="1:9" ht="15.75" thickBot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20.25" thickTop="1" thickBot="1">
      <c r="A66" s="80" t="s">
        <v>4</v>
      </c>
      <c r="B66" s="80" t="s">
        <v>26</v>
      </c>
      <c r="C66" s="80"/>
      <c r="D66" s="80"/>
      <c r="E66" s="80"/>
      <c r="F66" s="80"/>
      <c r="G66" s="80"/>
      <c r="H66" s="80"/>
      <c r="I66" s="80"/>
    </row>
    <row r="67" spans="1:9" ht="20.25" thickTop="1" thickBot="1">
      <c r="A67" s="80"/>
      <c r="B67" s="81" t="s">
        <v>73</v>
      </c>
      <c r="C67" s="82"/>
      <c r="D67" s="82"/>
      <c r="E67" s="82"/>
      <c r="F67" s="82"/>
      <c r="G67" s="82"/>
      <c r="H67" s="82"/>
      <c r="I67" s="83"/>
    </row>
    <row r="68" spans="1:9" ht="20.25" thickTop="1" thickBot="1">
      <c r="A68" s="80"/>
      <c r="B68" s="27" t="s">
        <v>6</v>
      </c>
      <c r="C68" s="27" t="s">
        <v>7</v>
      </c>
      <c r="D68" s="27" t="s">
        <v>8</v>
      </c>
      <c r="E68" s="27" t="s">
        <v>9</v>
      </c>
      <c r="F68" s="27" t="s">
        <v>10</v>
      </c>
      <c r="G68" s="27" t="s">
        <v>11</v>
      </c>
      <c r="H68" s="27" t="s">
        <v>12</v>
      </c>
      <c r="I68" s="27" t="s">
        <v>13</v>
      </c>
    </row>
    <row r="69" spans="1:9" ht="20.25" thickTop="1" thickBot="1">
      <c r="A69" s="28" t="s">
        <v>14</v>
      </c>
      <c r="B69" s="31"/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0" t="s">
        <v>15</v>
      </c>
      <c r="B70" s="31"/>
      <c r="C70" s="29"/>
      <c r="D70" s="29"/>
      <c r="E70" s="29"/>
      <c r="F70" s="29"/>
      <c r="G70" s="29"/>
      <c r="H70" s="29"/>
      <c r="I70" s="29"/>
    </row>
    <row r="71" spans="1:9" ht="20.25" thickTop="1" thickBot="1">
      <c r="A71" s="32" t="s">
        <v>16</v>
      </c>
      <c r="B71" s="31"/>
      <c r="C71" s="29"/>
      <c r="D71" s="29"/>
      <c r="E71" s="29"/>
      <c r="F71" s="29"/>
      <c r="G71" s="29"/>
      <c r="H71" s="29"/>
      <c r="I71" s="29"/>
    </row>
    <row r="72" spans="1:9" ht="20.25" thickTop="1" thickBot="1">
      <c r="A72" s="32" t="s">
        <v>17</v>
      </c>
      <c r="B72" s="31"/>
      <c r="C72" s="29"/>
      <c r="D72" s="29"/>
      <c r="E72" s="29"/>
      <c r="F72" s="29"/>
      <c r="G72" s="29"/>
      <c r="H72" s="29"/>
      <c r="I72" s="29"/>
    </row>
    <row r="73" spans="1:9" ht="20.25" thickTop="1" thickBot="1">
      <c r="A73" s="32" t="s">
        <v>18</v>
      </c>
      <c r="B73" s="31"/>
      <c r="C73" s="29"/>
      <c r="D73" s="29"/>
      <c r="E73" s="29"/>
      <c r="F73" s="29"/>
      <c r="G73" s="29"/>
      <c r="H73" s="29"/>
      <c r="I73" s="29"/>
    </row>
    <row r="74" spans="1:9" ht="20.25" thickTop="1" thickBot="1">
      <c r="A74" s="32" t="s">
        <v>19</v>
      </c>
      <c r="B74" s="31"/>
      <c r="C74" s="29"/>
      <c r="D74" s="29"/>
      <c r="E74" s="29"/>
      <c r="F74" s="29"/>
      <c r="G74" s="29"/>
      <c r="H74" s="29"/>
      <c r="I74" s="29"/>
    </row>
    <row r="75" spans="1:9" ht="20.25" thickTop="1" thickBot="1">
      <c r="A75" s="32" t="s">
        <v>20</v>
      </c>
      <c r="B75" s="31"/>
      <c r="C75" s="29"/>
      <c r="D75" s="29"/>
      <c r="E75" s="29"/>
      <c r="F75" s="29"/>
      <c r="G75" s="29"/>
      <c r="H75" s="29"/>
      <c r="I75" s="29"/>
    </row>
    <row r="76" spans="1:9" ht="20.25" thickTop="1" thickBot="1">
      <c r="A76" s="32" t="s">
        <v>21</v>
      </c>
      <c r="B76" s="31"/>
      <c r="C76" s="29"/>
      <c r="D76" s="29"/>
      <c r="E76" s="29"/>
      <c r="F76" s="29"/>
      <c r="G76" s="29"/>
      <c r="H76" s="29"/>
      <c r="I76" s="29"/>
    </row>
    <row r="77" spans="1:9" ht="20.25" thickTop="1" thickBot="1">
      <c r="A77" s="28" t="s">
        <v>22</v>
      </c>
      <c r="B77" s="33">
        <f>SUM(B69:B76)</f>
        <v>0</v>
      </c>
      <c r="C77" s="33">
        <f>SUM(C69:C76)</f>
        <v>0</v>
      </c>
      <c r="D77" s="33">
        <f t="shared" ref="D77:I77" si="4">SUM(D69:D76)</f>
        <v>0</v>
      </c>
      <c r="E77" s="33">
        <f t="shared" si="4"/>
        <v>0</v>
      </c>
      <c r="F77" s="33">
        <f t="shared" si="4"/>
        <v>0</v>
      </c>
      <c r="G77" s="33">
        <f t="shared" si="4"/>
        <v>0</v>
      </c>
      <c r="H77" s="33">
        <f t="shared" si="4"/>
        <v>0</v>
      </c>
      <c r="I77" s="33">
        <f t="shared" si="4"/>
        <v>0</v>
      </c>
    </row>
    <row r="78" spans="1:9" ht="17.25" thickTop="1" thickBot="1">
      <c r="A78" s="36"/>
      <c r="B78" s="36"/>
      <c r="C78" s="36"/>
      <c r="D78" s="36"/>
      <c r="E78" s="36"/>
      <c r="F78" s="36"/>
      <c r="G78" s="36"/>
      <c r="H78" s="36"/>
      <c r="I78" s="35">
        <f>SUM(B77:I77)</f>
        <v>0</v>
      </c>
    </row>
    <row r="79" spans="1:9" ht="20.25" thickTop="1" thickBot="1">
      <c r="A79" s="80" t="s">
        <v>4</v>
      </c>
      <c r="B79" s="80" t="s">
        <v>26</v>
      </c>
      <c r="C79" s="80"/>
      <c r="D79" s="80"/>
      <c r="E79" s="80"/>
      <c r="F79" s="80"/>
      <c r="G79" s="80"/>
      <c r="H79" s="80"/>
      <c r="I79" s="80"/>
    </row>
    <row r="80" spans="1:9" ht="20.25" thickTop="1" thickBot="1">
      <c r="A80" s="80"/>
      <c r="B80" s="81" t="s">
        <v>74</v>
      </c>
      <c r="C80" s="82"/>
      <c r="D80" s="82"/>
      <c r="E80" s="82"/>
      <c r="F80" s="82"/>
      <c r="G80" s="82"/>
      <c r="H80" s="82"/>
      <c r="I80" s="83"/>
    </row>
    <row r="81" spans="1:9" ht="20.25" thickTop="1" thickBot="1">
      <c r="A81" s="80"/>
      <c r="B81" s="27" t="s">
        <v>6</v>
      </c>
      <c r="C81" s="27" t="s">
        <v>7</v>
      </c>
      <c r="D81" s="27" t="s">
        <v>8</v>
      </c>
      <c r="E81" s="27" t="s">
        <v>9</v>
      </c>
      <c r="F81" s="27" t="s">
        <v>10</v>
      </c>
      <c r="G81" s="27" t="s">
        <v>11</v>
      </c>
      <c r="H81" s="27" t="s">
        <v>12</v>
      </c>
      <c r="I81" s="27" t="s">
        <v>13</v>
      </c>
    </row>
    <row r="82" spans="1:9" ht="20.25" thickTop="1" thickBot="1">
      <c r="A82" s="28" t="s">
        <v>14</v>
      </c>
      <c r="B82" s="31"/>
      <c r="C82" s="29"/>
      <c r="D82" s="29"/>
      <c r="E82" s="29"/>
      <c r="F82" s="29"/>
      <c r="G82" s="29"/>
      <c r="H82" s="29"/>
      <c r="I82" s="29"/>
    </row>
    <row r="83" spans="1:9" ht="20.25" thickTop="1" thickBot="1">
      <c r="A83" s="30" t="s">
        <v>15</v>
      </c>
      <c r="B83" s="31"/>
      <c r="C83" s="29"/>
      <c r="D83" s="29"/>
      <c r="E83" s="29"/>
      <c r="F83" s="29"/>
      <c r="G83" s="29"/>
      <c r="H83" s="29"/>
      <c r="I83" s="29"/>
    </row>
    <row r="84" spans="1:9" ht="20.25" thickTop="1" thickBot="1">
      <c r="A84" s="32" t="s">
        <v>16</v>
      </c>
      <c r="B84" s="31"/>
      <c r="C84" s="29"/>
      <c r="D84" s="29"/>
      <c r="E84" s="29"/>
      <c r="F84" s="29"/>
      <c r="G84" s="29"/>
      <c r="H84" s="29"/>
      <c r="I84" s="29"/>
    </row>
    <row r="85" spans="1:9" ht="20.25" thickTop="1" thickBot="1">
      <c r="A85" s="32" t="s">
        <v>17</v>
      </c>
      <c r="B85" s="31"/>
      <c r="C85" s="29"/>
      <c r="D85" s="29"/>
      <c r="E85" s="29"/>
      <c r="F85" s="29"/>
      <c r="G85" s="29"/>
      <c r="H85" s="29"/>
      <c r="I85" s="29"/>
    </row>
    <row r="86" spans="1:9" ht="20.25" thickTop="1" thickBot="1">
      <c r="A86" s="32" t="s">
        <v>18</v>
      </c>
      <c r="B86" s="31"/>
      <c r="C86" s="29"/>
      <c r="D86" s="29"/>
      <c r="E86" s="29"/>
      <c r="F86" s="29"/>
      <c r="G86" s="29"/>
      <c r="H86" s="29"/>
      <c r="I86" s="29"/>
    </row>
    <row r="87" spans="1:9" ht="20.25" thickTop="1" thickBot="1">
      <c r="A87" s="32" t="s">
        <v>19</v>
      </c>
      <c r="B87" s="31"/>
      <c r="C87" s="29"/>
      <c r="D87" s="29"/>
      <c r="E87" s="29"/>
      <c r="F87" s="29"/>
      <c r="G87" s="29"/>
      <c r="H87" s="29"/>
      <c r="I87" s="29"/>
    </row>
    <row r="88" spans="1:9" ht="20.25" thickTop="1" thickBot="1">
      <c r="A88" s="32" t="s">
        <v>20</v>
      </c>
      <c r="B88" s="31"/>
      <c r="C88" s="29"/>
      <c r="D88" s="29"/>
      <c r="E88" s="29"/>
      <c r="F88" s="29"/>
      <c r="G88" s="29"/>
      <c r="H88" s="29"/>
      <c r="I88" s="29"/>
    </row>
    <row r="89" spans="1:9" ht="20.25" thickTop="1" thickBot="1">
      <c r="A89" s="32" t="s">
        <v>21</v>
      </c>
      <c r="B89" s="31"/>
      <c r="C89" s="29"/>
      <c r="D89" s="29"/>
      <c r="E89" s="29"/>
      <c r="F89" s="29"/>
      <c r="G89" s="29"/>
      <c r="H89" s="29"/>
      <c r="I89" s="29"/>
    </row>
    <row r="90" spans="1:9" ht="20.25" thickTop="1" thickBot="1">
      <c r="A90" s="28" t="s">
        <v>22</v>
      </c>
      <c r="B90" s="33">
        <f>SUM(B82:B89)</f>
        <v>0</v>
      </c>
      <c r="C90" s="33">
        <f>SUM(C82:C89)</f>
        <v>0</v>
      </c>
      <c r="D90" s="33">
        <f t="shared" ref="D90:I90" si="5">SUM(D82:D89)</f>
        <v>0</v>
      </c>
      <c r="E90" s="33">
        <f t="shared" si="5"/>
        <v>0</v>
      </c>
      <c r="F90" s="33">
        <f t="shared" si="5"/>
        <v>0</v>
      </c>
      <c r="G90" s="33">
        <f t="shared" si="5"/>
        <v>0</v>
      </c>
      <c r="H90" s="33">
        <f t="shared" si="5"/>
        <v>0</v>
      </c>
      <c r="I90" s="33">
        <f t="shared" si="5"/>
        <v>0</v>
      </c>
    </row>
    <row r="91" spans="1:9" ht="17.25" thickTop="1" thickBot="1">
      <c r="A91" s="36"/>
      <c r="B91" s="36"/>
      <c r="C91" s="36"/>
      <c r="D91" s="36"/>
      <c r="E91" s="36"/>
      <c r="F91" s="36"/>
      <c r="G91" s="36"/>
      <c r="H91" s="36"/>
      <c r="I91" s="35">
        <f>SUM(B90:I90)</f>
        <v>0</v>
      </c>
    </row>
    <row r="92" spans="1:9" ht="16.5" thickBot="1">
      <c r="A92" s="36"/>
      <c r="B92" s="36"/>
      <c r="C92" s="36"/>
      <c r="D92" s="36"/>
      <c r="E92" s="36"/>
      <c r="F92" s="36"/>
      <c r="G92" s="36"/>
      <c r="H92" s="36"/>
      <c r="I92" s="39"/>
    </row>
    <row r="93" spans="1:9" ht="20.25" thickTop="1" thickBot="1">
      <c r="A93" s="80" t="s">
        <v>4</v>
      </c>
      <c r="B93" s="80" t="s">
        <v>26</v>
      </c>
      <c r="C93" s="80"/>
      <c r="D93" s="80"/>
      <c r="E93" s="80"/>
      <c r="F93" s="80"/>
      <c r="G93" s="80"/>
      <c r="H93" s="80"/>
      <c r="I93" s="80"/>
    </row>
    <row r="94" spans="1:9" ht="20.25" thickTop="1" thickBot="1">
      <c r="A94" s="80"/>
      <c r="B94" s="81" t="s">
        <v>75</v>
      </c>
      <c r="C94" s="82"/>
      <c r="D94" s="82"/>
      <c r="E94" s="82"/>
      <c r="F94" s="82"/>
      <c r="G94" s="82"/>
      <c r="H94" s="82"/>
      <c r="I94" s="83"/>
    </row>
    <row r="95" spans="1:9" ht="20.25" thickTop="1" thickBot="1">
      <c r="A95" s="80"/>
      <c r="B95" s="27" t="s">
        <v>6</v>
      </c>
      <c r="C95" s="27" t="s">
        <v>7</v>
      </c>
      <c r="D95" s="27" t="s">
        <v>8</v>
      </c>
      <c r="E95" s="27" t="s">
        <v>9</v>
      </c>
      <c r="F95" s="27" t="s">
        <v>10</v>
      </c>
      <c r="G95" s="27" t="s">
        <v>11</v>
      </c>
      <c r="H95" s="27" t="s">
        <v>12</v>
      </c>
      <c r="I95" s="27" t="s">
        <v>13</v>
      </c>
    </row>
    <row r="96" spans="1:9" ht="20.25" thickTop="1" thickBot="1">
      <c r="A96" s="28" t="s">
        <v>14</v>
      </c>
      <c r="B96" s="31">
        <v>250</v>
      </c>
      <c r="C96" s="29"/>
      <c r="D96" s="29"/>
      <c r="E96" s="29"/>
      <c r="F96" s="29"/>
      <c r="G96" s="29"/>
      <c r="H96" s="29"/>
      <c r="I96" s="29"/>
    </row>
    <row r="97" spans="1:9" ht="20.25" thickTop="1" thickBot="1">
      <c r="A97" s="30" t="s">
        <v>15</v>
      </c>
      <c r="B97" s="31"/>
      <c r="C97" s="29"/>
      <c r="D97" s="29"/>
      <c r="E97" s="29"/>
      <c r="F97" s="29"/>
      <c r="G97" s="29"/>
      <c r="H97" s="29"/>
      <c r="I97" s="29"/>
    </row>
    <row r="98" spans="1:9" ht="20.25" thickTop="1" thickBot="1">
      <c r="A98" s="32" t="s">
        <v>16</v>
      </c>
      <c r="B98" s="31"/>
      <c r="C98" s="29"/>
      <c r="D98" s="29"/>
      <c r="E98" s="29"/>
      <c r="F98" s="29"/>
      <c r="G98" s="29"/>
      <c r="H98" s="29"/>
      <c r="I98" s="29"/>
    </row>
    <row r="99" spans="1:9" ht="20.25" thickTop="1" thickBot="1">
      <c r="A99" s="32" t="s">
        <v>17</v>
      </c>
      <c r="B99" s="31"/>
      <c r="C99" s="29">
        <v>239</v>
      </c>
      <c r="D99" s="29">
        <v>50</v>
      </c>
      <c r="E99" s="29"/>
      <c r="F99" s="29">
        <v>159</v>
      </c>
      <c r="G99" s="29"/>
      <c r="H99" s="29">
        <v>448</v>
      </c>
      <c r="I99" s="29"/>
    </row>
    <row r="100" spans="1:9" ht="20.25" thickTop="1" thickBot="1">
      <c r="A100" s="32" t="s">
        <v>18</v>
      </c>
      <c r="B100" s="31"/>
      <c r="C100" s="29">
        <v>100</v>
      </c>
      <c r="D100" s="29"/>
      <c r="E100" s="29"/>
      <c r="F100" s="29">
        <v>330</v>
      </c>
      <c r="G100" s="29"/>
      <c r="H100" s="29">
        <v>438</v>
      </c>
      <c r="I100" s="29"/>
    </row>
    <row r="101" spans="1:9" ht="20.25" thickTop="1" thickBot="1">
      <c r="A101" s="32" t="s">
        <v>19</v>
      </c>
      <c r="B101" s="31"/>
      <c r="C101" s="29"/>
      <c r="D101" s="29"/>
      <c r="E101" s="29"/>
      <c r="F101" s="29"/>
      <c r="G101" s="29"/>
      <c r="H101" s="29"/>
      <c r="I101" s="29"/>
    </row>
    <row r="102" spans="1:9" ht="20.25" thickTop="1" thickBot="1">
      <c r="A102" s="32" t="s">
        <v>20</v>
      </c>
      <c r="B102" s="31"/>
      <c r="C102" s="29"/>
      <c r="D102" s="29"/>
      <c r="E102" s="29"/>
      <c r="F102" s="29">
        <v>100</v>
      </c>
      <c r="G102" s="29"/>
      <c r="H102" s="29"/>
      <c r="I102" s="29"/>
    </row>
    <row r="103" spans="1:9" ht="20.25" thickTop="1" thickBot="1">
      <c r="A103" s="32" t="s">
        <v>21</v>
      </c>
      <c r="B103" s="31"/>
      <c r="C103" s="29"/>
      <c r="D103" s="29">
        <v>50</v>
      </c>
      <c r="E103" s="29"/>
      <c r="F103" s="29"/>
      <c r="G103" s="29"/>
      <c r="H103" s="29"/>
      <c r="I103" s="29"/>
    </row>
    <row r="104" spans="1:9" ht="20.25" thickTop="1" thickBot="1">
      <c r="A104" s="28" t="s">
        <v>22</v>
      </c>
      <c r="B104" s="33">
        <f>SUM(B96:B103)</f>
        <v>250</v>
      </c>
      <c r="C104" s="33">
        <f>SUM(C96:C103)</f>
        <v>339</v>
      </c>
      <c r="D104" s="33">
        <f t="shared" ref="D104:I104" si="6">SUM(D96:D103)</f>
        <v>100</v>
      </c>
      <c r="E104" s="33">
        <f t="shared" si="6"/>
        <v>0</v>
      </c>
      <c r="F104" s="33">
        <f t="shared" si="6"/>
        <v>589</v>
      </c>
      <c r="G104" s="33">
        <f t="shared" si="6"/>
        <v>0</v>
      </c>
      <c r="H104" s="33">
        <f t="shared" si="6"/>
        <v>886</v>
      </c>
      <c r="I104" s="33">
        <f t="shared" si="6"/>
        <v>0</v>
      </c>
    </row>
    <row r="105" spans="1:9" ht="17.25" thickTop="1" thickBot="1">
      <c r="A105" s="36"/>
      <c r="B105" s="36"/>
      <c r="C105" s="36"/>
      <c r="D105" s="36"/>
      <c r="E105" s="36"/>
      <c r="F105" s="36"/>
      <c r="G105" s="36"/>
      <c r="H105" s="36"/>
      <c r="I105" s="35">
        <f>SUM(B104:I104)</f>
        <v>2164</v>
      </c>
    </row>
    <row r="106" spans="1:9" ht="20.25" thickTop="1" thickBot="1">
      <c r="A106" s="80" t="s">
        <v>4</v>
      </c>
      <c r="B106" s="80" t="s">
        <v>26</v>
      </c>
      <c r="C106" s="80"/>
      <c r="D106" s="80"/>
      <c r="E106" s="80"/>
      <c r="F106" s="80"/>
      <c r="G106" s="80"/>
      <c r="H106" s="80"/>
      <c r="I106" s="80"/>
    </row>
    <row r="107" spans="1:9" ht="20.25" thickTop="1" thickBot="1">
      <c r="A107" s="80"/>
      <c r="B107" s="81" t="s">
        <v>76</v>
      </c>
      <c r="C107" s="82"/>
      <c r="D107" s="82"/>
      <c r="E107" s="82"/>
      <c r="F107" s="82"/>
      <c r="G107" s="82"/>
      <c r="H107" s="82"/>
      <c r="I107" s="83"/>
    </row>
    <row r="108" spans="1:9" ht="20.25" thickTop="1" thickBot="1">
      <c r="A108" s="80"/>
      <c r="B108" s="27" t="s">
        <v>6</v>
      </c>
      <c r="C108" s="27" t="s">
        <v>7</v>
      </c>
      <c r="D108" s="27" t="s">
        <v>8</v>
      </c>
      <c r="E108" s="27" t="s">
        <v>9</v>
      </c>
      <c r="F108" s="27" t="s">
        <v>10</v>
      </c>
      <c r="G108" s="27" t="s">
        <v>11</v>
      </c>
      <c r="H108" s="27" t="s">
        <v>12</v>
      </c>
      <c r="I108" s="27" t="s">
        <v>13</v>
      </c>
    </row>
    <row r="109" spans="1:9" ht="20.25" thickTop="1" thickBot="1">
      <c r="A109" s="28" t="s">
        <v>14</v>
      </c>
      <c r="B109" s="31"/>
      <c r="C109" s="29"/>
      <c r="D109" s="29"/>
      <c r="E109" s="29"/>
      <c r="F109" s="29"/>
      <c r="G109" s="29"/>
      <c r="H109" s="29"/>
      <c r="I109" s="29"/>
    </row>
    <row r="110" spans="1:9" ht="20.25" thickTop="1" thickBot="1">
      <c r="A110" s="30" t="s">
        <v>15</v>
      </c>
      <c r="B110" s="31"/>
      <c r="C110" s="29"/>
      <c r="D110" s="29"/>
      <c r="E110" s="29"/>
      <c r="F110" s="29"/>
      <c r="G110" s="29"/>
      <c r="H110" s="29"/>
      <c r="I110" s="29"/>
    </row>
    <row r="111" spans="1:9" ht="20.25" thickTop="1" thickBot="1">
      <c r="A111" s="32" t="s">
        <v>16</v>
      </c>
      <c r="B111" s="31"/>
      <c r="C111" s="29">
        <v>17</v>
      </c>
      <c r="D111" s="29"/>
      <c r="E111" s="29">
        <v>17</v>
      </c>
      <c r="F111" s="29"/>
      <c r="G111" s="29"/>
      <c r="H111" s="29">
        <v>34</v>
      </c>
      <c r="I111" s="29"/>
    </row>
    <row r="112" spans="1:9" ht="20.25" thickTop="1" thickBot="1">
      <c r="A112" s="32" t="s">
        <v>17</v>
      </c>
      <c r="B112" s="31"/>
      <c r="C112" s="29"/>
      <c r="D112" s="29"/>
      <c r="E112" s="29"/>
      <c r="F112" s="29"/>
      <c r="G112" s="29"/>
      <c r="H112" s="29"/>
      <c r="I112" s="29"/>
    </row>
    <row r="113" spans="1:9" ht="20.25" thickTop="1" thickBot="1">
      <c r="A113" s="32" t="s">
        <v>18</v>
      </c>
      <c r="B113" s="31"/>
      <c r="C113" s="29"/>
      <c r="D113" s="29"/>
      <c r="E113" s="29"/>
      <c r="F113" s="29"/>
      <c r="G113" s="29"/>
      <c r="H113" s="29"/>
      <c r="I113" s="29"/>
    </row>
    <row r="114" spans="1:9" ht="20.25" thickTop="1" thickBot="1">
      <c r="A114" s="32" t="s">
        <v>19</v>
      </c>
      <c r="B114" s="31"/>
      <c r="C114" s="29"/>
      <c r="D114" s="29"/>
      <c r="E114" s="29"/>
      <c r="F114" s="29"/>
      <c r="G114" s="29"/>
      <c r="H114" s="29"/>
      <c r="I114" s="29"/>
    </row>
    <row r="115" spans="1:9" ht="20.25" thickTop="1" thickBot="1">
      <c r="A115" s="32" t="s">
        <v>20</v>
      </c>
      <c r="B115" s="31"/>
      <c r="C115" s="29">
        <v>2</v>
      </c>
      <c r="D115" s="29">
        <v>2</v>
      </c>
      <c r="E115" s="29"/>
      <c r="F115" s="29"/>
      <c r="G115" s="29"/>
      <c r="H115" s="29"/>
      <c r="I115" s="29"/>
    </row>
    <row r="116" spans="1:9" ht="20.25" thickTop="1" thickBot="1">
      <c r="A116" s="32" t="s">
        <v>21</v>
      </c>
      <c r="B116" s="31"/>
      <c r="C116" s="29"/>
      <c r="D116" s="29"/>
      <c r="E116" s="29"/>
      <c r="F116" s="29"/>
      <c r="G116" s="29"/>
      <c r="H116" s="29"/>
      <c r="I116" s="29"/>
    </row>
    <row r="117" spans="1:9" ht="20.25" thickTop="1" thickBot="1">
      <c r="A117" s="28" t="s">
        <v>22</v>
      </c>
      <c r="B117" s="33">
        <f>SUM(B109:B116)</f>
        <v>0</v>
      </c>
      <c r="C117" s="33">
        <f>SUM(C109:C116)</f>
        <v>19</v>
      </c>
      <c r="D117" s="33">
        <f t="shared" ref="D117:I117" si="7">SUM(D109:D116)</f>
        <v>2</v>
      </c>
      <c r="E117" s="33">
        <f t="shared" si="7"/>
        <v>17</v>
      </c>
      <c r="F117" s="33">
        <f t="shared" si="7"/>
        <v>0</v>
      </c>
      <c r="G117" s="33">
        <f t="shared" si="7"/>
        <v>0</v>
      </c>
      <c r="H117" s="33">
        <f t="shared" si="7"/>
        <v>34</v>
      </c>
      <c r="I117" s="33">
        <f t="shared" si="7"/>
        <v>0</v>
      </c>
    </row>
    <row r="118" spans="1:9" ht="17.25" thickTop="1" thickBot="1">
      <c r="A118" s="36"/>
      <c r="B118" s="36"/>
      <c r="C118" s="36"/>
      <c r="D118" s="36"/>
      <c r="E118" s="36"/>
      <c r="F118" s="36"/>
      <c r="G118" s="36"/>
      <c r="H118" s="36"/>
      <c r="I118" s="35">
        <f>SUM(B117:I117)</f>
        <v>72</v>
      </c>
    </row>
    <row r="119" spans="1:9" ht="20.25" thickTop="1" thickBot="1">
      <c r="A119" s="80" t="s">
        <v>4</v>
      </c>
      <c r="B119" s="80" t="s">
        <v>26</v>
      </c>
      <c r="C119" s="80"/>
      <c r="D119" s="80"/>
      <c r="E119" s="80"/>
      <c r="F119" s="80"/>
      <c r="G119" s="80"/>
      <c r="H119" s="80"/>
      <c r="I119" s="80"/>
    </row>
    <row r="120" spans="1:9" ht="20.25" thickTop="1" thickBot="1">
      <c r="A120" s="80"/>
      <c r="B120" s="81" t="s">
        <v>78</v>
      </c>
      <c r="C120" s="82"/>
      <c r="D120" s="82"/>
      <c r="E120" s="82"/>
      <c r="F120" s="82"/>
      <c r="G120" s="82"/>
      <c r="H120" s="82"/>
      <c r="I120" s="83"/>
    </row>
    <row r="121" spans="1:9" ht="20.25" thickTop="1" thickBot="1">
      <c r="A121" s="80"/>
      <c r="B121" s="27" t="s">
        <v>6</v>
      </c>
      <c r="C121" s="27" t="s">
        <v>7</v>
      </c>
      <c r="D121" s="27" t="s">
        <v>8</v>
      </c>
      <c r="E121" s="27" t="s">
        <v>9</v>
      </c>
      <c r="F121" s="27" t="s">
        <v>10</v>
      </c>
      <c r="G121" s="27" t="s">
        <v>11</v>
      </c>
      <c r="H121" s="27" t="s">
        <v>12</v>
      </c>
      <c r="I121" s="27" t="s">
        <v>13</v>
      </c>
    </row>
    <row r="122" spans="1:9" ht="20.25" thickTop="1" thickBot="1">
      <c r="A122" s="28" t="s">
        <v>14</v>
      </c>
      <c r="B122" s="31"/>
      <c r="C122" s="29"/>
      <c r="D122" s="29"/>
      <c r="E122" s="29"/>
      <c r="F122" s="29"/>
      <c r="G122" s="29"/>
      <c r="H122" s="29"/>
      <c r="I122" s="29"/>
    </row>
    <row r="123" spans="1:9" ht="20.25" thickTop="1" thickBot="1">
      <c r="A123" s="30" t="s">
        <v>15</v>
      </c>
      <c r="B123" s="31"/>
      <c r="C123" s="29"/>
      <c r="D123" s="29"/>
      <c r="E123" s="29"/>
      <c r="F123" s="29"/>
      <c r="G123" s="29"/>
      <c r="H123" s="29"/>
      <c r="I123" s="29"/>
    </row>
    <row r="124" spans="1:9" ht="20.25" thickTop="1" thickBot="1">
      <c r="A124" s="32" t="s">
        <v>16</v>
      </c>
      <c r="B124" s="31"/>
      <c r="C124" s="29"/>
      <c r="D124" s="29"/>
      <c r="E124" s="29"/>
      <c r="F124" s="29"/>
      <c r="G124" s="29"/>
      <c r="H124" s="29"/>
      <c r="I124" s="29"/>
    </row>
    <row r="125" spans="1:9" ht="20.25" thickTop="1" thickBot="1">
      <c r="A125" s="32" t="s">
        <v>17</v>
      </c>
      <c r="B125" s="31"/>
      <c r="C125" s="29"/>
      <c r="D125" s="29"/>
      <c r="E125" s="29"/>
      <c r="F125" s="29"/>
      <c r="G125" s="29"/>
      <c r="H125" s="29"/>
      <c r="I125" s="29"/>
    </row>
    <row r="126" spans="1:9" ht="20.25" thickTop="1" thickBot="1">
      <c r="A126" s="32" t="s">
        <v>18</v>
      </c>
      <c r="B126" s="31"/>
      <c r="C126" s="29"/>
      <c r="D126" s="29"/>
      <c r="E126" s="29"/>
      <c r="F126" s="29"/>
      <c r="G126" s="29"/>
      <c r="H126" s="29"/>
      <c r="I126" s="29"/>
    </row>
    <row r="127" spans="1:9" ht="20.25" thickTop="1" thickBot="1">
      <c r="A127" s="32" t="s">
        <v>19</v>
      </c>
      <c r="B127" s="31"/>
      <c r="C127" s="29"/>
      <c r="D127" s="29"/>
      <c r="E127" s="29"/>
      <c r="F127" s="29"/>
      <c r="G127" s="29"/>
      <c r="H127" s="29"/>
      <c r="I127" s="29"/>
    </row>
    <row r="128" spans="1:9" ht="20.25" thickTop="1" thickBot="1">
      <c r="A128" s="32" t="s">
        <v>20</v>
      </c>
      <c r="B128" s="31"/>
      <c r="C128" s="29"/>
      <c r="D128" s="29"/>
      <c r="E128" s="29"/>
      <c r="F128" s="29"/>
      <c r="G128" s="29"/>
      <c r="H128" s="29"/>
      <c r="I128" s="29"/>
    </row>
    <row r="129" spans="1:9" ht="20.25" thickTop="1" thickBot="1">
      <c r="A129" s="32" t="s">
        <v>21</v>
      </c>
      <c r="B129" s="31"/>
      <c r="C129" s="29"/>
      <c r="D129" s="29"/>
      <c r="E129" s="29"/>
      <c r="F129" s="29"/>
      <c r="G129" s="29"/>
      <c r="H129" s="29"/>
      <c r="I129" s="29"/>
    </row>
    <row r="130" spans="1:9" ht="20.25" thickTop="1" thickBot="1">
      <c r="A130" s="28" t="s">
        <v>22</v>
      </c>
      <c r="B130" s="33">
        <f>SUM(B122:B129)</f>
        <v>0</v>
      </c>
      <c r="C130" s="33">
        <f>SUM(C122:C129)</f>
        <v>0</v>
      </c>
      <c r="D130" s="33">
        <f t="shared" ref="D130:I130" si="8">SUM(D122:D129)</f>
        <v>0</v>
      </c>
      <c r="E130" s="33">
        <f t="shared" si="8"/>
        <v>0</v>
      </c>
      <c r="F130" s="33">
        <f t="shared" si="8"/>
        <v>0</v>
      </c>
      <c r="G130" s="33">
        <f t="shared" si="8"/>
        <v>0</v>
      </c>
      <c r="H130" s="33">
        <f t="shared" si="8"/>
        <v>0</v>
      </c>
      <c r="I130" s="33">
        <f t="shared" si="8"/>
        <v>0</v>
      </c>
    </row>
    <row r="131" spans="1:9" ht="17.25" thickTop="1" thickBot="1">
      <c r="A131" s="36"/>
      <c r="B131" s="36"/>
      <c r="C131" s="36"/>
      <c r="D131" s="36"/>
      <c r="E131" s="36"/>
      <c r="F131" s="36"/>
      <c r="G131" s="36"/>
      <c r="H131" s="36"/>
      <c r="I131" s="35">
        <f>SUM(B130:I130)</f>
        <v>0</v>
      </c>
    </row>
    <row r="132" spans="1:9" ht="20.25" thickTop="1" thickBot="1">
      <c r="A132" s="80" t="s">
        <v>4</v>
      </c>
      <c r="B132" s="80" t="s">
        <v>26</v>
      </c>
      <c r="C132" s="80"/>
      <c r="D132" s="80"/>
      <c r="E132" s="80"/>
      <c r="F132" s="80"/>
      <c r="G132" s="80"/>
      <c r="H132" s="80"/>
      <c r="I132" s="80"/>
    </row>
    <row r="133" spans="1:9" ht="20.25" thickTop="1" thickBot="1">
      <c r="A133" s="80"/>
      <c r="B133" s="81" t="s">
        <v>79</v>
      </c>
      <c r="C133" s="82"/>
      <c r="D133" s="82"/>
      <c r="E133" s="82"/>
      <c r="F133" s="82"/>
      <c r="G133" s="82"/>
      <c r="H133" s="82"/>
      <c r="I133" s="83"/>
    </row>
    <row r="134" spans="1:9" ht="20.25" thickTop="1" thickBot="1">
      <c r="A134" s="80"/>
      <c r="B134" s="27" t="s">
        <v>6</v>
      </c>
      <c r="C134" s="27" t="s">
        <v>7</v>
      </c>
      <c r="D134" s="27" t="s">
        <v>8</v>
      </c>
      <c r="E134" s="27" t="s">
        <v>9</v>
      </c>
      <c r="F134" s="27" t="s">
        <v>10</v>
      </c>
      <c r="G134" s="27" t="s">
        <v>11</v>
      </c>
      <c r="H134" s="27" t="s">
        <v>12</v>
      </c>
      <c r="I134" s="27" t="s">
        <v>13</v>
      </c>
    </row>
    <row r="135" spans="1:9" ht="20.25" thickTop="1" thickBot="1">
      <c r="A135" s="28" t="s">
        <v>14</v>
      </c>
      <c r="B135" s="31"/>
      <c r="C135" s="29"/>
      <c r="D135" s="29"/>
      <c r="E135" s="29"/>
      <c r="F135" s="29"/>
      <c r="G135" s="29"/>
      <c r="H135" s="29"/>
      <c r="I135" s="29"/>
    </row>
    <row r="136" spans="1:9" ht="20.25" thickTop="1" thickBot="1">
      <c r="A136" s="30" t="s">
        <v>15</v>
      </c>
      <c r="B136" s="31"/>
      <c r="C136" s="29"/>
      <c r="D136" s="29"/>
      <c r="E136" s="29"/>
      <c r="F136" s="29"/>
      <c r="G136" s="29"/>
      <c r="H136" s="29"/>
      <c r="I136" s="29"/>
    </row>
    <row r="137" spans="1:9" ht="20.25" thickTop="1" thickBot="1">
      <c r="A137" s="32" t="s">
        <v>16</v>
      </c>
      <c r="B137" s="31"/>
      <c r="C137" s="29">
        <v>75</v>
      </c>
      <c r="D137" s="29">
        <v>50</v>
      </c>
      <c r="E137" s="29">
        <v>100</v>
      </c>
      <c r="F137" s="29">
        <v>100</v>
      </c>
      <c r="G137" s="29"/>
      <c r="H137" s="29">
        <v>110</v>
      </c>
      <c r="I137" s="29">
        <v>110</v>
      </c>
    </row>
    <row r="138" spans="1:9" ht="20.25" thickTop="1" thickBot="1">
      <c r="A138" s="32" t="s">
        <v>17</v>
      </c>
      <c r="B138" s="31"/>
      <c r="C138" s="29">
        <v>75</v>
      </c>
      <c r="D138" s="29">
        <v>100</v>
      </c>
      <c r="E138" s="29">
        <v>100</v>
      </c>
      <c r="F138" s="29">
        <v>100</v>
      </c>
      <c r="G138" s="29"/>
      <c r="H138" s="29">
        <v>500</v>
      </c>
      <c r="I138" s="29">
        <v>125</v>
      </c>
    </row>
    <row r="139" spans="1:9" ht="20.25" thickTop="1" thickBot="1">
      <c r="A139" s="32" t="s">
        <v>18</v>
      </c>
      <c r="B139" s="31"/>
      <c r="C139" s="29">
        <v>100</v>
      </c>
      <c r="D139" s="29"/>
      <c r="E139" s="29"/>
      <c r="F139" s="29">
        <v>48</v>
      </c>
      <c r="G139" s="29"/>
      <c r="H139" s="29">
        <v>148</v>
      </c>
      <c r="I139" s="29"/>
    </row>
    <row r="140" spans="1:9" ht="20.25" thickTop="1" thickBot="1">
      <c r="A140" s="32" t="s">
        <v>19</v>
      </c>
      <c r="B140" s="31"/>
      <c r="C140" s="29"/>
      <c r="D140" s="29"/>
      <c r="E140" s="29"/>
      <c r="F140" s="29"/>
      <c r="G140" s="29"/>
      <c r="H140" s="29"/>
      <c r="I140" s="29"/>
    </row>
    <row r="141" spans="1:9" ht="20.25" thickTop="1" thickBot="1">
      <c r="A141" s="32" t="s">
        <v>20</v>
      </c>
      <c r="B141" s="31"/>
      <c r="C141" s="29">
        <v>100</v>
      </c>
      <c r="D141" s="29"/>
      <c r="E141" s="29"/>
      <c r="F141" s="29"/>
      <c r="G141" s="29"/>
      <c r="H141" s="29"/>
      <c r="I141" s="29"/>
    </row>
    <row r="142" spans="1:9" ht="20.25" thickTop="1" thickBot="1">
      <c r="A142" s="32" t="s">
        <v>21</v>
      </c>
      <c r="B142" s="31"/>
      <c r="C142" s="29">
        <v>100</v>
      </c>
      <c r="D142" s="29"/>
      <c r="E142" s="29"/>
      <c r="F142" s="29"/>
      <c r="G142" s="29"/>
      <c r="H142" s="29"/>
      <c r="I142" s="29"/>
    </row>
    <row r="143" spans="1:9" ht="20.25" thickTop="1" thickBot="1">
      <c r="A143" s="28" t="s">
        <v>22</v>
      </c>
      <c r="B143" s="33">
        <f>SUM(B135:B142)</f>
        <v>0</v>
      </c>
      <c r="C143" s="33">
        <f>SUM(C135:C142)</f>
        <v>450</v>
      </c>
      <c r="D143" s="33">
        <f t="shared" ref="D143:I143" si="9">SUM(D135:D142)</f>
        <v>150</v>
      </c>
      <c r="E143" s="33">
        <f t="shared" si="9"/>
        <v>200</v>
      </c>
      <c r="F143" s="33">
        <f t="shared" si="9"/>
        <v>248</v>
      </c>
      <c r="G143" s="33">
        <f t="shared" si="9"/>
        <v>0</v>
      </c>
      <c r="H143" s="33">
        <f t="shared" si="9"/>
        <v>758</v>
      </c>
      <c r="I143" s="33">
        <f t="shared" si="9"/>
        <v>235</v>
      </c>
    </row>
    <row r="144" spans="1:9" ht="17.25" thickTop="1" thickBot="1">
      <c r="A144" s="36"/>
      <c r="B144" s="36"/>
      <c r="C144" s="36"/>
      <c r="D144" s="36"/>
      <c r="E144" s="36"/>
      <c r="F144" s="36"/>
      <c r="G144" s="36"/>
      <c r="H144" s="36"/>
      <c r="I144" s="35">
        <f>SUM(B143:I143)</f>
        <v>2041</v>
      </c>
    </row>
    <row r="145" spans="1:9" ht="15.75" thickBot="1">
      <c r="A145" s="36"/>
      <c r="B145" s="36"/>
      <c r="C145" s="36"/>
      <c r="D145" s="36"/>
      <c r="E145" s="36"/>
      <c r="F145" s="36"/>
      <c r="G145" s="36"/>
      <c r="H145" s="36"/>
      <c r="I145" s="36"/>
    </row>
    <row r="146" spans="1:9" ht="20.25" thickTop="1" thickBot="1">
      <c r="A146" s="80" t="s">
        <v>4</v>
      </c>
      <c r="B146" s="80" t="s">
        <v>26</v>
      </c>
      <c r="C146" s="80"/>
      <c r="D146" s="80"/>
      <c r="E146" s="80"/>
      <c r="F146" s="80"/>
      <c r="G146" s="80"/>
      <c r="H146" s="80"/>
      <c r="I146" s="80"/>
    </row>
    <row r="147" spans="1:9" ht="20.25" thickTop="1" thickBot="1">
      <c r="A147" s="80"/>
      <c r="B147" s="81" t="s">
        <v>80</v>
      </c>
      <c r="C147" s="82"/>
      <c r="D147" s="82"/>
      <c r="E147" s="82"/>
      <c r="F147" s="82"/>
      <c r="G147" s="82"/>
      <c r="H147" s="82"/>
      <c r="I147" s="83"/>
    </row>
    <row r="148" spans="1:9" ht="20.25" thickTop="1" thickBot="1">
      <c r="A148" s="80"/>
      <c r="B148" s="27" t="s">
        <v>6</v>
      </c>
      <c r="C148" s="27" t="s">
        <v>7</v>
      </c>
      <c r="D148" s="27" t="s">
        <v>8</v>
      </c>
      <c r="E148" s="27" t="s">
        <v>9</v>
      </c>
      <c r="F148" s="27" t="s">
        <v>10</v>
      </c>
      <c r="G148" s="27" t="s">
        <v>11</v>
      </c>
      <c r="H148" s="27" t="s">
        <v>12</v>
      </c>
      <c r="I148" s="27" t="s">
        <v>13</v>
      </c>
    </row>
    <row r="149" spans="1:9" ht="20.25" thickTop="1" thickBot="1">
      <c r="A149" s="28" t="s">
        <v>14</v>
      </c>
      <c r="B149" s="31">
        <v>178</v>
      </c>
      <c r="C149" s="29"/>
      <c r="D149" s="29"/>
      <c r="E149" s="29"/>
      <c r="F149" s="29"/>
      <c r="G149" s="29"/>
      <c r="H149" s="29"/>
      <c r="I149" s="29"/>
    </row>
    <row r="150" spans="1:9" ht="20.25" thickTop="1" thickBot="1">
      <c r="A150" s="30" t="s">
        <v>15</v>
      </c>
      <c r="B150" s="31"/>
      <c r="C150" s="29"/>
      <c r="D150" s="29"/>
      <c r="E150" s="29"/>
      <c r="F150" s="29"/>
      <c r="G150" s="29"/>
      <c r="H150" s="29"/>
      <c r="I150" s="29"/>
    </row>
    <row r="151" spans="1:9" ht="20.25" thickTop="1" thickBot="1">
      <c r="A151" s="32" t="s">
        <v>16</v>
      </c>
      <c r="B151" s="31"/>
      <c r="C151" s="29">
        <v>149</v>
      </c>
      <c r="D151" s="29">
        <v>107</v>
      </c>
      <c r="E151" s="29">
        <v>96</v>
      </c>
      <c r="F151" s="29">
        <v>149</v>
      </c>
      <c r="G151" s="29">
        <v>171</v>
      </c>
      <c r="H151" s="29">
        <v>149</v>
      </c>
      <c r="I151" s="29">
        <v>201</v>
      </c>
    </row>
    <row r="152" spans="1:9" ht="20.25" thickTop="1" thickBot="1">
      <c r="A152" s="32" t="s">
        <v>17</v>
      </c>
      <c r="B152" s="31"/>
      <c r="C152" s="29">
        <v>213</v>
      </c>
      <c r="D152" s="29">
        <v>165</v>
      </c>
      <c r="E152" s="29">
        <v>129</v>
      </c>
      <c r="F152" s="29">
        <v>149</v>
      </c>
      <c r="G152" s="29">
        <v>68</v>
      </c>
      <c r="H152" s="29">
        <v>143</v>
      </c>
      <c r="I152" s="29">
        <v>148</v>
      </c>
    </row>
    <row r="153" spans="1:9" ht="20.25" thickTop="1" thickBot="1">
      <c r="A153" s="32" t="s">
        <v>18</v>
      </c>
      <c r="B153" s="31"/>
      <c r="C153" s="29">
        <v>110</v>
      </c>
      <c r="D153" s="29">
        <v>261</v>
      </c>
      <c r="E153" s="29">
        <v>261</v>
      </c>
      <c r="F153" s="29">
        <v>143</v>
      </c>
      <c r="G153" s="29">
        <v>194</v>
      </c>
      <c r="H153" s="29">
        <v>68</v>
      </c>
      <c r="I153" s="29">
        <v>112</v>
      </c>
    </row>
    <row r="154" spans="1:9" ht="20.25" thickTop="1" thickBot="1">
      <c r="A154" s="32" t="s">
        <v>19</v>
      </c>
      <c r="B154" s="31"/>
      <c r="C154" s="29">
        <v>252</v>
      </c>
      <c r="D154" s="29">
        <v>167</v>
      </c>
      <c r="E154" s="29">
        <v>266</v>
      </c>
      <c r="F154" s="29">
        <v>15</v>
      </c>
      <c r="G154" s="29"/>
      <c r="H154" s="29"/>
      <c r="I154" s="29"/>
    </row>
    <row r="155" spans="1:9" ht="20.25" thickTop="1" thickBot="1">
      <c r="A155" s="32" t="s">
        <v>20</v>
      </c>
      <c r="B155" s="31"/>
      <c r="C155" s="29">
        <v>136</v>
      </c>
      <c r="D155" s="29">
        <v>136</v>
      </c>
      <c r="E155" s="29">
        <v>136</v>
      </c>
      <c r="F155" s="29">
        <v>136</v>
      </c>
      <c r="G155" s="29"/>
      <c r="H155" s="29"/>
      <c r="I155" s="29"/>
    </row>
    <row r="156" spans="1:9" ht="20.25" thickTop="1" thickBot="1">
      <c r="A156" s="32" t="s">
        <v>21</v>
      </c>
      <c r="B156" s="31"/>
      <c r="C156" s="29">
        <v>159</v>
      </c>
      <c r="D156" s="29"/>
      <c r="E156" s="29">
        <v>99</v>
      </c>
      <c r="F156" s="29">
        <v>122</v>
      </c>
      <c r="G156" s="29"/>
      <c r="H156" s="29"/>
      <c r="I156" s="29"/>
    </row>
    <row r="157" spans="1:9" ht="20.25" thickTop="1" thickBot="1">
      <c r="A157" s="28" t="s">
        <v>22</v>
      </c>
      <c r="B157" s="33">
        <f>SUM(B149:B156)</f>
        <v>178</v>
      </c>
      <c r="C157" s="33">
        <f>SUM(C149:C156)</f>
        <v>1019</v>
      </c>
      <c r="D157" s="33">
        <f t="shared" ref="D157:I157" si="10">SUM(D149:D156)</f>
        <v>836</v>
      </c>
      <c r="E157" s="33">
        <f t="shared" si="10"/>
        <v>987</v>
      </c>
      <c r="F157" s="33">
        <f t="shared" si="10"/>
        <v>714</v>
      </c>
      <c r="G157" s="33">
        <f t="shared" si="10"/>
        <v>433</v>
      </c>
      <c r="H157" s="33">
        <f t="shared" si="10"/>
        <v>360</v>
      </c>
      <c r="I157" s="33">
        <f t="shared" si="10"/>
        <v>461</v>
      </c>
    </row>
    <row r="158" spans="1:9" ht="17.25" thickTop="1" thickBot="1">
      <c r="A158" s="36"/>
      <c r="B158" s="36"/>
      <c r="C158" s="36"/>
      <c r="D158" s="36"/>
      <c r="E158" s="36"/>
      <c r="F158" s="36"/>
      <c r="G158" s="36"/>
      <c r="H158" s="36"/>
      <c r="I158" s="35">
        <f>SUM(B157:I157)</f>
        <v>4988</v>
      </c>
    </row>
    <row r="159" spans="1:9" ht="15.75" thickBot="1">
      <c r="A159" s="36"/>
      <c r="B159" s="36"/>
      <c r="C159" s="36"/>
      <c r="D159" s="36"/>
      <c r="E159" s="36"/>
      <c r="F159" s="36"/>
      <c r="G159" s="36"/>
      <c r="H159" s="36"/>
      <c r="I159" s="36"/>
    </row>
    <row r="160" spans="1:9">
      <c r="A160" s="36"/>
      <c r="B160" s="36"/>
      <c r="C160" s="36"/>
      <c r="D160" s="36"/>
      <c r="E160" s="36"/>
      <c r="F160" s="36"/>
      <c r="G160" s="74" t="s">
        <v>48</v>
      </c>
      <c r="H160" s="76">
        <f>I78+I64+I51+I37+I24+I91+I105+I158+I144+I131+I118</f>
        <v>43516</v>
      </c>
      <c r="I160" s="77"/>
    </row>
    <row r="161" spans="1:9" ht="15.75" thickBot="1">
      <c r="A161" s="36"/>
      <c r="B161" s="36"/>
      <c r="C161" s="36"/>
      <c r="D161" s="36"/>
      <c r="E161" s="36"/>
      <c r="F161" s="36"/>
      <c r="G161" s="75"/>
      <c r="H161" s="78"/>
      <c r="I161" s="79"/>
    </row>
    <row r="162" spans="1:9">
      <c r="A162" s="36"/>
      <c r="B162" s="36"/>
      <c r="C162" s="36"/>
      <c r="D162" s="36"/>
      <c r="E162" s="36"/>
      <c r="F162" s="36"/>
      <c r="G162" s="36"/>
      <c r="H162" s="36"/>
      <c r="I162" s="36"/>
    </row>
    <row r="163" spans="1:9">
      <c r="A163" s="36"/>
      <c r="B163" s="36"/>
      <c r="C163" s="36"/>
      <c r="D163" s="36"/>
      <c r="E163" s="36"/>
      <c r="F163" s="36"/>
      <c r="G163" s="36"/>
      <c r="H163" s="36"/>
      <c r="I163" s="36"/>
    </row>
  </sheetData>
  <mergeCells count="39">
    <mergeCell ref="A8:I8"/>
    <mergeCell ref="A9:I9"/>
    <mergeCell ref="A10:I10"/>
    <mergeCell ref="A11:I11"/>
    <mergeCell ref="A12:A14"/>
    <mergeCell ref="B12:I12"/>
    <mergeCell ref="B13:I13"/>
    <mergeCell ref="A25:A27"/>
    <mergeCell ref="B25:I25"/>
    <mergeCell ref="B26:I26"/>
    <mergeCell ref="A39:A41"/>
    <mergeCell ref="B39:I39"/>
    <mergeCell ref="B40:I40"/>
    <mergeCell ref="A52:A54"/>
    <mergeCell ref="B52:I52"/>
    <mergeCell ref="B53:I53"/>
    <mergeCell ref="A66:A68"/>
    <mergeCell ref="B66:I66"/>
    <mergeCell ref="B67:I67"/>
    <mergeCell ref="A79:A81"/>
    <mergeCell ref="B79:I79"/>
    <mergeCell ref="B80:I80"/>
    <mergeCell ref="A93:A95"/>
    <mergeCell ref="B93:I93"/>
    <mergeCell ref="B94:I94"/>
    <mergeCell ref="A106:A108"/>
    <mergeCell ref="B106:I106"/>
    <mergeCell ref="B107:I107"/>
    <mergeCell ref="A119:A121"/>
    <mergeCell ref="B119:I119"/>
    <mergeCell ref="B120:I120"/>
    <mergeCell ref="G160:G161"/>
    <mergeCell ref="H160:I161"/>
    <mergeCell ref="A132:A134"/>
    <mergeCell ref="B132:I132"/>
    <mergeCell ref="B133:I133"/>
    <mergeCell ref="A146:A148"/>
    <mergeCell ref="B146:I146"/>
    <mergeCell ref="B147:I14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44"/>
  <sheetViews>
    <sheetView topLeftCell="A121" workbookViewId="0">
      <selection activeCell="J125" sqref="J125"/>
    </sheetView>
  </sheetViews>
  <sheetFormatPr baseColWidth="10" defaultColWidth="14.42578125" defaultRowHeight="15" customHeight="1"/>
  <cols>
    <col min="1" max="1" width="39" customWidth="1"/>
    <col min="2" max="2" width="10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27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81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f>'LA VEGA1'!B14+'LA  VEGA2'!B14</f>
        <v>103</v>
      </c>
      <c r="C14" s="8">
        <f>'LA VEGA1'!C14+'LA  VEGA2'!C14</f>
        <v>0</v>
      </c>
      <c r="D14" s="8">
        <f>'LA VEGA1'!D14+'LA  VEGA2'!D14</f>
        <v>0</v>
      </c>
      <c r="E14" s="8">
        <f>'LA VEGA1'!E14+'LA  VEGA2'!E14</f>
        <v>0</v>
      </c>
      <c r="F14" s="8">
        <f>'LA VEGA1'!F14+'LA  VEGA2'!F14</f>
        <v>0</v>
      </c>
      <c r="G14" s="8">
        <f>'LA VEGA1'!G14+'LA  VEGA2'!G14</f>
        <v>0</v>
      </c>
      <c r="H14" s="8">
        <f>'LA VEGA1'!H14+'LA  VEGA2'!H14</f>
        <v>0</v>
      </c>
      <c r="I14" s="8">
        <f>'LA VEGA1'!I14+'LA  VEGA2'!I14</f>
        <v>0</v>
      </c>
      <c r="J14" s="5"/>
      <c r="K14" s="2"/>
    </row>
    <row r="15" spans="1:11" ht="18.75">
      <c r="A15" s="9" t="s">
        <v>15</v>
      </c>
      <c r="B15" s="10"/>
      <c r="C15" s="8">
        <f>'LA VEGA1'!C15+'LA  VEGA2'!C15</f>
        <v>0</v>
      </c>
      <c r="D15" s="8">
        <f>'LA VEGA1'!D15+'LA  VEGA2'!D15</f>
        <v>0</v>
      </c>
      <c r="E15" s="8">
        <f>'LA VEGA1'!E15+'LA  VEGA2'!E15</f>
        <v>0</v>
      </c>
      <c r="F15" s="8">
        <f>'LA VEGA1'!F15+'LA  VEGA2'!F15</f>
        <v>0</v>
      </c>
      <c r="G15" s="8">
        <f>'LA VEGA1'!G15+'LA  VEGA2'!G15</f>
        <v>0</v>
      </c>
      <c r="H15" s="8">
        <f>'LA VEGA1'!H15+'LA  VEGA2'!H15</f>
        <v>0</v>
      </c>
      <c r="I15" s="8">
        <f>'LA VEGA1'!I15+'LA  VEGA2'!I15</f>
        <v>0</v>
      </c>
      <c r="J15" s="5"/>
      <c r="K15" s="2"/>
    </row>
    <row r="16" spans="1:11" ht="18.75">
      <c r="A16" s="11" t="s">
        <v>16</v>
      </c>
      <c r="B16" s="10"/>
      <c r="C16" s="8">
        <f>'LA VEGA1'!C16+'LA  VEGA2'!C16</f>
        <v>82</v>
      </c>
      <c r="D16" s="8">
        <f>'LA VEGA1'!D16+'LA  VEGA2'!D16</f>
        <v>82</v>
      </c>
      <c r="E16" s="8">
        <f>'LA VEGA1'!E16+'LA  VEGA2'!E16</f>
        <v>82</v>
      </c>
      <c r="F16" s="8">
        <f>'LA VEGA1'!F16+'LA  VEGA2'!F16</f>
        <v>82</v>
      </c>
      <c r="G16" s="8">
        <f>'LA VEGA1'!G16+'LA  VEGA2'!G16</f>
        <v>82</v>
      </c>
      <c r="H16" s="8">
        <f>'LA VEGA1'!H16+'LA  VEGA2'!H16</f>
        <v>82</v>
      </c>
      <c r="I16" s="8">
        <f>'LA VEGA1'!I16+'LA  VEGA2'!I16</f>
        <v>82</v>
      </c>
      <c r="J16" s="5"/>
      <c r="K16" s="2"/>
    </row>
    <row r="17" spans="1:11" ht="18.75">
      <c r="A17" s="11" t="s">
        <v>17</v>
      </c>
      <c r="B17" s="10"/>
      <c r="C17" s="8">
        <f>'LA VEGA1'!C17+'LA  VEGA2'!C17</f>
        <v>88</v>
      </c>
      <c r="D17" s="8">
        <f>'LA VEGA1'!D17+'LA  VEGA2'!D17</f>
        <v>88</v>
      </c>
      <c r="E17" s="8">
        <f>'LA VEGA1'!E17+'LA  VEGA2'!E17</f>
        <v>88</v>
      </c>
      <c r="F17" s="8">
        <f>'LA VEGA1'!F17+'LA  VEGA2'!F17</f>
        <v>88</v>
      </c>
      <c r="G17" s="8">
        <f>'LA VEGA1'!G17+'LA  VEGA2'!G17</f>
        <v>88</v>
      </c>
      <c r="H17" s="8">
        <f>'LA VEGA1'!H17+'LA  VEGA2'!H17</f>
        <v>88</v>
      </c>
      <c r="I17" s="8">
        <f>'LA VEGA1'!I17+'LA  VEGA2'!I17</f>
        <v>88</v>
      </c>
      <c r="J17" s="5"/>
      <c r="K17" s="2"/>
    </row>
    <row r="18" spans="1:11" ht="18.75">
      <c r="A18" s="11" t="s">
        <v>18</v>
      </c>
      <c r="B18" s="10"/>
      <c r="C18" s="8">
        <f>'LA VEGA1'!C18+'LA  VEGA2'!C18</f>
        <v>108</v>
      </c>
      <c r="D18" s="8">
        <f>'LA VEGA1'!D18+'LA  VEGA2'!D18</f>
        <v>108</v>
      </c>
      <c r="E18" s="8">
        <f>'LA VEGA1'!E18+'LA  VEGA2'!E18</f>
        <v>108</v>
      </c>
      <c r="F18" s="8">
        <f>'LA VEGA1'!F18+'LA  VEGA2'!F18</f>
        <v>108</v>
      </c>
      <c r="G18" s="8">
        <f>'LA VEGA1'!G18+'LA  VEGA2'!G18</f>
        <v>108</v>
      </c>
      <c r="H18" s="8">
        <f>'LA VEGA1'!H18+'LA  VEGA2'!H18</f>
        <v>93</v>
      </c>
      <c r="I18" s="8">
        <f>'LA VEGA1'!I18+'LA  VEGA2'!I18</f>
        <v>93</v>
      </c>
      <c r="J18" s="5"/>
      <c r="K18" s="2"/>
    </row>
    <row r="19" spans="1:11" ht="18.75">
      <c r="A19" s="11" t="s">
        <v>19</v>
      </c>
      <c r="B19" s="10"/>
      <c r="C19" s="8">
        <f>'LA VEGA1'!C19+'LA  VEGA2'!C19</f>
        <v>80</v>
      </c>
      <c r="D19" s="8">
        <f>'LA VEGA1'!D19+'LA  VEGA2'!D19</f>
        <v>124</v>
      </c>
      <c r="E19" s="8">
        <f>'LA VEGA1'!E19+'LA  VEGA2'!E19</f>
        <v>80</v>
      </c>
      <c r="F19" s="8">
        <f>'LA VEGA1'!F19+'LA  VEGA2'!F19</f>
        <v>80</v>
      </c>
      <c r="G19" s="8">
        <f>'LA VEGA1'!G19+'LA  VEGA2'!G19</f>
        <v>0</v>
      </c>
      <c r="H19" s="8">
        <f>'LA VEGA1'!H19+'LA  VEGA2'!H19</f>
        <v>0</v>
      </c>
      <c r="I19" s="8">
        <f>'LA VEGA1'!I19+'LA  VEGA2'!I19</f>
        <v>0</v>
      </c>
      <c r="J19" s="5"/>
      <c r="K19" s="2"/>
    </row>
    <row r="20" spans="1:11" ht="18.75">
      <c r="A20" s="11" t="s">
        <v>20</v>
      </c>
      <c r="B20" s="10"/>
      <c r="C20" s="8">
        <f>'LA VEGA1'!C20+'LA  VEGA2'!C20</f>
        <v>87</v>
      </c>
      <c r="D20" s="8">
        <f>'LA VEGA1'!D20+'LA  VEGA2'!D20</f>
        <v>87</v>
      </c>
      <c r="E20" s="8">
        <f>'LA VEGA1'!E20+'LA  VEGA2'!E20</f>
        <v>87</v>
      </c>
      <c r="F20" s="8">
        <f>'LA VEGA1'!F20+'LA  VEGA2'!F20</f>
        <v>87</v>
      </c>
      <c r="G20" s="8">
        <f>'LA VEGA1'!G20+'LA  VEGA2'!G20</f>
        <v>0</v>
      </c>
      <c r="H20" s="8">
        <f>'LA VEGA1'!H20+'LA  VEGA2'!H20</f>
        <v>0</v>
      </c>
      <c r="I20" s="8">
        <f>'LA VEGA1'!I20+'LA  VEGA2'!I20</f>
        <v>0</v>
      </c>
      <c r="J20" s="5"/>
      <c r="K20" s="2"/>
    </row>
    <row r="21" spans="1:11" ht="15.75" customHeight="1">
      <c r="A21" s="11" t="s">
        <v>21</v>
      </c>
      <c r="B21" s="10"/>
      <c r="C21" s="8">
        <f>'LA VEGA1'!C21+'LA  VEGA2'!C21</f>
        <v>99</v>
      </c>
      <c r="D21" s="8">
        <f>'LA VEGA1'!D21+'LA  VEGA2'!D21</f>
        <v>99</v>
      </c>
      <c r="E21" s="8">
        <f>'LA VEGA1'!E21+'LA  VEGA2'!E21</f>
        <v>99</v>
      </c>
      <c r="F21" s="8">
        <f>'LA VEGA1'!F21+'LA  VEGA2'!F21</f>
        <v>99</v>
      </c>
      <c r="G21" s="8">
        <f>'LA VEGA1'!G21+'LA  VEGA2'!G21</f>
        <v>0</v>
      </c>
      <c r="H21" s="8">
        <f>'LA VEGA1'!H21+'LA  VEGA2'!H21</f>
        <v>0</v>
      </c>
      <c r="I21" s="8">
        <f>'LA VEGA1'!I21+'LA  VEGA2'!I21</f>
        <v>0</v>
      </c>
      <c r="J21" s="5"/>
      <c r="K21" s="2"/>
    </row>
    <row r="22" spans="1:11" ht="15.75" customHeight="1">
      <c r="A22" s="7" t="s">
        <v>22</v>
      </c>
      <c r="B22" s="12">
        <f>SUM(B14:B21)</f>
        <v>103</v>
      </c>
      <c r="C22" s="12">
        <f t="shared" ref="C22:I22" si="0">SUM(C16:C21)</f>
        <v>544</v>
      </c>
      <c r="D22" s="12">
        <f t="shared" si="0"/>
        <v>588</v>
      </c>
      <c r="E22" s="12">
        <f t="shared" si="0"/>
        <v>544</v>
      </c>
      <c r="F22" s="12">
        <f t="shared" si="0"/>
        <v>544</v>
      </c>
      <c r="G22" s="12">
        <f t="shared" si="0"/>
        <v>278</v>
      </c>
      <c r="H22" s="12">
        <f t="shared" si="0"/>
        <v>263</v>
      </c>
      <c r="I22" s="12">
        <f t="shared" si="0"/>
        <v>263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3127</v>
      </c>
      <c r="J23" s="2"/>
      <c r="K23" s="2"/>
    </row>
    <row r="24" spans="1:11" ht="15.75" customHeight="1">
      <c r="A24" s="49" t="s">
        <v>4</v>
      </c>
      <c r="B24" s="51" t="s">
        <v>27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82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f>'LA VEGA1'!B27+'LA  VEGA2'!B27</f>
        <v>1297</v>
      </c>
      <c r="C27" s="8">
        <f>'LA VEGA1'!C27+'LA  VEGA2'!C27</f>
        <v>0</v>
      </c>
      <c r="D27" s="8">
        <f>'LA VEGA1'!D27+'LA  VEGA2'!D27</f>
        <v>0</v>
      </c>
      <c r="E27" s="8">
        <f>'LA VEGA1'!E27+'LA  VEGA2'!E27</f>
        <v>0</v>
      </c>
      <c r="F27" s="8">
        <f>'LA VEGA1'!F27+'LA  VEGA2'!F27</f>
        <v>0</v>
      </c>
      <c r="G27" s="8">
        <f>'LA VEGA1'!G27+'LA  VEGA2'!G27</f>
        <v>0</v>
      </c>
      <c r="H27" s="8">
        <f>'LA VEGA1'!H27+'LA  VEGA2'!H27</f>
        <v>0</v>
      </c>
      <c r="I27" s="8">
        <f>'LA VEGA1'!I27+'LA  VEGA2'!I27</f>
        <v>0</v>
      </c>
      <c r="J27" s="2"/>
      <c r="K27" s="2"/>
    </row>
    <row r="28" spans="1:11" ht="15.75" customHeight="1">
      <c r="A28" s="9" t="s">
        <v>15</v>
      </c>
      <c r="B28" s="10"/>
      <c r="C28" s="8">
        <f>'LA VEGA1'!C28+'LA  VEGA2'!C28</f>
        <v>0</v>
      </c>
      <c r="D28" s="8">
        <f>'LA VEGA1'!D28+'LA  VEGA2'!D28</f>
        <v>0</v>
      </c>
      <c r="E28" s="8">
        <f>'LA VEGA1'!E28+'LA  VEGA2'!E28</f>
        <v>0</v>
      </c>
      <c r="F28" s="8">
        <f>'LA VEGA1'!F28+'LA  VEGA2'!F28</f>
        <v>0</v>
      </c>
      <c r="G28" s="8">
        <f>'LA VEGA1'!G28+'LA  VEGA2'!G28</f>
        <v>0</v>
      </c>
      <c r="H28" s="8">
        <f>'LA VEGA1'!H28+'LA  VEGA2'!H28</f>
        <v>0</v>
      </c>
      <c r="I28" s="8">
        <f>'LA VEGA1'!I28+'LA  VEGA2'!I28</f>
        <v>0</v>
      </c>
      <c r="J28" s="2"/>
      <c r="K28" s="2"/>
    </row>
    <row r="29" spans="1:11" ht="15.75" customHeight="1">
      <c r="A29" s="11" t="s">
        <v>16</v>
      </c>
      <c r="B29" s="10"/>
      <c r="C29" s="8">
        <f>'LA VEGA1'!C29+'LA  VEGA2'!C29</f>
        <v>1008</v>
      </c>
      <c r="D29" s="8">
        <f>'LA VEGA1'!D29+'LA  VEGA2'!D29</f>
        <v>1008</v>
      </c>
      <c r="E29" s="8">
        <f>'LA VEGA1'!E29+'LA  VEGA2'!E29</f>
        <v>1008</v>
      </c>
      <c r="F29" s="8">
        <f>'LA VEGA1'!F29+'LA  VEGA2'!F29</f>
        <v>1008</v>
      </c>
      <c r="G29" s="8">
        <f>'LA VEGA1'!G29+'LA  VEGA2'!G29</f>
        <v>1008</v>
      </c>
      <c r="H29" s="8">
        <f>'LA VEGA1'!H29+'LA  VEGA2'!H29</f>
        <v>987</v>
      </c>
      <c r="I29" s="8">
        <f>'LA VEGA1'!I29+'LA  VEGA2'!I29</f>
        <v>1008</v>
      </c>
      <c r="J29" s="2"/>
      <c r="K29" s="2"/>
    </row>
    <row r="30" spans="1:11" ht="15.75" customHeight="1">
      <c r="A30" s="11" t="s">
        <v>17</v>
      </c>
      <c r="B30" s="10"/>
      <c r="C30" s="8">
        <f>'LA VEGA1'!C30+'LA  VEGA2'!C30</f>
        <v>1037</v>
      </c>
      <c r="D30" s="8">
        <f>'LA VEGA1'!D30+'LA  VEGA2'!D30</f>
        <v>1037</v>
      </c>
      <c r="E30" s="8">
        <f>'LA VEGA1'!E30+'LA  VEGA2'!E30</f>
        <v>1037</v>
      </c>
      <c r="F30" s="8">
        <f>'LA VEGA1'!F30+'LA  VEGA2'!F30</f>
        <v>1037</v>
      </c>
      <c r="G30" s="8">
        <f>'LA VEGA1'!G30+'LA  VEGA2'!G30</f>
        <v>1037</v>
      </c>
      <c r="H30" s="8">
        <f>'LA VEGA1'!H30+'LA  VEGA2'!H30</f>
        <v>1037</v>
      </c>
      <c r="I30" s="8">
        <f>'LA VEGA1'!I30+'LA  VEGA2'!I30</f>
        <v>1037</v>
      </c>
      <c r="J30" s="2"/>
      <c r="K30" s="2"/>
    </row>
    <row r="31" spans="1:11" ht="15.75" customHeight="1">
      <c r="A31" s="11" t="s">
        <v>18</v>
      </c>
      <c r="B31" s="10"/>
      <c r="C31" s="8">
        <f>'LA VEGA1'!C31+'LA  VEGA2'!C31</f>
        <v>1157</v>
      </c>
      <c r="D31" s="8">
        <f>'LA VEGA1'!D31+'LA  VEGA2'!D31</f>
        <v>1157</v>
      </c>
      <c r="E31" s="8">
        <f>'LA VEGA1'!E31+'LA  VEGA2'!E31</f>
        <v>1157</v>
      </c>
      <c r="F31" s="8">
        <f>'LA VEGA1'!F31+'LA  VEGA2'!F31</f>
        <v>1157</v>
      </c>
      <c r="G31" s="8">
        <f>'LA VEGA1'!G31+'LA  VEGA2'!G31</f>
        <v>1157</v>
      </c>
      <c r="H31" s="8">
        <f>'LA VEGA1'!H31+'LA  VEGA2'!H31</f>
        <v>1095</v>
      </c>
      <c r="I31" s="8">
        <f>'LA VEGA1'!I31+'LA  VEGA2'!I31</f>
        <v>1157</v>
      </c>
      <c r="J31" s="2"/>
      <c r="K31" s="2"/>
    </row>
    <row r="32" spans="1:11" ht="15.75" customHeight="1">
      <c r="A32" s="11" t="s">
        <v>19</v>
      </c>
      <c r="B32" s="10"/>
      <c r="C32" s="8">
        <f>'LA VEGA1'!C32+'LA  VEGA2'!C32</f>
        <v>1080</v>
      </c>
      <c r="D32" s="8">
        <f>'LA VEGA1'!D32+'LA  VEGA2'!D32</f>
        <v>1080</v>
      </c>
      <c r="E32" s="8">
        <f>'LA VEGA1'!E32+'LA  VEGA2'!E32</f>
        <v>1080</v>
      </c>
      <c r="F32" s="8">
        <f>'LA VEGA1'!F32+'LA  VEGA2'!F32</f>
        <v>1080</v>
      </c>
      <c r="G32" s="8">
        <f>'LA VEGA1'!G32+'LA  VEGA2'!G32</f>
        <v>0</v>
      </c>
      <c r="H32" s="8">
        <f>'LA VEGA1'!H32+'LA  VEGA2'!H32</f>
        <v>0</v>
      </c>
      <c r="I32" s="8">
        <f>'LA VEGA1'!I32+'LA  VEGA2'!I32</f>
        <v>0</v>
      </c>
      <c r="J32" s="2"/>
      <c r="K32" s="2"/>
    </row>
    <row r="33" spans="1:11" ht="15.75" customHeight="1">
      <c r="A33" s="11" t="s">
        <v>20</v>
      </c>
      <c r="B33" s="10"/>
      <c r="C33" s="8">
        <f>'LA VEGA1'!C33+'LA  VEGA2'!C33</f>
        <v>999</v>
      </c>
      <c r="D33" s="8">
        <f>'LA VEGA1'!D33+'LA  VEGA2'!D33</f>
        <v>999</v>
      </c>
      <c r="E33" s="8">
        <f>'LA VEGA1'!E33+'LA  VEGA2'!E33</f>
        <v>999</v>
      </c>
      <c r="F33" s="8">
        <f>'LA VEGA1'!F33+'LA  VEGA2'!F33</f>
        <v>999</v>
      </c>
      <c r="G33" s="8">
        <f>'LA VEGA1'!G33+'LA  VEGA2'!G33</f>
        <v>0</v>
      </c>
      <c r="H33" s="8">
        <f>'LA VEGA1'!H33+'LA  VEGA2'!H33</f>
        <v>0</v>
      </c>
      <c r="I33" s="8">
        <f>'LA VEGA1'!I33+'LA  VEGA2'!I33</f>
        <v>0</v>
      </c>
      <c r="J33" s="2"/>
      <c r="K33" s="2"/>
    </row>
    <row r="34" spans="1:11" ht="15.75" customHeight="1">
      <c r="A34" s="11" t="s">
        <v>21</v>
      </c>
      <c r="B34" s="10"/>
      <c r="C34" s="8">
        <f>'LA VEGA1'!C34+'LA  VEGA2'!C34</f>
        <v>1077</v>
      </c>
      <c r="D34" s="8">
        <f>'LA VEGA1'!D34+'LA  VEGA2'!D34</f>
        <v>1077</v>
      </c>
      <c r="E34" s="8">
        <f>'LA VEGA1'!E34+'LA  VEGA2'!E34</f>
        <v>1077</v>
      </c>
      <c r="F34" s="8">
        <f>'LA VEGA1'!F34+'LA  VEGA2'!F34</f>
        <v>1077</v>
      </c>
      <c r="G34" s="8">
        <f>'LA VEGA1'!G34+'LA  VEGA2'!G34</f>
        <v>0</v>
      </c>
      <c r="H34" s="8">
        <f>'LA VEGA1'!H34+'LA  VEGA2'!H34</f>
        <v>0</v>
      </c>
      <c r="I34" s="8">
        <f>'LA VEGA1'!I34+'LA  VEGA2'!I34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1297</v>
      </c>
      <c r="C35" s="12">
        <f t="shared" si="1"/>
        <v>6358</v>
      </c>
      <c r="D35" s="12">
        <f t="shared" si="1"/>
        <v>6358</v>
      </c>
      <c r="E35" s="12">
        <f t="shared" si="1"/>
        <v>6358</v>
      </c>
      <c r="F35" s="12">
        <f t="shared" si="1"/>
        <v>6358</v>
      </c>
      <c r="G35" s="12">
        <f t="shared" si="1"/>
        <v>3202</v>
      </c>
      <c r="H35" s="12">
        <f t="shared" si="1"/>
        <v>3119</v>
      </c>
      <c r="I35" s="12">
        <f t="shared" si="1"/>
        <v>3202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36252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27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83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 thickTop="1" thickBo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10">
        <f>'LA VEGA1'!B41+'LA  VEGA2'!B41</f>
        <v>714</v>
      </c>
      <c r="C41" s="8">
        <f>'LA VEGA1'!C41+'LA  VEGA2'!C41</f>
        <v>0</v>
      </c>
      <c r="D41" s="8">
        <f>'LA VEGA1'!D41+'LA  VEGA2'!D41</f>
        <v>0</v>
      </c>
      <c r="E41" s="8">
        <f>'LA VEGA1'!E41+'LA  VEGA2'!E41</f>
        <v>0</v>
      </c>
      <c r="F41" s="8">
        <f>'LA VEGA1'!F41+'LA  VEGA2'!F41</f>
        <v>0</v>
      </c>
      <c r="G41" s="8">
        <f>'LA VEGA1'!G41+'LA  VEGA2'!G41</f>
        <v>0</v>
      </c>
      <c r="H41" s="8">
        <f>'LA VEGA1'!H41+'LA  VEGA2'!H41</f>
        <v>0</v>
      </c>
      <c r="I41" s="8">
        <f>'LA VEGA1'!I41+'LA  VEGA2'!I41</f>
        <v>0</v>
      </c>
      <c r="J41" s="2"/>
      <c r="K41" s="2"/>
    </row>
    <row r="42" spans="1:11" ht="15.75" customHeight="1" thickTop="1" thickBot="1">
      <c r="A42" s="9" t="s">
        <v>15</v>
      </c>
      <c r="B42" s="10"/>
      <c r="C42" s="8">
        <f>'LA VEGA1'!C42+'LA  VEGA2'!C42</f>
        <v>0</v>
      </c>
      <c r="D42" s="8">
        <f>'LA VEGA1'!D42+'LA  VEGA2'!D42</f>
        <v>0</v>
      </c>
      <c r="E42" s="8">
        <f>'LA VEGA1'!E42+'LA  VEGA2'!E42</f>
        <v>0</v>
      </c>
      <c r="F42" s="8">
        <f>'LA VEGA1'!F42+'LA  VEGA2'!F42</f>
        <v>0</v>
      </c>
      <c r="G42" s="8">
        <f>'LA VEGA1'!G42+'LA  VEGA2'!G42</f>
        <v>0</v>
      </c>
      <c r="H42" s="8">
        <f>'LA VEGA1'!H42+'LA  VEGA2'!H42</f>
        <v>0</v>
      </c>
      <c r="I42" s="8">
        <f>'LA VEGA1'!I42+'LA  VEGA2'!I42</f>
        <v>0</v>
      </c>
      <c r="J42" s="2"/>
      <c r="K42" s="2"/>
    </row>
    <row r="43" spans="1:11" ht="15.75" customHeight="1" thickTop="1" thickBot="1">
      <c r="A43" s="11" t="s">
        <v>16</v>
      </c>
      <c r="B43" s="10"/>
      <c r="C43" s="8">
        <f>'LA VEGA1'!C43+'LA  VEGA2'!C43</f>
        <v>897</v>
      </c>
      <c r="D43" s="8">
        <f>'LA VEGA1'!D43+'LA  VEGA2'!D43</f>
        <v>827</v>
      </c>
      <c r="E43" s="8">
        <f>'LA VEGA1'!E43+'LA  VEGA2'!E43</f>
        <v>857</v>
      </c>
      <c r="F43" s="8">
        <f>'LA VEGA1'!F43+'LA  VEGA2'!F43</f>
        <v>927</v>
      </c>
      <c r="G43" s="8">
        <f>'LA VEGA1'!G43+'LA  VEGA2'!G43</f>
        <v>827</v>
      </c>
      <c r="H43" s="8">
        <f>'LA VEGA1'!H43+'LA  VEGA2'!H43</f>
        <v>827</v>
      </c>
      <c r="I43" s="8">
        <f>'LA VEGA1'!I43+'LA  VEGA2'!I43</f>
        <v>827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f>'LA VEGA1'!C44+'LA  VEGA2'!C44</f>
        <v>818</v>
      </c>
      <c r="D44" s="8">
        <f>'LA VEGA1'!D44+'LA  VEGA2'!D44</f>
        <v>868</v>
      </c>
      <c r="E44" s="8">
        <f>'LA VEGA1'!E44+'LA  VEGA2'!E44</f>
        <v>868</v>
      </c>
      <c r="F44" s="8">
        <f>'LA VEGA1'!F44+'LA  VEGA2'!F44</f>
        <v>858</v>
      </c>
      <c r="G44" s="8">
        <f>'LA VEGA1'!G44+'LA  VEGA2'!G44</f>
        <v>818</v>
      </c>
      <c r="H44" s="8">
        <f>'LA VEGA1'!H44+'LA  VEGA2'!H44</f>
        <v>818</v>
      </c>
      <c r="I44" s="8">
        <f>'LA VEGA1'!I44+'LA  VEGA2'!I44</f>
        <v>818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f>'LA VEGA1'!C45+'LA  VEGA2'!C45</f>
        <v>1060</v>
      </c>
      <c r="D45" s="8">
        <f>'LA VEGA1'!D45+'LA  VEGA2'!D45</f>
        <v>960</v>
      </c>
      <c r="E45" s="8">
        <f>'LA VEGA1'!E45+'LA  VEGA2'!E45</f>
        <v>960</v>
      </c>
      <c r="F45" s="8">
        <f>'LA VEGA1'!F45+'LA  VEGA2'!F45</f>
        <v>990</v>
      </c>
      <c r="G45" s="8">
        <f>'LA VEGA1'!G45+'LA  VEGA2'!G45</f>
        <v>1030</v>
      </c>
      <c r="H45" s="8">
        <f>'LA VEGA1'!H45+'LA  VEGA2'!H45</f>
        <v>960</v>
      </c>
      <c r="I45" s="8">
        <f>'LA VEGA1'!I45+'LA  VEGA2'!I45</f>
        <v>960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f>'LA VEGA1'!C46+'LA  VEGA2'!C46</f>
        <v>999</v>
      </c>
      <c r="D46" s="8">
        <f>'LA VEGA1'!D46+'LA  VEGA2'!D46</f>
        <v>999</v>
      </c>
      <c r="E46" s="8">
        <f>'LA VEGA1'!E46+'LA  VEGA2'!E46</f>
        <v>1039</v>
      </c>
      <c r="F46" s="8">
        <f>'LA VEGA1'!F46+'LA  VEGA2'!F46</f>
        <v>1049</v>
      </c>
      <c r="G46" s="8">
        <f>'LA VEGA1'!G46+'LA  VEGA2'!G46</f>
        <v>0</v>
      </c>
      <c r="H46" s="8">
        <f>'LA VEGA1'!H46+'LA  VEGA2'!H46</f>
        <v>0</v>
      </c>
      <c r="I46" s="8">
        <f>'LA VEGA1'!I46+'LA  VEGA2'!I46</f>
        <v>0</v>
      </c>
      <c r="J46" s="2"/>
      <c r="K46" s="2"/>
    </row>
    <row r="47" spans="1:11" ht="15.75" customHeight="1" thickTop="1" thickBot="1">
      <c r="A47" s="11" t="s">
        <v>20</v>
      </c>
      <c r="B47" s="10"/>
      <c r="C47" s="8">
        <f>'LA VEGA1'!C47+'LA  VEGA2'!C47</f>
        <v>975</v>
      </c>
      <c r="D47" s="8">
        <f>'LA VEGA1'!D47+'LA  VEGA2'!D47</f>
        <v>1025</v>
      </c>
      <c r="E47" s="8">
        <f>'LA VEGA1'!E47+'LA  VEGA2'!E47</f>
        <v>975</v>
      </c>
      <c r="F47" s="8">
        <f>'LA VEGA1'!F47+'LA  VEGA2'!F47</f>
        <v>1055</v>
      </c>
      <c r="G47" s="8">
        <f>'LA VEGA1'!G47+'LA  VEGA2'!G47</f>
        <v>0</v>
      </c>
      <c r="H47" s="8">
        <f>'LA VEGA1'!H47+'LA  VEGA2'!H47</f>
        <v>0</v>
      </c>
      <c r="I47" s="8">
        <f>'LA VEGA1'!I47+'LA  VEGA2'!I47</f>
        <v>0</v>
      </c>
      <c r="J47" s="2"/>
      <c r="K47" s="2"/>
    </row>
    <row r="48" spans="1:11" ht="15.75" customHeight="1" thickTop="1" thickBot="1">
      <c r="A48" s="11" t="s">
        <v>21</v>
      </c>
      <c r="B48" s="10"/>
      <c r="C48" s="8">
        <f>'LA VEGA1'!C48+'LA  VEGA2'!C48</f>
        <v>1005</v>
      </c>
      <c r="D48" s="8">
        <f>'LA VEGA1'!D48+'LA  VEGA2'!D48</f>
        <v>1025</v>
      </c>
      <c r="E48" s="8">
        <f>'LA VEGA1'!E48+'LA  VEGA2'!E48</f>
        <v>1005</v>
      </c>
      <c r="F48" s="8">
        <f>'LA VEGA1'!F48+'LA  VEGA2'!F48</f>
        <v>1045</v>
      </c>
      <c r="G48" s="8">
        <f>'LA VEGA1'!G48+'LA  VEGA2'!G48</f>
        <v>0</v>
      </c>
      <c r="H48" s="8">
        <f>'LA VEGA1'!H48+'LA  VEGA2'!H48</f>
        <v>0</v>
      </c>
      <c r="I48" s="8">
        <f>'LA VEGA1'!I48+'LA  VEGA2'!I48</f>
        <v>0</v>
      </c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714</v>
      </c>
      <c r="C49" s="12">
        <f>SUM(C41:C48)</f>
        <v>5754</v>
      </c>
      <c r="D49" s="12">
        <f>SUM(D41:D48)</f>
        <v>5704</v>
      </c>
      <c r="E49" s="12">
        <f t="shared" si="2"/>
        <v>5704</v>
      </c>
      <c r="F49" s="12">
        <f t="shared" si="2"/>
        <v>5924</v>
      </c>
      <c r="G49" s="12">
        <f t="shared" si="2"/>
        <v>2675</v>
      </c>
      <c r="H49" s="12">
        <f t="shared" si="2"/>
        <v>2605</v>
      </c>
      <c r="I49" s="12">
        <f t="shared" si="2"/>
        <v>2605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31685</v>
      </c>
      <c r="J50" s="2"/>
      <c r="K50" s="2"/>
    </row>
    <row r="51" spans="1:11" ht="15.75" customHeight="1">
      <c r="A51" s="49" t="s">
        <v>4</v>
      </c>
      <c r="B51" s="51" t="s">
        <v>27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84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10">
        <f>'LA VEGA1'!B54+'LA  VEGA2'!B54</f>
        <v>1585</v>
      </c>
      <c r="C54" s="8">
        <f>'LA VEGA1'!C54+'LA  VEGA2'!C68</f>
        <v>0</v>
      </c>
      <c r="D54" s="8">
        <f>'LA VEGA1'!D54+'LA  VEGA2'!D68</f>
        <v>0</v>
      </c>
      <c r="E54" s="8">
        <f>'LA VEGA1'!E54+'LA  VEGA2'!E68</f>
        <v>0</v>
      </c>
      <c r="F54" s="8">
        <f>'LA VEGA1'!F54+'LA  VEGA2'!F68</f>
        <v>0</v>
      </c>
      <c r="G54" s="8">
        <f>'LA VEGA1'!G54+'LA  VEGA2'!G68</f>
        <v>0</v>
      </c>
      <c r="H54" s="8">
        <f>'LA VEGA1'!H54+'LA  VEGA2'!H68</f>
        <v>0</v>
      </c>
      <c r="I54" s="8">
        <f>'LA VEGA1'!I54+'LA  VEGA2'!I68</f>
        <v>0</v>
      </c>
      <c r="J54" s="2"/>
      <c r="K54" s="2"/>
    </row>
    <row r="55" spans="1:11" ht="15.75" customHeight="1">
      <c r="A55" s="9" t="s">
        <v>15</v>
      </c>
      <c r="B55" s="10"/>
      <c r="C55" s="8">
        <f>'LA VEGA1'!C55+'LA  VEGA2'!C69</f>
        <v>0</v>
      </c>
      <c r="D55" s="8">
        <f>'LA VEGA1'!D55+'LA  VEGA2'!D69</f>
        <v>0</v>
      </c>
      <c r="E55" s="8">
        <f>'LA VEGA1'!E55+'LA  VEGA2'!E69</f>
        <v>0</v>
      </c>
      <c r="F55" s="8">
        <f>'LA VEGA1'!F55+'LA  VEGA2'!F69</f>
        <v>0</v>
      </c>
      <c r="G55" s="8">
        <f>'LA VEGA1'!G55+'LA  VEGA2'!G69</f>
        <v>0</v>
      </c>
      <c r="H55" s="8">
        <f>'LA VEGA1'!H55+'LA  VEGA2'!H69</f>
        <v>0</v>
      </c>
      <c r="I55" s="8">
        <f>'LA VEGA1'!I55+'LA  VEGA2'!I69</f>
        <v>0</v>
      </c>
      <c r="J55" s="2"/>
      <c r="K55" s="2"/>
    </row>
    <row r="56" spans="1:11" ht="15.75" customHeight="1">
      <c r="A56" s="11" t="s">
        <v>16</v>
      </c>
      <c r="B56" s="10"/>
      <c r="C56" s="8">
        <f>'LA VEGA1'!C56+'LA  VEGA2'!C70</f>
        <v>2352</v>
      </c>
      <c r="D56" s="8">
        <f>'LA VEGA1'!D56+'LA  VEGA2'!D70</f>
        <v>2269</v>
      </c>
      <c r="E56" s="8">
        <f>'LA VEGA1'!E56+'LA  VEGA2'!E70</f>
        <v>2312</v>
      </c>
      <c r="F56" s="8">
        <f>'LA VEGA1'!F56+'LA  VEGA2'!F70</f>
        <v>2506</v>
      </c>
      <c r="G56" s="8">
        <f>'LA VEGA1'!G56+'LA  VEGA2'!G70</f>
        <v>1494</v>
      </c>
      <c r="H56" s="8">
        <f>'LA VEGA1'!H56+'LA  VEGA2'!H70</f>
        <v>2345</v>
      </c>
      <c r="I56" s="8">
        <f>'LA VEGA1'!I56+'LA  VEGA2'!I70</f>
        <v>1494</v>
      </c>
      <c r="J56" s="2"/>
      <c r="K56" s="2"/>
    </row>
    <row r="57" spans="1:11" ht="15.75" customHeight="1">
      <c r="A57" s="11" t="s">
        <v>17</v>
      </c>
      <c r="B57" s="10"/>
      <c r="C57" s="8">
        <f>'LA VEGA1'!C57+'LA  VEGA2'!C71</f>
        <v>2329</v>
      </c>
      <c r="D57" s="8">
        <f>'LA VEGA1'!D57+'LA  VEGA2'!D71</f>
        <v>2348</v>
      </c>
      <c r="E57" s="8">
        <f>'LA VEGA1'!E57+'LA  VEGA2'!E71</f>
        <v>2337</v>
      </c>
      <c r="F57" s="8">
        <f>'LA VEGA1'!F57+'LA  VEGA2'!F71</f>
        <v>2688</v>
      </c>
      <c r="G57" s="8">
        <f>'LA VEGA1'!G57+'LA  VEGA2'!G71</f>
        <v>1634</v>
      </c>
      <c r="H57" s="8">
        <f>'LA VEGA1'!H57+'LA  VEGA2'!H71</f>
        <v>2434</v>
      </c>
      <c r="I57" s="8">
        <f>'LA VEGA1'!I57+'LA  VEGA2'!I71</f>
        <v>1634</v>
      </c>
      <c r="J57" s="2"/>
      <c r="K57" s="2"/>
    </row>
    <row r="58" spans="1:11" ht="15.75" customHeight="1">
      <c r="A58" s="11" t="s">
        <v>18</v>
      </c>
      <c r="B58" s="10"/>
      <c r="C58" s="8">
        <f>'LA VEGA1'!C58+'LA  VEGA2'!C72</f>
        <v>2623</v>
      </c>
      <c r="D58" s="8">
        <f>'LA VEGA1'!D58+'LA  VEGA2'!D72</f>
        <v>2720</v>
      </c>
      <c r="E58" s="8">
        <f>'LA VEGA1'!E58+'LA  VEGA2'!E72</f>
        <v>2717</v>
      </c>
      <c r="F58" s="8">
        <f>'LA VEGA1'!F58+'LA  VEGA2'!F72</f>
        <v>2963</v>
      </c>
      <c r="G58" s="8">
        <f>'LA VEGA1'!G58+'LA  VEGA2'!G72</f>
        <v>1840</v>
      </c>
      <c r="H58" s="8">
        <f>'LA VEGA1'!H58+'LA  VEGA2'!H72</f>
        <v>2841</v>
      </c>
      <c r="I58" s="8">
        <f>'LA VEGA1'!I58+'LA  VEGA2'!I72</f>
        <v>1840</v>
      </c>
      <c r="J58" s="2"/>
      <c r="K58" s="2"/>
    </row>
    <row r="59" spans="1:11" ht="15.75" customHeight="1">
      <c r="A59" s="11" t="s">
        <v>19</v>
      </c>
      <c r="B59" s="10"/>
      <c r="C59" s="8">
        <f>'LA VEGA1'!C59+'LA  VEGA2'!C73</f>
        <v>2659</v>
      </c>
      <c r="D59" s="8">
        <f>'LA VEGA1'!D59+'LA  VEGA2'!D73</f>
        <v>2667</v>
      </c>
      <c r="E59" s="8">
        <f>'LA VEGA1'!E59+'LA  VEGA2'!E73</f>
        <v>2577</v>
      </c>
      <c r="F59" s="8">
        <f>'LA VEGA1'!F59+'LA  VEGA2'!F73</f>
        <v>2653</v>
      </c>
      <c r="G59" s="8">
        <f>'LA VEGA1'!G59+'LA  VEGA2'!G73</f>
        <v>0</v>
      </c>
      <c r="H59" s="8">
        <f>'LA VEGA1'!H59+'LA  VEGA2'!H73</f>
        <v>0</v>
      </c>
      <c r="I59" s="8">
        <f>'LA VEGA1'!I59+'LA  VEGA2'!I73</f>
        <v>0</v>
      </c>
      <c r="J59" s="2"/>
      <c r="K59" s="2"/>
    </row>
    <row r="60" spans="1:11" ht="15.75" customHeight="1">
      <c r="A60" s="11" t="s">
        <v>20</v>
      </c>
      <c r="B60" s="10"/>
      <c r="C60" s="8">
        <f>'LA VEGA1'!C60+'LA  VEGA2'!C74</f>
        <v>2923</v>
      </c>
      <c r="D60" s="8">
        <f>'LA VEGA1'!D60+'LA  VEGA2'!D74</f>
        <v>2770</v>
      </c>
      <c r="E60" s="8">
        <f>'LA VEGA1'!E60+'LA  VEGA2'!E74</f>
        <v>2858</v>
      </c>
      <c r="F60" s="8">
        <f>'LA VEGA1'!F60+'LA  VEGA2'!F74</f>
        <v>2758</v>
      </c>
      <c r="G60" s="8">
        <f>'LA VEGA1'!G60+'LA  VEGA2'!G74</f>
        <v>0</v>
      </c>
      <c r="H60" s="8">
        <f>'LA VEGA1'!H60+'LA  VEGA2'!H74</f>
        <v>0</v>
      </c>
      <c r="I60" s="8">
        <f>'LA VEGA1'!I60+'LA  VEGA2'!I74</f>
        <v>0</v>
      </c>
      <c r="J60" s="2"/>
      <c r="K60" s="2"/>
    </row>
    <row r="61" spans="1:11" ht="15.75" customHeight="1">
      <c r="A61" s="11" t="s">
        <v>21</v>
      </c>
      <c r="B61" s="10"/>
      <c r="C61" s="8">
        <f>'LA VEGA1'!C61+'LA  VEGA2'!C75</f>
        <v>2717</v>
      </c>
      <c r="D61" s="8">
        <f>'LA VEGA1'!D61+'LA  VEGA2'!D75</f>
        <v>2472</v>
      </c>
      <c r="E61" s="8">
        <f>'LA VEGA1'!E61+'LA  VEGA2'!E75</f>
        <v>2648</v>
      </c>
      <c r="F61" s="8">
        <f>'LA VEGA1'!F61+'LA  VEGA2'!F75</f>
        <v>2629</v>
      </c>
      <c r="G61" s="8">
        <f>'LA VEGA1'!G61+'LA  VEGA2'!G75</f>
        <v>0</v>
      </c>
      <c r="H61" s="8">
        <f>'LA VEGA1'!H61+'LA  VEGA2'!H75</f>
        <v>0</v>
      </c>
      <c r="I61" s="8">
        <f>'LA VEGA1'!I61+'LA  VEGA2'!I75</f>
        <v>0</v>
      </c>
      <c r="J61" s="2"/>
      <c r="K61" s="2"/>
    </row>
    <row r="62" spans="1:11" ht="15.75" customHeight="1">
      <c r="A62" s="7" t="s">
        <v>22</v>
      </c>
      <c r="B62" s="12">
        <f t="shared" ref="B62:I62" si="3">SUM(B54:B61)</f>
        <v>1585</v>
      </c>
      <c r="C62" s="12">
        <f t="shared" si="3"/>
        <v>15603</v>
      </c>
      <c r="D62" s="12">
        <f t="shared" si="3"/>
        <v>15246</v>
      </c>
      <c r="E62" s="12">
        <f t="shared" si="3"/>
        <v>15449</v>
      </c>
      <c r="F62" s="12">
        <f t="shared" si="3"/>
        <v>16197</v>
      </c>
      <c r="G62" s="12">
        <f t="shared" si="3"/>
        <v>4968</v>
      </c>
      <c r="H62" s="12">
        <f t="shared" si="3"/>
        <v>7620</v>
      </c>
      <c r="I62" s="15">
        <f t="shared" si="3"/>
        <v>4968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81636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27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85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10">
        <f>'LA VEGA1'!B68+'LA  VEGA2'!B68</f>
        <v>1964</v>
      </c>
      <c r="C68" s="8">
        <f>'LA VEGA1'!C68+'LA  VEGA2'!C68</f>
        <v>0</v>
      </c>
      <c r="D68" s="8">
        <f>'LA VEGA1'!D68+'LA  VEGA2'!D68</f>
        <v>0</v>
      </c>
      <c r="E68" s="8">
        <f>'LA VEGA1'!E68+'LA  VEGA2'!E68</f>
        <v>0</v>
      </c>
      <c r="F68" s="8">
        <f>'LA VEGA1'!F68+'LA  VEGA2'!F68</f>
        <v>0</v>
      </c>
      <c r="G68" s="8">
        <f>'LA VEGA1'!G68+'LA  VEGA2'!G68</f>
        <v>0</v>
      </c>
      <c r="H68" s="8">
        <f>'LA VEGA1'!H68+'LA  VEGA2'!H68</f>
        <v>0</v>
      </c>
      <c r="I68" s="8">
        <f>'LA VEGA1'!I68+'LA  VEGA2'!I68</f>
        <v>0</v>
      </c>
      <c r="J68" s="2"/>
      <c r="K68" s="2"/>
    </row>
    <row r="69" spans="1:11" ht="15.75" customHeight="1">
      <c r="A69" s="9" t="s">
        <v>15</v>
      </c>
      <c r="B69" s="10"/>
      <c r="C69" s="8">
        <f>'LA VEGA1'!C69+'LA  VEGA2'!C69</f>
        <v>0</v>
      </c>
      <c r="D69" s="8">
        <f>'LA VEGA1'!D69+'LA  VEGA2'!D69</f>
        <v>0</v>
      </c>
      <c r="E69" s="8">
        <f>'LA VEGA1'!E69+'LA  VEGA2'!E69</f>
        <v>0</v>
      </c>
      <c r="F69" s="8">
        <f>'LA VEGA1'!F69+'LA  VEGA2'!F69</f>
        <v>0</v>
      </c>
      <c r="G69" s="8">
        <f>'LA VEGA1'!G69+'LA  VEGA2'!G69</f>
        <v>0</v>
      </c>
      <c r="H69" s="8">
        <f>'LA VEGA1'!H69+'LA  VEGA2'!H69</f>
        <v>0</v>
      </c>
      <c r="I69" s="8">
        <f>'LA VEGA1'!I69+'LA  VEGA2'!I69</f>
        <v>0</v>
      </c>
      <c r="J69" s="2"/>
      <c r="K69" s="2"/>
    </row>
    <row r="70" spans="1:11" ht="15.75" customHeight="1">
      <c r="A70" s="11" t="s">
        <v>16</v>
      </c>
      <c r="B70" s="10"/>
      <c r="C70" s="8">
        <f>'LA VEGA1'!C70+'LA  VEGA2'!C70</f>
        <v>2803</v>
      </c>
      <c r="D70" s="8">
        <f>'LA VEGA1'!D70+'LA  VEGA2'!D70</f>
        <v>2720</v>
      </c>
      <c r="E70" s="8">
        <f>'LA VEGA1'!E70+'LA  VEGA2'!E70</f>
        <v>2763</v>
      </c>
      <c r="F70" s="8">
        <f>'LA VEGA1'!F70+'LA  VEGA2'!F70</f>
        <v>2957</v>
      </c>
      <c r="G70" s="8">
        <f>'LA VEGA1'!G70+'LA  VEGA2'!G70</f>
        <v>1945</v>
      </c>
      <c r="H70" s="8">
        <f>'LA VEGA1'!H70+'LA  VEGA2'!H70</f>
        <v>2796</v>
      </c>
      <c r="I70" s="8">
        <f>'LA VEGA1'!I70+'LA  VEGA2'!I70</f>
        <v>1945</v>
      </c>
      <c r="J70" s="2"/>
      <c r="K70" s="2"/>
    </row>
    <row r="71" spans="1:11" ht="15.75" customHeight="1">
      <c r="A71" s="11" t="s">
        <v>17</v>
      </c>
      <c r="B71" s="10"/>
      <c r="C71" s="8">
        <f>'LA VEGA1'!C71+'LA  VEGA2'!C71</f>
        <v>2820</v>
      </c>
      <c r="D71" s="8">
        <f>'LA VEGA1'!D71+'LA  VEGA2'!D71</f>
        <v>2839</v>
      </c>
      <c r="E71" s="8">
        <f>'LA VEGA1'!E71+'LA  VEGA2'!E71</f>
        <v>2828</v>
      </c>
      <c r="F71" s="8">
        <f>'LA VEGA1'!F71+'LA  VEGA2'!F71</f>
        <v>3179</v>
      </c>
      <c r="G71" s="8">
        <f>'LA VEGA1'!G71+'LA  VEGA2'!G71</f>
        <v>2125</v>
      </c>
      <c r="H71" s="8">
        <f>'LA VEGA1'!H71+'LA  VEGA2'!H71</f>
        <v>2925</v>
      </c>
      <c r="I71" s="8">
        <f>'LA VEGA1'!I71+'LA  VEGA2'!I71</f>
        <v>2125</v>
      </c>
      <c r="J71" s="2"/>
      <c r="K71" s="2"/>
    </row>
    <row r="72" spans="1:11" ht="15.75" customHeight="1">
      <c r="A72" s="11" t="s">
        <v>18</v>
      </c>
      <c r="B72" s="10"/>
      <c r="C72" s="8">
        <f>'LA VEGA1'!C72+'LA  VEGA2'!C72</f>
        <v>3172</v>
      </c>
      <c r="D72" s="8">
        <f>'LA VEGA1'!D72+'LA  VEGA2'!D72</f>
        <v>3269</v>
      </c>
      <c r="E72" s="8">
        <f>'LA VEGA1'!E72+'LA  VEGA2'!E72</f>
        <v>3266</v>
      </c>
      <c r="F72" s="8">
        <f>'LA VEGA1'!F72+'LA  VEGA2'!F72</f>
        <v>3512</v>
      </c>
      <c r="G72" s="8">
        <f>'LA VEGA1'!G72+'LA  VEGA2'!G72</f>
        <v>2389</v>
      </c>
      <c r="H72" s="8">
        <f>'LA VEGA1'!H72+'LA  VEGA2'!H72</f>
        <v>3390</v>
      </c>
      <c r="I72" s="8">
        <f>'LA VEGA1'!I72+'LA  VEGA2'!I72</f>
        <v>2389</v>
      </c>
      <c r="J72" s="2"/>
      <c r="K72" s="2"/>
    </row>
    <row r="73" spans="1:11" ht="15.75" customHeight="1">
      <c r="A73" s="11" t="s">
        <v>19</v>
      </c>
      <c r="B73" s="10"/>
      <c r="C73" s="8">
        <f>'LA VEGA1'!C73+'LA  VEGA2'!C73</f>
        <v>3217</v>
      </c>
      <c r="D73" s="8">
        <f>'LA VEGA1'!D73+'LA  VEGA2'!D73</f>
        <v>3225</v>
      </c>
      <c r="E73" s="8">
        <f>'LA VEGA1'!E73+'LA  VEGA2'!E73</f>
        <v>3135</v>
      </c>
      <c r="F73" s="8">
        <f>'LA VEGA1'!F73+'LA  VEGA2'!F73</f>
        <v>3211</v>
      </c>
      <c r="G73" s="8">
        <f>'LA VEGA1'!G73+'LA  VEGA2'!G73</f>
        <v>0</v>
      </c>
      <c r="H73" s="8">
        <f>'LA VEGA1'!H73+'LA  VEGA2'!H73</f>
        <v>0</v>
      </c>
      <c r="I73" s="8">
        <f>'LA VEGA1'!I73+'LA  VEGA2'!I73</f>
        <v>0</v>
      </c>
      <c r="J73" s="2"/>
      <c r="K73" s="2"/>
    </row>
    <row r="74" spans="1:11" ht="15.75" customHeight="1">
      <c r="A74" s="11" t="s">
        <v>20</v>
      </c>
      <c r="B74" s="10"/>
      <c r="C74" s="8">
        <f>'LA VEGA1'!C74+'LA  VEGA2'!C74</f>
        <v>3382</v>
      </c>
      <c r="D74" s="8">
        <f>'LA VEGA1'!D74+'LA  VEGA2'!D74</f>
        <v>3229</v>
      </c>
      <c r="E74" s="8">
        <f>'LA VEGA1'!E74+'LA  VEGA2'!E74</f>
        <v>3317</v>
      </c>
      <c r="F74" s="8">
        <f>'LA VEGA1'!F74+'LA  VEGA2'!F74</f>
        <v>3217</v>
      </c>
      <c r="G74" s="8">
        <f>'LA VEGA1'!G74+'LA  VEGA2'!G74</f>
        <v>0</v>
      </c>
      <c r="H74" s="8">
        <f>'LA VEGA1'!H74+'LA  VEGA2'!H74</f>
        <v>0</v>
      </c>
      <c r="I74" s="8">
        <f>'LA VEGA1'!I74+'LA  VEGA2'!I74</f>
        <v>0</v>
      </c>
      <c r="J74" s="2"/>
      <c r="K74" s="2"/>
    </row>
    <row r="75" spans="1:11" ht="15.75" customHeight="1">
      <c r="A75" s="11" t="s">
        <v>21</v>
      </c>
      <c r="B75" s="10"/>
      <c r="C75" s="8">
        <f>'LA VEGA1'!C75+'LA  VEGA2'!C75</f>
        <v>3267</v>
      </c>
      <c r="D75" s="8">
        <f>'LA VEGA1'!D75+'LA  VEGA2'!D75</f>
        <v>3022</v>
      </c>
      <c r="E75" s="8">
        <f>'LA VEGA1'!E75+'LA  VEGA2'!E75</f>
        <v>3198</v>
      </c>
      <c r="F75" s="8">
        <f>'LA VEGA1'!F75+'LA  VEGA2'!F75</f>
        <v>3179</v>
      </c>
      <c r="G75" s="8">
        <f>'LA VEGA1'!G75+'LA  VEGA2'!G75</f>
        <v>0</v>
      </c>
      <c r="H75" s="8">
        <f>'LA VEGA1'!H75+'LA  VEGA2'!H75</f>
        <v>0</v>
      </c>
      <c r="I75" s="8">
        <f>'LA VEGA1'!I75+'LA  VEGA2'!I75</f>
        <v>0</v>
      </c>
      <c r="J75" s="2"/>
      <c r="K75" s="2"/>
    </row>
    <row r="76" spans="1:11" ht="15.75" customHeight="1">
      <c r="A76" s="7" t="s">
        <v>22</v>
      </c>
      <c r="B76" s="12">
        <f t="shared" ref="B76:I76" si="4">SUM(B68:B75)</f>
        <v>1964</v>
      </c>
      <c r="C76" s="12">
        <f t="shared" si="4"/>
        <v>18661</v>
      </c>
      <c r="D76" s="12">
        <f t="shared" si="4"/>
        <v>18304</v>
      </c>
      <c r="E76" s="12">
        <f t="shared" si="4"/>
        <v>18507</v>
      </c>
      <c r="F76" s="12">
        <f t="shared" si="4"/>
        <v>19255</v>
      </c>
      <c r="G76" s="12">
        <f t="shared" si="4"/>
        <v>6459</v>
      </c>
      <c r="H76" s="12">
        <f t="shared" si="4"/>
        <v>9111</v>
      </c>
      <c r="I76" s="12">
        <f t="shared" si="4"/>
        <v>6459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98720</v>
      </c>
      <c r="J77" s="2"/>
      <c r="K77" s="2"/>
    </row>
    <row r="78" spans="1:11" ht="15.75" customHeight="1">
      <c r="A78" s="49" t="s">
        <v>4</v>
      </c>
      <c r="B78" s="51" t="s">
        <v>27</v>
      </c>
      <c r="C78" s="47"/>
      <c r="D78" s="47"/>
      <c r="E78" s="47"/>
      <c r="F78" s="47"/>
      <c r="G78" s="47"/>
      <c r="H78" s="47"/>
      <c r="I78" s="48"/>
      <c r="J78" s="2"/>
      <c r="K78" s="2"/>
    </row>
    <row r="79" spans="1:11" ht="15.75" customHeight="1">
      <c r="A79" s="63"/>
      <c r="B79" s="51" t="s">
        <v>86</v>
      </c>
      <c r="C79" s="47"/>
      <c r="D79" s="47"/>
      <c r="E79" s="47"/>
      <c r="F79" s="47"/>
      <c r="G79" s="47"/>
      <c r="H79" s="47"/>
      <c r="I79" s="48"/>
      <c r="J79" s="2"/>
      <c r="K79" s="2"/>
    </row>
    <row r="80" spans="1:11" ht="15.75" customHeight="1">
      <c r="A80" s="50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>
      <c r="A81" s="7" t="s">
        <v>14</v>
      </c>
      <c r="B81" s="10">
        <f>'LA VEGA1'!B81+'LA  VEGA2'!B81</f>
        <v>2435</v>
      </c>
      <c r="C81" s="8">
        <f>'LA VEGA1'!C81+'LA  VEGA2'!C81</f>
        <v>0</v>
      </c>
      <c r="D81" s="8">
        <f>'LA VEGA1'!D81+'LA  VEGA2'!D81</f>
        <v>0</v>
      </c>
      <c r="E81" s="8">
        <f>'LA VEGA1'!E81+'LA  VEGA2'!E81</f>
        <v>0</v>
      </c>
      <c r="F81" s="8">
        <f>'LA VEGA1'!F81+'LA  VEGA2'!F81</f>
        <v>0</v>
      </c>
      <c r="G81" s="8">
        <f>'LA VEGA1'!G81+'LA  VEGA2'!G81</f>
        <v>0</v>
      </c>
      <c r="H81" s="8">
        <f>'LA VEGA1'!H81+'LA  VEGA2'!H81</f>
        <v>0</v>
      </c>
      <c r="I81" s="8">
        <f>'LA VEGA1'!I81+'LA  VEGA2'!I81</f>
        <v>0</v>
      </c>
      <c r="J81" s="2"/>
      <c r="K81" s="2"/>
    </row>
    <row r="82" spans="1:11" ht="15.75" customHeight="1">
      <c r="A82" s="9" t="s">
        <v>15</v>
      </c>
      <c r="B82" s="10"/>
      <c r="C82" s="8">
        <f>'LA VEGA1'!C82+'LA  VEGA2'!C82</f>
        <v>0</v>
      </c>
      <c r="D82" s="8">
        <f>'LA VEGA1'!D82+'LA  VEGA2'!D82</f>
        <v>0</v>
      </c>
      <c r="E82" s="8">
        <f>'LA VEGA1'!E82+'LA  VEGA2'!E82</f>
        <v>0</v>
      </c>
      <c r="F82" s="8">
        <f>'LA VEGA1'!F82+'LA  VEGA2'!F82</f>
        <v>0</v>
      </c>
      <c r="G82" s="8">
        <f>'LA VEGA1'!G82+'LA  VEGA2'!G82</f>
        <v>0</v>
      </c>
      <c r="H82" s="8">
        <f>'LA VEGA1'!H82+'LA  VEGA2'!H82</f>
        <v>0</v>
      </c>
      <c r="I82" s="8">
        <f>'LA VEGA1'!I82+'LA  VEGA2'!I82</f>
        <v>0</v>
      </c>
      <c r="J82" s="2"/>
      <c r="K82" s="2"/>
    </row>
    <row r="83" spans="1:11" ht="15.75" customHeight="1">
      <c r="A83" s="11" t="s">
        <v>16</v>
      </c>
      <c r="B83" s="10"/>
      <c r="C83" s="8">
        <f>'LA VEGA1'!C83+'LA  VEGA2'!C83</f>
        <v>2612</v>
      </c>
      <c r="D83" s="8">
        <f>'LA VEGA1'!D83+'LA  VEGA2'!D83</f>
        <v>2212</v>
      </c>
      <c r="E83" s="8">
        <f>'LA VEGA1'!E83+'LA  VEGA2'!E83</f>
        <v>2212</v>
      </c>
      <c r="F83" s="8">
        <f>'LA VEGA1'!F83+'LA  VEGA2'!F83</f>
        <v>2212</v>
      </c>
      <c r="G83" s="8">
        <f>'LA VEGA1'!G83+'LA  VEGA2'!G83</f>
        <v>2212</v>
      </c>
      <c r="H83" s="8">
        <f>'LA VEGA1'!H83+'LA  VEGA2'!H83</f>
        <v>2212</v>
      </c>
      <c r="I83" s="8">
        <f>'LA VEGA1'!I83+'LA  VEGA2'!I83</f>
        <v>2212</v>
      </c>
      <c r="J83" s="2"/>
      <c r="K83" s="2"/>
    </row>
    <row r="84" spans="1:11" ht="15.75" customHeight="1">
      <c r="A84" s="11" t="s">
        <v>17</v>
      </c>
      <c r="B84" s="10"/>
      <c r="C84" s="8">
        <f>'LA VEGA1'!C84+'LA  VEGA2'!C84</f>
        <v>2138</v>
      </c>
      <c r="D84" s="8">
        <f>'LA VEGA1'!D84+'LA  VEGA2'!D84</f>
        <v>2538</v>
      </c>
      <c r="E84" s="8">
        <f>'LA VEGA1'!E84+'LA  VEGA2'!E84</f>
        <v>2278</v>
      </c>
      <c r="F84" s="8">
        <f>'LA VEGA1'!F84+'LA  VEGA2'!F84</f>
        <v>2438</v>
      </c>
      <c r="G84" s="8">
        <f>'LA VEGA1'!G84+'LA  VEGA2'!G84</f>
        <v>2388</v>
      </c>
      <c r="H84" s="8">
        <f>'LA VEGA1'!H84+'LA  VEGA2'!H84</f>
        <v>2388</v>
      </c>
      <c r="I84" s="8">
        <f>'LA VEGA1'!I84+'LA  VEGA2'!I84</f>
        <v>2138</v>
      </c>
      <c r="J84" s="2"/>
      <c r="K84" s="2"/>
    </row>
    <row r="85" spans="1:11" ht="15.75" customHeight="1">
      <c r="A85" s="11" t="s">
        <v>18</v>
      </c>
      <c r="B85" s="10"/>
      <c r="C85" s="8">
        <f>'LA VEGA1'!C85+'LA  VEGA2'!C85</f>
        <v>2626</v>
      </c>
      <c r="D85" s="8">
        <f>'LA VEGA1'!D85+'LA  VEGA2'!D85</f>
        <v>2626</v>
      </c>
      <c r="E85" s="8">
        <f>'LA VEGA1'!E85+'LA  VEGA2'!E85</f>
        <v>2626</v>
      </c>
      <c r="F85" s="8">
        <f>'LA VEGA1'!F85+'LA  VEGA2'!F85</f>
        <v>2626</v>
      </c>
      <c r="G85" s="8">
        <f>'LA VEGA1'!G85+'LA  VEGA2'!G85</f>
        <v>2626</v>
      </c>
      <c r="H85" s="8">
        <f>'LA VEGA1'!H85+'LA  VEGA2'!H85</f>
        <v>2626</v>
      </c>
      <c r="I85" s="8">
        <f>'LA VEGA1'!I85+'LA  VEGA2'!I85</f>
        <v>2626</v>
      </c>
      <c r="J85" s="2"/>
      <c r="K85" s="2"/>
    </row>
    <row r="86" spans="1:11" ht="15.75" customHeight="1">
      <c r="A86" s="11" t="s">
        <v>19</v>
      </c>
      <c r="B86" s="10"/>
      <c r="C86" s="8">
        <f>'LA VEGA1'!C86+'LA  VEGA2'!C86</f>
        <v>2402</v>
      </c>
      <c r="D86" s="8">
        <f>'LA VEGA1'!D86+'LA  VEGA2'!D86</f>
        <v>2402</v>
      </c>
      <c r="E86" s="8">
        <f>'LA VEGA1'!E86+'LA  VEGA2'!E86</f>
        <v>2402</v>
      </c>
      <c r="F86" s="8">
        <f>'LA VEGA1'!F86+'LA  VEGA2'!F86</f>
        <v>2402</v>
      </c>
      <c r="G86" s="8">
        <f>'LA VEGA1'!G86+'LA  VEGA2'!G86</f>
        <v>0</v>
      </c>
      <c r="H86" s="8">
        <f>'LA VEGA1'!H86+'LA  VEGA2'!H86</f>
        <v>0</v>
      </c>
      <c r="I86" s="8">
        <f>'LA VEGA1'!I86+'LA  VEGA2'!I86</f>
        <v>0</v>
      </c>
      <c r="J86" s="2"/>
      <c r="K86" s="2"/>
    </row>
    <row r="87" spans="1:11" ht="15.75" customHeight="1">
      <c r="A87" s="11" t="s">
        <v>20</v>
      </c>
      <c r="B87" s="10"/>
      <c r="C87" s="8">
        <f>'LA VEGA1'!C87+'LA  VEGA2'!C87</f>
        <v>2443</v>
      </c>
      <c r="D87" s="8">
        <f>'LA VEGA1'!D87+'LA  VEGA2'!D87</f>
        <v>2483</v>
      </c>
      <c r="E87" s="8">
        <f>'LA VEGA1'!E87+'LA  VEGA2'!E87</f>
        <v>2643</v>
      </c>
      <c r="F87" s="8">
        <f>'LA VEGA1'!F87+'LA  VEGA2'!F87</f>
        <v>2643</v>
      </c>
      <c r="G87" s="8">
        <f>'LA VEGA1'!G87+'LA  VEGA2'!G87</f>
        <v>0</v>
      </c>
      <c r="H87" s="8">
        <f>'LA VEGA1'!H87+'LA  VEGA2'!H87</f>
        <v>0</v>
      </c>
      <c r="I87" s="8">
        <f>'LA VEGA1'!I87+'LA  VEGA2'!I87</f>
        <v>0</v>
      </c>
      <c r="J87" s="2"/>
      <c r="K87" s="2"/>
    </row>
    <row r="88" spans="1:11" ht="15.75" customHeight="1">
      <c r="A88" s="11" t="s">
        <v>21</v>
      </c>
      <c r="B88" s="10"/>
      <c r="C88" s="8">
        <f>'LA VEGA1'!C88+'LA  VEGA2'!C88</f>
        <v>2282</v>
      </c>
      <c r="D88" s="8">
        <f>'LA VEGA1'!D88+'LA  VEGA2'!D88</f>
        <v>2282</v>
      </c>
      <c r="E88" s="8">
        <f>'LA VEGA1'!E88+'LA  VEGA2'!E88</f>
        <v>2282</v>
      </c>
      <c r="F88" s="8">
        <f>'LA VEGA1'!F88+'LA  VEGA2'!F88</f>
        <v>2282</v>
      </c>
      <c r="G88" s="8">
        <f>'LA VEGA1'!G88+'LA  VEGA2'!G88</f>
        <v>0</v>
      </c>
      <c r="H88" s="8">
        <f>'LA VEGA1'!H88+'LA  VEGA2'!H88</f>
        <v>0</v>
      </c>
      <c r="I88" s="8">
        <f>'LA VEGA1'!I88+'LA  VEGA2'!I88</f>
        <v>0</v>
      </c>
      <c r="J88" s="2"/>
      <c r="K88" s="2"/>
    </row>
    <row r="89" spans="1:11" ht="15.75" customHeight="1">
      <c r="A89" s="7" t="s">
        <v>22</v>
      </c>
      <c r="B89" s="12">
        <f t="shared" ref="B89:I89" si="5">SUM(B81:B88)</f>
        <v>2435</v>
      </c>
      <c r="C89" s="12">
        <f t="shared" si="5"/>
        <v>14503</v>
      </c>
      <c r="D89" s="12">
        <f t="shared" si="5"/>
        <v>14543</v>
      </c>
      <c r="E89" s="12">
        <f t="shared" si="5"/>
        <v>14443</v>
      </c>
      <c r="F89" s="12">
        <f t="shared" si="5"/>
        <v>14603</v>
      </c>
      <c r="G89" s="12">
        <f t="shared" si="5"/>
        <v>7226</v>
      </c>
      <c r="H89" s="12">
        <f t="shared" si="5"/>
        <v>7226</v>
      </c>
      <c r="I89" s="12">
        <f t="shared" si="5"/>
        <v>6976</v>
      </c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14">
        <f>SUM(B89:I89)</f>
        <v>81955</v>
      </c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>
      <c r="A92" s="49" t="s">
        <v>4</v>
      </c>
      <c r="B92" s="51" t="s">
        <v>27</v>
      </c>
      <c r="C92" s="47"/>
      <c r="D92" s="47"/>
      <c r="E92" s="47"/>
      <c r="F92" s="47"/>
      <c r="G92" s="47"/>
      <c r="H92" s="47"/>
      <c r="I92" s="48"/>
      <c r="J92" s="2"/>
      <c r="K92" s="2"/>
    </row>
    <row r="93" spans="1:11" ht="15.75" customHeight="1">
      <c r="A93" s="63"/>
      <c r="B93" s="51" t="s">
        <v>87</v>
      </c>
      <c r="C93" s="47"/>
      <c r="D93" s="47"/>
      <c r="E93" s="47"/>
      <c r="F93" s="47"/>
      <c r="G93" s="47"/>
      <c r="H93" s="47"/>
      <c r="I93" s="48"/>
      <c r="J93" s="2"/>
      <c r="K93" s="2"/>
    </row>
    <row r="94" spans="1:11" ht="15.75" customHeight="1">
      <c r="A94" s="50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>
      <c r="A95" s="7" t="s">
        <v>14</v>
      </c>
      <c r="B95" s="10">
        <f>'LA VEGA1'!B95+'LA  VEGA2'!B95</f>
        <v>660</v>
      </c>
      <c r="C95" s="8">
        <f>'LA VEGA1'!C95+'LA  VEGA2'!C95</f>
        <v>0</v>
      </c>
      <c r="D95" s="8">
        <f>'LA VEGA1'!D95+'LA  VEGA2'!D95</f>
        <v>0</v>
      </c>
      <c r="E95" s="8">
        <f>'LA VEGA1'!E95+'LA  VEGA2'!E95</f>
        <v>0</v>
      </c>
      <c r="F95" s="8">
        <f>'LA VEGA1'!F95+'LA  VEGA2'!F95</f>
        <v>0</v>
      </c>
      <c r="G95" s="8">
        <f>'LA VEGA1'!G95+'LA  VEGA2'!G95</f>
        <v>0</v>
      </c>
      <c r="H95" s="8">
        <f>'LA VEGA1'!H95+'LA  VEGA2'!H95</f>
        <v>0</v>
      </c>
      <c r="I95" s="8">
        <f>'LA VEGA1'!I95+'LA  VEGA2'!I95</f>
        <v>0</v>
      </c>
      <c r="J95" s="2"/>
      <c r="K95" s="2"/>
    </row>
    <row r="96" spans="1:11" ht="15.75" customHeight="1">
      <c r="A96" s="9" t="s">
        <v>15</v>
      </c>
      <c r="B96" s="10"/>
      <c r="C96" s="8">
        <f>'LA VEGA1'!C96+'LA  VEGA2'!C96</f>
        <v>0</v>
      </c>
      <c r="D96" s="8">
        <f>'LA VEGA1'!D96+'LA  VEGA2'!D96</f>
        <v>0</v>
      </c>
      <c r="E96" s="8">
        <f>'LA VEGA1'!E96+'LA  VEGA2'!E96</f>
        <v>0</v>
      </c>
      <c r="F96" s="8">
        <f>'LA VEGA1'!F96+'LA  VEGA2'!F96</f>
        <v>0</v>
      </c>
      <c r="G96" s="8">
        <f>'LA VEGA1'!G96+'LA  VEGA2'!G96</f>
        <v>0</v>
      </c>
      <c r="H96" s="8">
        <f>'LA VEGA1'!H96+'LA  VEGA2'!H96</f>
        <v>0</v>
      </c>
      <c r="I96" s="8">
        <f>'LA VEGA1'!I96+'LA  VEGA2'!I96</f>
        <v>0</v>
      </c>
      <c r="J96" s="2"/>
      <c r="K96" s="2"/>
    </row>
    <row r="97" spans="1:11" ht="15.75" customHeight="1">
      <c r="A97" s="11" t="s">
        <v>16</v>
      </c>
      <c r="B97" s="10"/>
      <c r="C97" s="8">
        <f>'LA VEGA1'!C97+'LA  VEGA2'!C97</f>
        <v>587</v>
      </c>
      <c r="D97" s="8">
        <f>'LA VEGA1'!D97+'LA  VEGA2'!D97</f>
        <v>587</v>
      </c>
      <c r="E97" s="8">
        <f>'LA VEGA1'!E97+'LA  VEGA2'!E97</f>
        <v>587</v>
      </c>
      <c r="F97" s="8">
        <f>'LA VEGA1'!F97+'LA  VEGA2'!F97</f>
        <v>587</v>
      </c>
      <c r="G97" s="8">
        <f>'LA VEGA1'!G97+'LA  VEGA2'!G97</f>
        <v>587</v>
      </c>
      <c r="H97" s="8">
        <f>'LA VEGA1'!H97+'LA  VEGA2'!H97</f>
        <v>587</v>
      </c>
      <c r="I97" s="8">
        <f>'LA VEGA1'!I97+'LA  VEGA2'!I97</f>
        <v>587</v>
      </c>
      <c r="J97" s="2"/>
      <c r="K97" s="2"/>
    </row>
    <row r="98" spans="1:11" ht="15.75" customHeight="1">
      <c r="A98" s="11" t="s">
        <v>17</v>
      </c>
      <c r="B98" s="10"/>
      <c r="C98" s="8">
        <f>'LA VEGA1'!C98+'LA  VEGA2'!C98</f>
        <v>634</v>
      </c>
      <c r="D98" s="8">
        <f>'LA VEGA1'!D98+'LA  VEGA2'!D98</f>
        <v>634</v>
      </c>
      <c r="E98" s="8">
        <f>'LA VEGA1'!E98+'LA  VEGA2'!E98</f>
        <v>634</v>
      </c>
      <c r="F98" s="8">
        <f>'LA VEGA1'!F98+'LA  VEGA2'!F98</f>
        <v>634</v>
      </c>
      <c r="G98" s="8">
        <f>'LA VEGA1'!G98+'LA  VEGA2'!G98</f>
        <v>634</v>
      </c>
      <c r="H98" s="8">
        <f>'LA VEGA1'!H98+'LA  VEGA2'!H98</f>
        <v>634</v>
      </c>
      <c r="I98" s="8">
        <f>'LA VEGA1'!I98+'LA  VEGA2'!I98</f>
        <v>634</v>
      </c>
      <c r="J98" s="2"/>
      <c r="K98" s="2"/>
    </row>
    <row r="99" spans="1:11" ht="15.75" customHeight="1">
      <c r="A99" s="11" t="s">
        <v>18</v>
      </c>
      <c r="B99" s="10"/>
      <c r="C99" s="8">
        <f>'LA VEGA1'!C99+'LA  VEGA2'!C99</f>
        <v>720</v>
      </c>
      <c r="D99" s="8">
        <f>'LA VEGA1'!D99+'LA  VEGA2'!D99</f>
        <v>720</v>
      </c>
      <c r="E99" s="8">
        <f>'LA VEGA1'!E99+'LA  VEGA2'!E99</f>
        <v>720</v>
      </c>
      <c r="F99" s="8">
        <f>'LA VEGA1'!F99+'LA  VEGA2'!F99</f>
        <v>720</v>
      </c>
      <c r="G99" s="8">
        <f>'LA VEGA1'!G99+'LA  VEGA2'!G99</f>
        <v>720</v>
      </c>
      <c r="H99" s="8">
        <f>'LA VEGA1'!H99+'LA  VEGA2'!H99</f>
        <v>720</v>
      </c>
      <c r="I99" s="8">
        <f>'LA VEGA1'!I99+'LA  VEGA2'!I99</f>
        <v>720</v>
      </c>
      <c r="J99" s="2"/>
      <c r="K99" s="2"/>
    </row>
    <row r="100" spans="1:11" ht="15.75" customHeight="1">
      <c r="A100" s="11" t="s">
        <v>19</v>
      </c>
      <c r="B100" s="10"/>
      <c r="C100" s="8">
        <f>'LA VEGA1'!C100+'LA  VEGA2'!C100</f>
        <v>667</v>
      </c>
      <c r="D100" s="8">
        <f>'LA VEGA1'!D100+'LA  VEGA2'!D100</f>
        <v>667</v>
      </c>
      <c r="E100" s="8">
        <f>'LA VEGA1'!E100+'LA  VEGA2'!E100</f>
        <v>667</v>
      </c>
      <c r="F100" s="8">
        <f>'LA VEGA1'!F100+'LA  VEGA2'!F100</f>
        <v>667</v>
      </c>
      <c r="G100" s="8">
        <f>'LA VEGA1'!G100+'LA  VEGA2'!G100</f>
        <v>0</v>
      </c>
      <c r="H100" s="8">
        <f>'LA VEGA1'!H100+'LA  VEGA2'!H100</f>
        <v>0</v>
      </c>
      <c r="I100" s="8">
        <f>'LA VEGA1'!I100+'LA  VEGA2'!I100</f>
        <v>0</v>
      </c>
      <c r="J100" s="2"/>
      <c r="K100" s="2"/>
    </row>
    <row r="101" spans="1:11" ht="15.75" customHeight="1">
      <c r="A101" s="11" t="s">
        <v>20</v>
      </c>
      <c r="B101" s="10"/>
      <c r="C101" s="8">
        <f>'LA VEGA1'!C101+'LA  VEGA2'!C101</f>
        <v>758</v>
      </c>
      <c r="D101" s="8">
        <f>'LA VEGA1'!D101+'LA  VEGA2'!D101</f>
        <v>758</v>
      </c>
      <c r="E101" s="8">
        <f>'LA VEGA1'!E101+'LA  VEGA2'!E101</f>
        <v>758</v>
      </c>
      <c r="F101" s="8">
        <f>'LA VEGA1'!F101+'LA  VEGA2'!F101</f>
        <v>758</v>
      </c>
      <c r="G101" s="8">
        <f>'LA VEGA1'!G101+'LA  VEGA2'!G101</f>
        <v>0</v>
      </c>
      <c r="H101" s="8">
        <f>'LA VEGA1'!H101+'LA  VEGA2'!H101</f>
        <v>0</v>
      </c>
      <c r="I101" s="8">
        <f>'LA VEGA1'!I101+'LA  VEGA2'!I101</f>
        <v>0</v>
      </c>
      <c r="J101" s="2"/>
      <c r="K101" s="2"/>
    </row>
    <row r="102" spans="1:11" ht="15.75" customHeight="1">
      <c r="A102" s="11" t="s">
        <v>21</v>
      </c>
      <c r="B102" s="10"/>
      <c r="C102" s="8">
        <f>'LA VEGA1'!C102+'LA  VEGA2'!C102</f>
        <v>702</v>
      </c>
      <c r="D102" s="8">
        <f>'LA VEGA1'!D102+'LA  VEGA2'!D102</f>
        <v>702</v>
      </c>
      <c r="E102" s="8">
        <f>'LA VEGA1'!E102+'LA  VEGA2'!E102</f>
        <v>702</v>
      </c>
      <c r="F102" s="8">
        <f>'LA VEGA1'!F102+'LA  VEGA2'!F102</f>
        <v>702</v>
      </c>
      <c r="G102" s="8">
        <f>'LA VEGA1'!G102+'LA  VEGA2'!G102</f>
        <v>0</v>
      </c>
      <c r="H102" s="8">
        <f>'LA VEGA1'!H102+'LA  VEGA2'!H102</f>
        <v>0</v>
      </c>
      <c r="I102" s="8">
        <f>'LA VEGA1'!I102+'LA  VEGA2'!I102</f>
        <v>0</v>
      </c>
      <c r="J102" s="2"/>
      <c r="K102" s="2"/>
    </row>
    <row r="103" spans="1:11" ht="15.75" customHeight="1">
      <c r="A103" s="7" t="s">
        <v>22</v>
      </c>
      <c r="B103" s="12">
        <f t="shared" ref="B103:I103" si="6">SUM(B95:B102)</f>
        <v>660</v>
      </c>
      <c r="C103" s="12">
        <f t="shared" si="6"/>
        <v>4068</v>
      </c>
      <c r="D103" s="12">
        <f t="shared" si="6"/>
        <v>4068</v>
      </c>
      <c r="E103" s="12">
        <f t="shared" si="6"/>
        <v>4068</v>
      </c>
      <c r="F103" s="12">
        <f t="shared" si="6"/>
        <v>4068</v>
      </c>
      <c r="G103" s="12">
        <f t="shared" si="6"/>
        <v>1941</v>
      </c>
      <c r="H103" s="12">
        <f t="shared" si="6"/>
        <v>1941</v>
      </c>
      <c r="I103" s="12">
        <f t="shared" si="6"/>
        <v>1941</v>
      </c>
      <c r="J103" s="2"/>
      <c r="K103" s="2"/>
    </row>
    <row r="104" spans="1:11" ht="15.75" customHeigh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22755</v>
      </c>
      <c r="J104" s="2"/>
      <c r="K104" s="2"/>
    </row>
    <row r="105" spans="1:11" ht="15.75" customHeight="1">
      <c r="A105" s="49" t="s">
        <v>4</v>
      </c>
      <c r="B105" s="51" t="s">
        <v>27</v>
      </c>
      <c r="C105" s="47"/>
      <c r="D105" s="47"/>
      <c r="E105" s="47"/>
      <c r="F105" s="47"/>
      <c r="G105" s="47"/>
      <c r="H105" s="47"/>
      <c r="I105" s="48"/>
      <c r="J105" s="2"/>
      <c r="K105" s="2"/>
    </row>
    <row r="106" spans="1:11" ht="15.75" customHeight="1">
      <c r="A106" s="63"/>
      <c r="B106" s="51" t="s">
        <v>88</v>
      </c>
      <c r="C106" s="47"/>
      <c r="D106" s="47"/>
      <c r="E106" s="47"/>
      <c r="F106" s="47"/>
      <c r="G106" s="47"/>
      <c r="H106" s="47"/>
      <c r="I106" s="48"/>
      <c r="J106" s="2"/>
      <c r="K106" s="2"/>
    </row>
    <row r="107" spans="1:11" ht="15.75" customHeight="1">
      <c r="A107" s="50"/>
      <c r="B107" s="6" t="s">
        <v>6</v>
      </c>
      <c r="C107" s="6" t="s">
        <v>7</v>
      </c>
      <c r="D107" s="6" t="s">
        <v>8</v>
      </c>
      <c r="E107" s="6" t="s">
        <v>9</v>
      </c>
      <c r="F107" s="6" t="s">
        <v>10</v>
      </c>
      <c r="G107" s="6" t="s">
        <v>11</v>
      </c>
      <c r="H107" s="6" t="s">
        <v>12</v>
      </c>
      <c r="I107" s="6" t="s">
        <v>13</v>
      </c>
      <c r="J107" s="2"/>
      <c r="K107" s="2"/>
    </row>
    <row r="108" spans="1:11" ht="15.75" customHeight="1">
      <c r="A108" s="7" t="s">
        <v>14</v>
      </c>
      <c r="B108" s="10">
        <f>'LA VEGA1'!B108+'LA  VEGA2'!B108</f>
        <v>108</v>
      </c>
      <c r="C108" s="8">
        <f>'LA VEGA1'!C108+'LA  VEGA2'!C108</f>
        <v>0</v>
      </c>
      <c r="D108" s="8">
        <f>'LA VEGA1'!D108+'LA  VEGA2'!D108</f>
        <v>0</v>
      </c>
      <c r="E108" s="8">
        <f>'LA VEGA1'!E108+'LA  VEGA2'!E108</f>
        <v>0</v>
      </c>
      <c r="F108" s="8">
        <f>'LA VEGA1'!F108+'LA  VEGA2'!F108</f>
        <v>0</v>
      </c>
      <c r="G108" s="8">
        <f>'LA VEGA1'!G108+'LA  VEGA2'!G108</f>
        <v>0</v>
      </c>
      <c r="H108" s="8">
        <f>'LA VEGA1'!H108+'LA  VEGA2'!H108</f>
        <v>0</v>
      </c>
      <c r="I108" s="8">
        <f>'LA VEGA1'!I108+'LA  VEGA2'!I108</f>
        <v>0</v>
      </c>
      <c r="J108" s="2"/>
      <c r="K108" s="2"/>
    </row>
    <row r="109" spans="1:11" ht="15.75" customHeight="1">
      <c r="A109" s="9" t="s">
        <v>15</v>
      </c>
      <c r="B109" s="10"/>
      <c r="C109" s="8">
        <f>'LA VEGA1'!C109+'LA  VEGA2'!C109</f>
        <v>0</v>
      </c>
      <c r="D109" s="8">
        <f>'LA VEGA1'!D109+'LA  VEGA2'!D109</f>
        <v>0</v>
      </c>
      <c r="E109" s="8">
        <f>'LA VEGA1'!E109+'LA  VEGA2'!E109</f>
        <v>0</v>
      </c>
      <c r="F109" s="8">
        <f>'LA VEGA1'!F109+'LA  VEGA2'!F109</f>
        <v>0</v>
      </c>
      <c r="G109" s="8">
        <f>'LA VEGA1'!G109+'LA  VEGA2'!G109</f>
        <v>0</v>
      </c>
      <c r="H109" s="8">
        <f>'LA VEGA1'!H109+'LA  VEGA2'!H109</f>
        <v>0</v>
      </c>
      <c r="I109" s="8">
        <f>'LA VEGA1'!I109+'LA  VEGA2'!I109</f>
        <v>0</v>
      </c>
      <c r="J109" s="2"/>
      <c r="K109" s="2"/>
    </row>
    <row r="110" spans="1:11" ht="15.75" customHeight="1">
      <c r="A110" s="11" t="s">
        <v>16</v>
      </c>
      <c r="B110" s="10"/>
      <c r="C110" s="8">
        <f>'LA VEGA1'!C110+'LA  VEGA2'!C110</f>
        <v>121</v>
      </c>
      <c r="D110" s="8">
        <f>'LA VEGA1'!D110+'LA  VEGA2'!D110</f>
        <v>121</v>
      </c>
      <c r="E110" s="8">
        <f>'LA VEGA1'!E110+'LA  VEGA2'!E110</f>
        <v>121</v>
      </c>
      <c r="F110" s="8">
        <f>'LA VEGA1'!F110+'LA  VEGA2'!F110</f>
        <v>121</v>
      </c>
      <c r="G110" s="8">
        <f>'LA VEGA1'!G110+'LA  VEGA2'!G110</f>
        <v>121</v>
      </c>
      <c r="H110" s="8">
        <f>'LA VEGA1'!H110+'LA  VEGA2'!H110</f>
        <v>121</v>
      </c>
      <c r="I110" s="8">
        <f>'LA VEGA1'!I110+'LA  VEGA2'!I110</f>
        <v>121</v>
      </c>
      <c r="J110" s="2"/>
      <c r="K110" s="2"/>
    </row>
    <row r="111" spans="1:11" ht="15.75" customHeight="1">
      <c r="A111" s="11" t="s">
        <v>17</v>
      </c>
      <c r="B111" s="10"/>
      <c r="C111" s="8">
        <f>'LA VEGA1'!C111+'LA  VEGA2'!C111</f>
        <v>121</v>
      </c>
      <c r="D111" s="8">
        <f>'LA VEGA1'!D111+'LA  VEGA2'!D111</f>
        <v>121</v>
      </c>
      <c r="E111" s="8">
        <f>'LA VEGA1'!E111+'LA  VEGA2'!E111</f>
        <v>125</v>
      </c>
      <c r="F111" s="8">
        <f>'LA VEGA1'!F111+'LA  VEGA2'!F111</f>
        <v>121</v>
      </c>
      <c r="G111" s="8">
        <f>'LA VEGA1'!G111+'LA  VEGA2'!G111</f>
        <v>118</v>
      </c>
      <c r="H111" s="8">
        <f>'LA VEGA1'!H111+'LA  VEGA2'!H111</f>
        <v>118</v>
      </c>
      <c r="I111" s="8">
        <f>'LA VEGA1'!I111+'LA  VEGA2'!I111</f>
        <v>118</v>
      </c>
      <c r="J111" s="2"/>
      <c r="K111" s="2"/>
    </row>
    <row r="112" spans="1:11" ht="15.75" customHeight="1">
      <c r="A112" s="11" t="s">
        <v>18</v>
      </c>
      <c r="B112" s="10"/>
      <c r="C112" s="8">
        <f>'LA VEGA1'!C112+'LA  VEGA2'!C112</f>
        <v>162</v>
      </c>
      <c r="D112" s="8">
        <f>'LA VEGA1'!D112+'LA  VEGA2'!D112</f>
        <v>162</v>
      </c>
      <c r="E112" s="8">
        <f>'LA VEGA1'!E112+'LA  VEGA2'!E112</f>
        <v>162</v>
      </c>
      <c r="F112" s="8">
        <f>'LA VEGA1'!F112+'LA  VEGA2'!F112</f>
        <v>162</v>
      </c>
      <c r="G112" s="8">
        <f>'LA VEGA1'!G112+'LA  VEGA2'!G112</f>
        <v>162</v>
      </c>
      <c r="H112" s="8">
        <f>'LA VEGA1'!H112+'LA  VEGA2'!H112</f>
        <v>162</v>
      </c>
      <c r="I112" s="8">
        <f>'LA VEGA1'!I112+'LA  VEGA2'!I112</f>
        <v>162</v>
      </c>
      <c r="J112" s="2"/>
      <c r="K112" s="2"/>
    </row>
    <row r="113" spans="1:11" ht="15.75" customHeight="1">
      <c r="A113" s="11" t="s">
        <v>19</v>
      </c>
      <c r="B113" s="10"/>
      <c r="C113" s="8">
        <f>'LA VEGA1'!C113+'LA  VEGA2'!C113</f>
        <v>116</v>
      </c>
      <c r="D113" s="8">
        <f>'LA VEGA1'!D113+'LA  VEGA2'!D113</f>
        <v>116</v>
      </c>
      <c r="E113" s="8">
        <f>'LA VEGA1'!E113+'LA  VEGA2'!E113</f>
        <v>116</v>
      </c>
      <c r="F113" s="8">
        <f>'LA VEGA1'!F113+'LA  VEGA2'!F113</f>
        <v>116</v>
      </c>
      <c r="G113" s="8">
        <f>'LA VEGA1'!G113+'LA  VEGA2'!G113</f>
        <v>0</v>
      </c>
      <c r="H113" s="8">
        <f>'LA VEGA1'!H113+'LA  VEGA2'!H113</f>
        <v>0</v>
      </c>
      <c r="I113" s="8">
        <f>'LA VEGA1'!I113+'LA  VEGA2'!I113</f>
        <v>0</v>
      </c>
      <c r="J113" s="2"/>
      <c r="K113" s="2"/>
    </row>
    <row r="114" spans="1:11" ht="15.75" customHeight="1">
      <c r="A114" s="11" t="s">
        <v>20</v>
      </c>
      <c r="B114" s="10"/>
      <c r="C114" s="8">
        <f>'LA VEGA1'!C114+'LA  VEGA2'!C114</f>
        <v>136</v>
      </c>
      <c r="D114" s="8">
        <f>'LA VEGA1'!D114+'LA  VEGA2'!D114</f>
        <v>136</v>
      </c>
      <c r="E114" s="8">
        <f>'LA VEGA1'!E114+'LA  VEGA2'!E114</f>
        <v>136</v>
      </c>
      <c r="F114" s="8">
        <f>'LA VEGA1'!F114+'LA  VEGA2'!F114</f>
        <v>136</v>
      </c>
      <c r="G114" s="8">
        <f>'LA VEGA1'!G114+'LA  VEGA2'!G114</f>
        <v>0</v>
      </c>
      <c r="H114" s="8">
        <f>'LA VEGA1'!H114+'LA  VEGA2'!H114</f>
        <v>0</v>
      </c>
      <c r="I114" s="8">
        <f>'LA VEGA1'!I114+'LA  VEGA2'!I114</f>
        <v>0</v>
      </c>
      <c r="J114" s="2"/>
      <c r="K114" s="2"/>
    </row>
    <row r="115" spans="1:11" ht="15.75" customHeight="1">
      <c r="A115" s="11" t="s">
        <v>21</v>
      </c>
      <c r="B115" s="10"/>
      <c r="C115" s="8">
        <f>'LA VEGA1'!C115+'LA  VEGA2'!C115</f>
        <v>141</v>
      </c>
      <c r="D115" s="8">
        <f>'LA VEGA1'!D115+'LA  VEGA2'!D115</f>
        <v>141</v>
      </c>
      <c r="E115" s="8">
        <f>'LA VEGA1'!E115+'LA  VEGA2'!E115</f>
        <v>141</v>
      </c>
      <c r="F115" s="8">
        <f>'LA VEGA1'!F115+'LA  VEGA2'!F115</f>
        <v>141</v>
      </c>
      <c r="G115" s="8">
        <f>'LA VEGA1'!G115+'LA  VEGA2'!G115</f>
        <v>0</v>
      </c>
      <c r="H115" s="8">
        <f>'LA VEGA1'!H115+'LA  VEGA2'!H115</f>
        <v>0</v>
      </c>
      <c r="I115" s="8">
        <f>'LA VEGA1'!I115+'LA  VEGA2'!I115</f>
        <v>0</v>
      </c>
      <c r="J115" s="2"/>
      <c r="K115" s="2"/>
    </row>
    <row r="116" spans="1:11" ht="15.75" customHeight="1">
      <c r="A116" s="7" t="s">
        <v>22</v>
      </c>
      <c r="B116" s="12">
        <f t="shared" ref="B116:I116" si="7">SUM(B108:B115)</f>
        <v>108</v>
      </c>
      <c r="C116" s="12">
        <f t="shared" si="7"/>
        <v>797</v>
      </c>
      <c r="D116" s="12">
        <f t="shared" si="7"/>
        <v>797</v>
      </c>
      <c r="E116" s="12">
        <f t="shared" si="7"/>
        <v>801</v>
      </c>
      <c r="F116" s="12">
        <f t="shared" si="7"/>
        <v>797</v>
      </c>
      <c r="G116" s="12">
        <f t="shared" si="7"/>
        <v>401</v>
      </c>
      <c r="H116" s="12">
        <f t="shared" si="7"/>
        <v>401</v>
      </c>
      <c r="I116" s="12">
        <f t="shared" si="7"/>
        <v>401</v>
      </c>
      <c r="J116" s="2"/>
      <c r="K116" s="2"/>
    </row>
    <row r="117" spans="1:11" ht="15.75" customHeight="1">
      <c r="A117" s="2"/>
      <c r="B117" s="2"/>
      <c r="C117" s="2"/>
      <c r="D117" s="2"/>
      <c r="E117" s="2"/>
      <c r="F117" s="2"/>
      <c r="G117" s="2"/>
      <c r="H117" s="2"/>
      <c r="I117" s="14">
        <f>SUM(B116:I116)</f>
        <v>4503</v>
      </c>
      <c r="J117" s="2"/>
      <c r="K117" s="2"/>
    </row>
    <row r="118" spans="1:1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.75" customHeight="1">
      <c r="A119" s="49" t="s">
        <v>4</v>
      </c>
      <c r="B119" s="51" t="s">
        <v>27</v>
      </c>
      <c r="C119" s="47"/>
      <c r="D119" s="47"/>
      <c r="E119" s="47"/>
      <c r="F119" s="47"/>
      <c r="G119" s="47"/>
      <c r="H119" s="47"/>
      <c r="I119" s="48"/>
      <c r="J119" s="2"/>
      <c r="K119" s="2"/>
    </row>
    <row r="120" spans="1:11" ht="15.75" customHeight="1">
      <c r="A120" s="63"/>
      <c r="B120" s="51" t="s">
        <v>89</v>
      </c>
      <c r="C120" s="47"/>
      <c r="D120" s="47"/>
      <c r="E120" s="47"/>
      <c r="F120" s="47"/>
      <c r="G120" s="47"/>
      <c r="H120" s="47"/>
      <c r="I120" s="48"/>
      <c r="J120" s="2"/>
      <c r="K120" s="2"/>
    </row>
    <row r="121" spans="1:11" ht="15.75" customHeight="1">
      <c r="A121" s="50"/>
      <c r="B121" s="6" t="s">
        <v>6</v>
      </c>
      <c r="C121" s="6" t="s">
        <v>7</v>
      </c>
      <c r="D121" s="6" t="s">
        <v>8</v>
      </c>
      <c r="E121" s="6" t="s">
        <v>9</v>
      </c>
      <c r="F121" s="6" t="s">
        <v>10</v>
      </c>
      <c r="G121" s="6" t="s">
        <v>11</v>
      </c>
      <c r="H121" s="6" t="s">
        <v>12</v>
      </c>
      <c r="I121" s="6" t="s">
        <v>13</v>
      </c>
      <c r="J121" s="2"/>
      <c r="K121" s="2"/>
    </row>
    <row r="122" spans="1:11" ht="15.75" customHeight="1">
      <c r="A122" s="7" t="s">
        <v>14</v>
      </c>
      <c r="B122" s="10">
        <f>'LA VEGA1'!B122+'LA  VEGA2'!B122</f>
        <v>264</v>
      </c>
      <c r="C122" s="8">
        <f>'LA VEGA1'!C122+'LA  VEGA2'!C122</f>
        <v>0</v>
      </c>
      <c r="D122" s="8">
        <f>'LA VEGA1'!D122+'LA  VEGA2'!D122</f>
        <v>0</v>
      </c>
      <c r="E122" s="8">
        <f>'LA VEGA1'!E122+'LA  VEGA2'!E122</f>
        <v>0</v>
      </c>
      <c r="F122" s="8">
        <f>'LA VEGA1'!F122+'LA  VEGA2'!F122</f>
        <v>0</v>
      </c>
      <c r="G122" s="8">
        <f>'LA VEGA1'!G122+'LA  VEGA2'!G122</f>
        <v>0</v>
      </c>
      <c r="H122" s="8">
        <f>'LA VEGA1'!H122+'LA  VEGA2'!H122</f>
        <v>0</v>
      </c>
      <c r="I122" s="8">
        <f>'LA VEGA1'!I122+'LA  VEGA2'!I122</f>
        <v>0</v>
      </c>
      <c r="J122" s="2"/>
      <c r="K122" s="2"/>
    </row>
    <row r="123" spans="1:11" ht="15.75" customHeight="1">
      <c r="A123" s="9" t="s">
        <v>15</v>
      </c>
      <c r="B123" s="10"/>
      <c r="C123" s="8">
        <f>'LA VEGA1'!C123+'LA  VEGA2'!C123</f>
        <v>0</v>
      </c>
      <c r="D123" s="8">
        <f>'LA VEGA1'!D123+'LA  VEGA2'!D123</f>
        <v>0</v>
      </c>
      <c r="E123" s="8">
        <f>'LA VEGA1'!E123+'LA  VEGA2'!E123</f>
        <v>0</v>
      </c>
      <c r="F123" s="8">
        <f>'LA VEGA1'!F123+'LA  VEGA2'!F123</f>
        <v>0</v>
      </c>
      <c r="G123" s="8">
        <f>'LA VEGA1'!G123+'LA  VEGA2'!G123</f>
        <v>0</v>
      </c>
      <c r="H123" s="8">
        <f>'LA VEGA1'!H123+'LA  VEGA2'!H123</f>
        <v>0</v>
      </c>
      <c r="I123" s="8">
        <f>'LA VEGA1'!I123+'LA  VEGA2'!I123</f>
        <v>0</v>
      </c>
      <c r="J123" s="2"/>
      <c r="K123" s="2"/>
    </row>
    <row r="124" spans="1:11" ht="15.75" customHeight="1">
      <c r="A124" s="11" t="s">
        <v>16</v>
      </c>
      <c r="B124" s="10"/>
      <c r="C124" s="8">
        <f>'LA VEGA1'!C124+'LA  VEGA2'!C124</f>
        <v>303</v>
      </c>
      <c r="D124" s="8">
        <f>'LA VEGA1'!D124+'LA  VEGA2'!D124</f>
        <v>303</v>
      </c>
      <c r="E124" s="8">
        <f>'LA VEGA1'!E124+'LA  VEGA2'!E124</f>
        <v>303</v>
      </c>
      <c r="F124" s="8">
        <f>'LA VEGA1'!F124+'LA  VEGA2'!F124</f>
        <v>303</v>
      </c>
      <c r="G124" s="8">
        <f>'LA VEGA1'!G124+'LA  VEGA2'!G124</f>
        <v>303</v>
      </c>
      <c r="H124" s="8">
        <f>'LA VEGA1'!H124+'LA  VEGA2'!H124</f>
        <v>303</v>
      </c>
      <c r="I124" s="8">
        <f>'LA VEGA1'!I124+'LA  VEGA2'!I124</f>
        <v>303</v>
      </c>
      <c r="J124" s="2"/>
      <c r="K124" s="2"/>
    </row>
    <row r="125" spans="1:11" ht="15.75" customHeight="1">
      <c r="A125" s="11" t="s">
        <v>17</v>
      </c>
      <c r="B125" s="10"/>
      <c r="C125" s="8">
        <f>'LA VEGA1'!C125+'LA  VEGA2'!C125</f>
        <v>283</v>
      </c>
      <c r="D125" s="8">
        <f>'LA VEGA1'!D125+'LA  VEGA2'!D125</f>
        <v>283</v>
      </c>
      <c r="E125" s="8">
        <f>'LA VEGA1'!E125+'LA  VEGA2'!E125</f>
        <v>283</v>
      </c>
      <c r="F125" s="8">
        <f>'LA VEGA1'!F125+'LA  VEGA2'!F125</f>
        <v>283</v>
      </c>
      <c r="G125" s="8">
        <f>'LA VEGA1'!G125+'LA  VEGA2'!G125</f>
        <v>283</v>
      </c>
      <c r="H125" s="8">
        <f>'LA VEGA1'!H125+'LA  VEGA2'!H125</f>
        <v>283</v>
      </c>
      <c r="I125" s="8">
        <f>'LA VEGA1'!I125+'LA  VEGA2'!I125</f>
        <v>283</v>
      </c>
      <c r="J125" s="2"/>
      <c r="K125" s="2"/>
    </row>
    <row r="126" spans="1:11" ht="15.75" customHeight="1">
      <c r="A126" s="11" t="s">
        <v>18</v>
      </c>
      <c r="B126" s="10"/>
      <c r="C126" s="8">
        <f>'LA VEGA1'!C126+'LA  VEGA2'!C126</f>
        <v>341</v>
      </c>
      <c r="D126" s="8">
        <f>'LA VEGA1'!D126+'LA  VEGA2'!D126</f>
        <v>341</v>
      </c>
      <c r="E126" s="8">
        <f>'LA VEGA1'!E126+'LA  VEGA2'!E126</f>
        <v>341</v>
      </c>
      <c r="F126" s="8">
        <f>'LA VEGA1'!F126+'LA  VEGA2'!F126</f>
        <v>341</v>
      </c>
      <c r="G126" s="8">
        <f>'LA VEGA1'!G126+'LA  VEGA2'!G126</f>
        <v>341</v>
      </c>
      <c r="H126" s="8">
        <f>'LA VEGA1'!H126+'LA  VEGA2'!H126</f>
        <v>341</v>
      </c>
      <c r="I126" s="8">
        <f>'LA VEGA1'!I126+'LA  VEGA2'!I126</f>
        <v>341</v>
      </c>
      <c r="J126" s="2"/>
      <c r="K126" s="2"/>
    </row>
    <row r="127" spans="1:11" ht="15.75" customHeight="1">
      <c r="A127" s="11" t="s">
        <v>19</v>
      </c>
      <c r="B127" s="10"/>
      <c r="C127" s="8">
        <f>'LA VEGA1'!C127+'LA  VEGA2'!C127</f>
        <v>288</v>
      </c>
      <c r="D127" s="8">
        <f>'LA VEGA1'!D127+'LA  VEGA2'!D127</f>
        <v>288</v>
      </c>
      <c r="E127" s="8">
        <f>'LA VEGA1'!E127+'LA  VEGA2'!E127</f>
        <v>288</v>
      </c>
      <c r="F127" s="8">
        <f>'LA VEGA1'!F127+'LA  VEGA2'!F127</f>
        <v>288</v>
      </c>
      <c r="G127" s="8">
        <f>'LA VEGA1'!G127+'LA  VEGA2'!G127</f>
        <v>0</v>
      </c>
      <c r="H127" s="8">
        <f>'LA VEGA1'!H127+'LA  VEGA2'!H127</f>
        <v>0</v>
      </c>
      <c r="I127" s="8">
        <f>'LA VEGA1'!I127+'LA  VEGA2'!I127</f>
        <v>0</v>
      </c>
      <c r="J127" s="2"/>
      <c r="K127" s="2"/>
    </row>
    <row r="128" spans="1:11" ht="15.75" customHeight="1">
      <c r="A128" s="11" t="s">
        <v>20</v>
      </c>
      <c r="B128" s="10"/>
      <c r="C128" s="8">
        <f>'LA VEGA1'!C128+'LA  VEGA2'!C128</f>
        <v>301</v>
      </c>
      <c r="D128" s="8">
        <f>'LA VEGA1'!D128+'LA  VEGA2'!D128</f>
        <v>301</v>
      </c>
      <c r="E128" s="8">
        <f>'LA VEGA1'!E128+'LA  VEGA2'!E128</f>
        <v>301</v>
      </c>
      <c r="F128" s="8">
        <f>'LA VEGA1'!F128+'LA  VEGA2'!F128</f>
        <v>301</v>
      </c>
      <c r="G128" s="8">
        <f>'LA VEGA1'!G128+'LA  VEGA2'!G128</f>
        <v>0</v>
      </c>
      <c r="H128" s="8">
        <f>'LA VEGA1'!H128+'LA  VEGA2'!H128</f>
        <v>0</v>
      </c>
      <c r="I128" s="8">
        <f>'LA VEGA1'!I128+'LA  VEGA2'!I128</f>
        <v>0</v>
      </c>
      <c r="J128" s="2"/>
      <c r="K128" s="2"/>
    </row>
    <row r="129" spans="1:11" ht="15.75" customHeight="1">
      <c r="A129" s="11" t="s">
        <v>21</v>
      </c>
      <c r="B129" s="10"/>
      <c r="C129" s="8">
        <f>'LA VEGA1'!C129+'LA  VEGA2'!C129</f>
        <v>305</v>
      </c>
      <c r="D129" s="8">
        <f>'LA VEGA1'!D129+'LA  VEGA2'!D129</f>
        <v>305</v>
      </c>
      <c r="E129" s="8">
        <f>'LA VEGA1'!E129+'LA  VEGA2'!E129</f>
        <v>305</v>
      </c>
      <c r="F129" s="8">
        <f>'LA VEGA1'!F129+'LA  VEGA2'!F129</f>
        <v>305</v>
      </c>
      <c r="G129" s="8">
        <f>'LA VEGA1'!G129+'LA  VEGA2'!G129</f>
        <v>0</v>
      </c>
      <c r="H129" s="8">
        <f>'LA VEGA1'!H129+'LA  VEGA2'!H129</f>
        <v>0</v>
      </c>
      <c r="I129" s="8">
        <f>'LA VEGA1'!I129+'LA  VEGA2'!I129</f>
        <v>0</v>
      </c>
      <c r="J129" s="2"/>
      <c r="K129" s="2"/>
    </row>
    <row r="130" spans="1:11" ht="15.75" customHeight="1">
      <c r="A130" s="7" t="s">
        <v>22</v>
      </c>
      <c r="B130" s="12">
        <f t="shared" ref="B130:I130" si="8">SUM(B122:B129)</f>
        <v>264</v>
      </c>
      <c r="C130" s="12">
        <f t="shared" si="8"/>
        <v>1821</v>
      </c>
      <c r="D130" s="12">
        <f t="shared" si="8"/>
        <v>1821</v>
      </c>
      <c r="E130" s="12">
        <f t="shared" si="8"/>
        <v>1821</v>
      </c>
      <c r="F130" s="12">
        <f t="shared" si="8"/>
        <v>1821</v>
      </c>
      <c r="G130" s="12">
        <f t="shared" si="8"/>
        <v>927</v>
      </c>
      <c r="H130" s="12">
        <f t="shared" si="8"/>
        <v>927</v>
      </c>
      <c r="I130" s="12">
        <f t="shared" si="8"/>
        <v>927</v>
      </c>
      <c r="J130" s="2"/>
      <c r="K130" s="2"/>
    </row>
    <row r="131" spans="1:11" ht="15.75" customHeight="1">
      <c r="A131" s="2"/>
      <c r="B131" s="2"/>
      <c r="C131" s="2"/>
      <c r="D131" s="2"/>
      <c r="E131" s="2"/>
      <c r="F131" s="2"/>
      <c r="G131" s="2"/>
      <c r="H131" s="2"/>
      <c r="I131" s="14">
        <f>SUM(B130:I130)</f>
        <v>10329</v>
      </c>
      <c r="J131" s="2"/>
      <c r="K131" s="2"/>
    </row>
    <row r="132" spans="1:11" ht="15.75" customHeight="1">
      <c r="A132" s="49" t="s">
        <v>4</v>
      </c>
      <c r="B132" s="51" t="s">
        <v>27</v>
      </c>
      <c r="C132" s="47"/>
      <c r="D132" s="47"/>
      <c r="E132" s="47"/>
      <c r="F132" s="47"/>
      <c r="G132" s="47"/>
      <c r="H132" s="47"/>
      <c r="I132" s="48"/>
      <c r="J132" s="2"/>
      <c r="K132" s="2"/>
    </row>
    <row r="133" spans="1:11" ht="15.75" customHeight="1">
      <c r="A133" s="63"/>
      <c r="B133" s="51" t="s">
        <v>90</v>
      </c>
      <c r="C133" s="47"/>
      <c r="D133" s="47"/>
      <c r="E133" s="47"/>
      <c r="F133" s="47"/>
      <c r="G133" s="47"/>
      <c r="H133" s="47"/>
      <c r="I133" s="48"/>
      <c r="J133" s="2"/>
      <c r="K133" s="2"/>
    </row>
    <row r="134" spans="1:11" ht="15.75" customHeight="1">
      <c r="A134" s="50"/>
      <c r="B134" s="6" t="s">
        <v>6</v>
      </c>
      <c r="C134" s="6" t="s">
        <v>7</v>
      </c>
      <c r="D134" s="6" t="s">
        <v>8</v>
      </c>
      <c r="E134" s="6" t="s">
        <v>9</v>
      </c>
      <c r="F134" s="6" t="s">
        <v>10</v>
      </c>
      <c r="G134" s="6" t="s">
        <v>11</v>
      </c>
      <c r="H134" s="6" t="s">
        <v>12</v>
      </c>
      <c r="I134" s="6" t="s">
        <v>13</v>
      </c>
      <c r="J134" s="2"/>
      <c r="K134" s="2"/>
    </row>
    <row r="135" spans="1:11" ht="15.75" customHeight="1">
      <c r="A135" s="7" t="s">
        <v>14</v>
      </c>
      <c r="B135" s="10">
        <f>'LA VEGA1'!B135+'LA  VEGA2'!B135</f>
        <v>443</v>
      </c>
      <c r="C135" s="8">
        <f>'LA VEGA1'!C135+'LA  VEGA2'!C135</f>
        <v>0</v>
      </c>
      <c r="D135" s="8">
        <f>'LA VEGA1'!D135+'LA  VEGA2'!D135</f>
        <v>0</v>
      </c>
      <c r="E135" s="8">
        <f>'LA VEGA1'!E135+'LA  VEGA2'!E135</f>
        <v>0</v>
      </c>
      <c r="F135" s="8">
        <f>'LA VEGA1'!F135+'LA  VEGA2'!F135</f>
        <v>0</v>
      </c>
      <c r="G135" s="8">
        <f>'LA VEGA1'!G135+'LA  VEGA2'!G135</f>
        <v>0</v>
      </c>
      <c r="H135" s="8">
        <f>'LA VEGA1'!H135+'LA  VEGA2'!H135</f>
        <v>0</v>
      </c>
      <c r="I135" s="8">
        <f>'LA VEGA1'!I135+'LA  VEGA2'!I135</f>
        <v>0</v>
      </c>
      <c r="J135" s="2"/>
      <c r="K135" s="2"/>
    </row>
    <row r="136" spans="1:11" ht="15.75" customHeight="1">
      <c r="A136" s="9" t="s">
        <v>15</v>
      </c>
      <c r="B136" s="10"/>
      <c r="C136" s="8">
        <f>'LA VEGA1'!C136+'LA  VEGA2'!C136</f>
        <v>0</v>
      </c>
      <c r="D136" s="8">
        <f>'LA VEGA1'!D136+'LA  VEGA2'!D136</f>
        <v>0</v>
      </c>
      <c r="E136" s="8">
        <f>'LA VEGA1'!E136+'LA  VEGA2'!E136</f>
        <v>0</v>
      </c>
      <c r="F136" s="8">
        <f>'LA VEGA1'!F136+'LA  VEGA2'!F136</f>
        <v>0</v>
      </c>
      <c r="G136" s="8">
        <f>'LA VEGA1'!G136+'LA  VEGA2'!G136</f>
        <v>0</v>
      </c>
      <c r="H136" s="8">
        <f>'LA VEGA1'!H136+'LA  VEGA2'!H136</f>
        <v>0</v>
      </c>
      <c r="I136" s="8">
        <f>'LA VEGA1'!I136+'LA  VEGA2'!I136</f>
        <v>0</v>
      </c>
      <c r="J136" s="2"/>
      <c r="K136" s="2"/>
    </row>
    <row r="137" spans="1:11" ht="15.75" customHeight="1">
      <c r="A137" s="11" t="s">
        <v>16</v>
      </c>
      <c r="B137" s="10"/>
      <c r="C137" s="8">
        <f>'LA VEGA1'!C137+'LA  VEGA2'!C137</f>
        <v>493</v>
      </c>
      <c r="D137" s="8">
        <f>'LA VEGA1'!D137+'LA  VEGA2'!D137</f>
        <v>473</v>
      </c>
      <c r="E137" s="8">
        <f>'LA VEGA1'!E137+'LA  VEGA2'!E137</f>
        <v>473</v>
      </c>
      <c r="F137" s="8">
        <f>'LA VEGA1'!F137+'LA  VEGA2'!F137</f>
        <v>473</v>
      </c>
      <c r="G137" s="8">
        <f>'LA VEGA1'!G137+'LA  VEGA2'!G137</f>
        <v>473</v>
      </c>
      <c r="H137" s="8">
        <f>'LA VEGA1'!H137+'LA  VEGA2'!H137</f>
        <v>473</v>
      </c>
      <c r="I137" s="8">
        <f>'LA VEGA1'!I137+'LA  VEGA2'!I137</f>
        <v>494</v>
      </c>
      <c r="J137" s="2"/>
      <c r="K137" s="2"/>
    </row>
    <row r="138" spans="1:11" ht="15.75" customHeight="1">
      <c r="A138" s="11" t="s">
        <v>17</v>
      </c>
      <c r="B138" s="10"/>
      <c r="C138" s="8">
        <f>'LA VEGA1'!C138+'LA  VEGA2'!C138</f>
        <v>491</v>
      </c>
      <c r="D138" s="8">
        <f>'LA VEGA1'!D138+'LA  VEGA2'!D138</f>
        <v>489</v>
      </c>
      <c r="E138" s="8">
        <f>'LA VEGA1'!E138+'LA  VEGA2'!E138</f>
        <v>489</v>
      </c>
      <c r="F138" s="8">
        <f>'LA VEGA1'!F138+'LA  VEGA2'!F138</f>
        <v>489</v>
      </c>
      <c r="G138" s="8">
        <f>'LA VEGA1'!G138+'LA  VEGA2'!G138</f>
        <v>489</v>
      </c>
      <c r="H138" s="8">
        <f>'LA VEGA1'!H138+'LA  VEGA2'!H138</f>
        <v>489</v>
      </c>
      <c r="I138" s="8">
        <f>'LA VEGA1'!I138+'LA  VEGA2'!I138</f>
        <v>486</v>
      </c>
      <c r="J138" s="2"/>
      <c r="K138" s="2"/>
    </row>
    <row r="139" spans="1:11" ht="15.75" customHeight="1">
      <c r="A139" s="11" t="s">
        <v>18</v>
      </c>
      <c r="B139" s="10"/>
      <c r="C139" s="8">
        <f>'LA VEGA1'!C139+'LA  VEGA2'!C139</f>
        <v>614</v>
      </c>
      <c r="D139" s="8">
        <f>'LA VEGA1'!D139+'LA  VEGA2'!D139</f>
        <v>592</v>
      </c>
      <c r="E139" s="8">
        <f>'LA VEGA1'!E139+'LA  VEGA2'!E139</f>
        <v>592</v>
      </c>
      <c r="F139" s="8">
        <f>'LA VEGA1'!F139+'LA  VEGA2'!F139</f>
        <v>592</v>
      </c>
      <c r="G139" s="8">
        <f>'LA VEGA1'!G139+'LA  VEGA2'!G139</f>
        <v>592</v>
      </c>
      <c r="H139" s="8">
        <f>'LA VEGA1'!H139+'LA  VEGA2'!H139</f>
        <v>592</v>
      </c>
      <c r="I139" s="8">
        <f>'LA VEGA1'!I139+'LA  VEGA2'!I139</f>
        <v>592</v>
      </c>
      <c r="J139" s="2"/>
      <c r="K139" s="2"/>
    </row>
    <row r="140" spans="1:11" ht="15.75" customHeight="1">
      <c r="A140" s="11" t="s">
        <v>19</v>
      </c>
      <c r="B140" s="10"/>
      <c r="C140" s="8">
        <f>'LA VEGA1'!C140+'LA  VEGA2'!C140</f>
        <v>525</v>
      </c>
      <c r="D140" s="8">
        <f>'LA VEGA1'!D140+'LA  VEGA2'!D140</f>
        <v>525</v>
      </c>
      <c r="E140" s="8">
        <f>'LA VEGA1'!E140+'LA  VEGA2'!E140</f>
        <v>525</v>
      </c>
      <c r="F140" s="8">
        <f>'LA VEGA1'!F140+'LA  VEGA2'!F140</f>
        <v>525</v>
      </c>
      <c r="G140" s="8">
        <f>'LA VEGA1'!G140+'LA  VEGA2'!G140</f>
        <v>0</v>
      </c>
      <c r="H140" s="8">
        <f>'LA VEGA1'!H140+'LA  VEGA2'!H140</f>
        <v>0</v>
      </c>
      <c r="I140" s="8">
        <f>'LA VEGA1'!I140+'LA  VEGA2'!I140</f>
        <v>0</v>
      </c>
      <c r="J140" s="2"/>
      <c r="K140" s="2"/>
    </row>
    <row r="141" spans="1:11" ht="15.75" customHeight="1">
      <c r="A141" s="11" t="s">
        <v>20</v>
      </c>
      <c r="B141" s="10"/>
      <c r="C141" s="8">
        <f>'LA VEGA1'!C141+'LA  VEGA2'!C141</f>
        <v>532</v>
      </c>
      <c r="D141" s="8">
        <f>'LA VEGA1'!D141+'LA  VEGA2'!D141</f>
        <v>521</v>
      </c>
      <c r="E141" s="8">
        <f>'LA VEGA1'!E141+'LA  VEGA2'!E141</f>
        <v>532</v>
      </c>
      <c r="F141" s="8">
        <f>'LA VEGA1'!F141+'LA  VEGA2'!F141</f>
        <v>532</v>
      </c>
      <c r="G141" s="8">
        <f>'LA VEGA1'!G141+'LA  VEGA2'!G141</f>
        <v>0</v>
      </c>
      <c r="H141" s="8">
        <f>'LA VEGA1'!H141+'LA  VEGA2'!H141</f>
        <v>0</v>
      </c>
      <c r="I141" s="8">
        <f>'LA VEGA1'!I141+'LA  VEGA2'!I141</f>
        <v>0</v>
      </c>
      <c r="J141" s="2"/>
      <c r="K141" s="2"/>
    </row>
    <row r="142" spans="1:11" ht="15.75" customHeight="1">
      <c r="A142" s="11" t="s">
        <v>21</v>
      </c>
      <c r="B142" s="10"/>
      <c r="C142" s="8">
        <f>'LA VEGA1'!C142+'LA  VEGA2'!C142</f>
        <v>479</v>
      </c>
      <c r="D142" s="8">
        <f>'LA VEGA1'!D142+'LA  VEGA2'!D142</f>
        <v>479</v>
      </c>
      <c r="E142" s="8">
        <f>'LA VEGA1'!E142+'LA  VEGA2'!E142</f>
        <v>462</v>
      </c>
      <c r="F142" s="8">
        <f>'LA VEGA1'!F142+'LA  VEGA2'!F142</f>
        <v>479</v>
      </c>
      <c r="G142" s="8">
        <f>'LA VEGA1'!G142+'LA  VEGA2'!G142</f>
        <v>0</v>
      </c>
      <c r="H142" s="8">
        <f>'LA VEGA1'!H142+'LA  VEGA2'!H142</f>
        <v>0</v>
      </c>
      <c r="I142" s="8">
        <f>'LA VEGA1'!I142+'LA  VEGA2'!I142</f>
        <v>0</v>
      </c>
      <c r="J142" s="2"/>
      <c r="K142" s="2"/>
    </row>
    <row r="143" spans="1:11" ht="15.75" customHeight="1">
      <c r="A143" s="7" t="s">
        <v>22</v>
      </c>
      <c r="B143" s="12">
        <f t="shared" ref="B143:I143" si="9">SUM(B135:B142)</f>
        <v>443</v>
      </c>
      <c r="C143" s="12">
        <f t="shared" si="9"/>
        <v>3134</v>
      </c>
      <c r="D143" s="12">
        <f t="shared" si="9"/>
        <v>3079</v>
      </c>
      <c r="E143" s="12">
        <f t="shared" si="9"/>
        <v>3073</v>
      </c>
      <c r="F143" s="12">
        <f t="shared" si="9"/>
        <v>3090</v>
      </c>
      <c r="G143" s="12">
        <f t="shared" si="9"/>
        <v>1554</v>
      </c>
      <c r="H143" s="12">
        <f t="shared" si="9"/>
        <v>1554</v>
      </c>
      <c r="I143" s="12">
        <f t="shared" si="9"/>
        <v>1572</v>
      </c>
      <c r="J143" s="2"/>
      <c r="K143" s="2"/>
    </row>
    <row r="144" spans="1:11" ht="15.75" customHeight="1">
      <c r="A144" s="2"/>
      <c r="B144" s="2"/>
      <c r="C144" s="20" t="s">
        <v>48</v>
      </c>
      <c r="D144" s="92">
        <f>I77+I63+I50+I36+I23+I144+I131+I117+I104+I90</f>
        <v>388461</v>
      </c>
      <c r="E144" s="56"/>
      <c r="F144" s="2"/>
      <c r="G144" s="2"/>
      <c r="H144" s="2"/>
      <c r="I144" s="14">
        <f>SUM(B143:I143)</f>
        <v>17499</v>
      </c>
      <c r="J144" s="2"/>
      <c r="K144" s="2"/>
    </row>
  </sheetData>
  <mergeCells count="35">
    <mergeCell ref="A51:A53"/>
    <mergeCell ref="B51:I51"/>
    <mergeCell ref="B52:I52"/>
    <mergeCell ref="A24:A26"/>
    <mergeCell ref="B24:I24"/>
    <mergeCell ref="B25:I25"/>
    <mergeCell ref="A38:A40"/>
    <mergeCell ref="B38:I38"/>
    <mergeCell ref="B39:I39"/>
    <mergeCell ref="A7:I7"/>
    <mergeCell ref="A8:I8"/>
    <mergeCell ref="A9:I9"/>
    <mergeCell ref="A10:I10"/>
    <mergeCell ref="A11:A13"/>
    <mergeCell ref="B11:I11"/>
    <mergeCell ref="B12:I12"/>
    <mergeCell ref="D144:E144"/>
    <mergeCell ref="A78:A80"/>
    <mergeCell ref="B78:I78"/>
    <mergeCell ref="B79:I79"/>
    <mergeCell ref="A92:A94"/>
    <mergeCell ref="B92:I92"/>
    <mergeCell ref="B93:I93"/>
    <mergeCell ref="A132:A134"/>
    <mergeCell ref="B132:I132"/>
    <mergeCell ref="B133:I133"/>
    <mergeCell ref="A119:A121"/>
    <mergeCell ref="B119:I119"/>
    <mergeCell ref="B120:I120"/>
    <mergeCell ref="A65:A67"/>
    <mergeCell ref="B65:I65"/>
    <mergeCell ref="B66:I66"/>
    <mergeCell ref="A105:A107"/>
    <mergeCell ref="B105:I105"/>
    <mergeCell ref="B106:I106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44"/>
  <sheetViews>
    <sheetView topLeftCell="A121" workbookViewId="0">
      <selection activeCell="F32" sqref="F32"/>
    </sheetView>
  </sheetViews>
  <sheetFormatPr baseColWidth="10" defaultColWidth="14.42578125" defaultRowHeight="15" customHeight="1"/>
  <cols>
    <col min="1" max="1" width="39" style="24" customWidth="1"/>
    <col min="2" max="2" width="10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27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81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v>68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10"/>
      <c r="C16" s="8">
        <v>82</v>
      </c>
      <c r="D16" s="8">
        <v>82</v>
      </c>
      <c r="E16" s="8">
        <v>82</v>
      </c>
      <c r="F16" s="8">
        <v>82</v>
      </c>
      <c r="G16" s="8">
        <v>82</v>
      </c>
      <c r="H16" s="8">
        <v>82</v>
      </c>
      <c r="I16" s="8">
        <v>82</v>
      </c>
      <c r="J16" s="5"/>
      <c r="K16" s="2"/>
    </row>
    <row r="17" spans="1:11" ht="20.25" thickTop="1" thickBot="1">
      <c r="A17" s="11" t="s">
        <v>17</v>
      </c>
      <c r="B17" s="10"/>
      <c r="C17" s="8">
        <v>88</v>
      </c>
      <c r="D17" s="8">
        <v>88</v>
      </c>
      <c r="E17" s="8">
        <v>88</v>
      </c>
      <c r="F17" s="8">
        <v>88</v>
      </c>
      <c r="G17" s="8">
        <v>88</v>
      </c>
      <c r="H17" s="8">
        <v>88</v>
      </c>
      <c r="I17" s="8">
        <v>88</v>
      </c>
      <c r="J17" s="5"/>
      <c r="K17" s="2"/>
    </row>
    <row r="18" spans="1:11" ht="20.25" thickTop="1" thickBot="1">
      <c r="A18" s="11" t="s">
        <v>18</v>
      </c>
      <c r="B18" s="10"/>
      <c r="C18" s="8">
        <v>93</v>
      </c>
      <c r="D18" s="8">
        <v>93</v>
      </c>
      <c r="E18" s="8">
        <v>93</v>
      </c>
      <c r="F18" s="8">
        <v>93</v>
      </c>
      <c r="G18" s="8">
        <v>93</v>
      </c>
      <c r="H18" s="8">
        <v>93</v>
      </c>
      <c r="I18" s="8">
        <v>93</v>
      </c>
      <c r="J18" s="5"/>
      <c r="K18" s="2"/>
    </row>
    <row r="19" spans="1:11" ht="20.25" thickTop="1" thickBot="1">
      <c r="A19" s="11" t="s">
        <v>19</v>
      </c>
      <c r="B19" s="10"/>
      <c r="C19" s="8">
        <v>80</v>
      </c>
      <c r="D19" s="8">
        <v>80</v>
      </c>
      <c r="E19" s="8">
        <v>80</v>
      </c>
      <c r="F19" s="8">
        <v>80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10"/>
      <c r="C20" s="8">
        <v>77</v>
      </c>
      <c r="D20" s="8">
        <v>77</v>
      </c>
      <c r="E20" s="8">
        <v>77</v>
      </c>
      <c r="F20" s="8">
        <v>77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10"/>
      <c r="C21" s="8">
        <v>99</v>
      </c>
      <c r="D21" s="8">
        <v>99</v>
      </c>
      <c r="E21" s="8">
        <v>99</v>
      </c>
      <c r="F21" s="8">
        <v>99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2">
        <f>SUM(B14:B21)</f>
        <v>68</v>
      </c>
      <c r="C22" s="12">
        <f t="shared" ref="C22:I22" si="0">SUM(C16:C21)</f>
        <v>519</v>
      </c>
      <c r="D22" s="12">
        <f t="shared" si="0"/>
        <v>519</v>
      </c>
      <c r="E22" s="12">
        <f t="shared" si="0"/>
        <v>519</v>
      </c>
      <c r="F22" s="12">
        <f t="shared" si="0"/>
        <v>519</v>
      </c>
      <c r="G22" s="12">
        <f t="shared" si="0"/>
        <v>263</v>
      </c>
      <c r="H22" s="12">
        <f t="shared" si="0"/>
        <v>263</v>
      </c>
      <c r="I22" s="12">
        <f t="shared" si="0"/>
        <v>263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2933</v>
      </c>
      <c r="J23" s="2"/>
      <c r="K23" s="2"/>
    </row>
    <row r="24" spans="1:11" ht="15.75" customHeight="1" thickTop="1" thickBot="1">
      <c r="A24" s="69" t="s">
        <v>4</v>
      </c>
      <c r="B24" s="51" t="s">
        <v>27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82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v>922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987</v>
      </c>
      <c r="D29" s="8">
        <v>987</v>
      </c>
      <c r="E29" s="8">
        <v>987</v>
      </c>
      <c r="F29" s="8">
        <v>987</v>
      </c>
      <c r="G29" s="8">
        <v>987</v>
      </c>
      <c r="H29" s="8">
        <v>987</v>
      </c>
      <c r="I29" s="8">
        <v>987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1037</v>
      </c>
      <c r="D30" s="8">
        <v>1037</v>
      </c>
      <c r="E30" s="8">
        <v>1037</v>
      </c>
      <c r="F30" s="8">
        <v>1037</v>
      </c>
      <c r="G30" s="8">
        <v>1037</v>
      </c>
      <c r="H30" s="8">
        <v>1037</v>
      </c>
      <c r="I30" s="8">
        <v>1037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1095</v>
      </c>
      <c r="D31" s="8">
        <v>1095</v>
      </c>
      <c r="E31" s="8">
        <v>1095</v>
      </c>
      <c r="F31" s="8">
        <v>1095</v>
      </c>
      <c r="G31" s="8">
        <v>1095</v>
      </c>
      <c r="H31" s="8">
        <v>1095</v>
      </c>
      <c r="I31" s="8">
        <v>1095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1032</v>
      </c>
      <c r="D32" s="8">
        <v>1032</v>
      </c>
      <c r="E32" s="8">
        <v>1032</v>
      </c>
      <c r="F32" s="8">
        <v>1032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999</v>
      </c>
      <c r="D33" s="8">
        <v>999</v>
      </c>
      <c r="E33" s="8">
        <v>999</v>
      </c>
      <c r="F33" s="8">
        <v>999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1077</v>
      </c>
      <c r="D34" s="8">
        <v>1077</v>
      </c>
      <c r="E34" s="8">
        <v>1077</v>
      </c>
      <c r="F34" s="8">
        <v>1077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922</v>
      </c>
      <c r="C35" s="12">
        <f t="shared" si="1"/>
        <v>6227</v>
      </c>
      <c r="D35" s="12">
        <f t="shared" si="1"/>
        <v>6227</v>
      </c>
      <c r="E35" s="12">
        <f t="shared" si="1"/>
        <v>6227</v>
      </c>
      <c r="F35" s="12">
        <f t="shared" si="1"/>
        <v>6227</v>
      </c>
      <c r="G35" s="12">
        <f t="shared" si="1"/>
        <v>3119</v>
      </c>
      <c r="H35" s="12">
        <f t="shared" si="1"/>
        <v>3119</v>
      </c>
      <c r="I35" s="12">
        <f t="shared" si="1"/>
        <v>3119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35187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27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83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10">
        <v>614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827</v>
      </c>
      <c r="D43" s="8">
        <v>827</v>
      </c>
      <c r="E43" s="8">
        <v>827</v>
      </c>
      <c r="F43" s="8">
        <v>827</v>
      </c>
      <c r="G43" s="8">
        <v>827</v>
      </c>
      <c r="H43" s="8">
        <v>827</v>
      </c>
      <c r="I43" s="8">
        <v>827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818</v>
      </c>
      <c r="D44" s="8">
        <v>818</v>
      </c>
      <c r="E44" s="8">
        <v>818</v>
      </c>
      <c r="F44" s="8">
        <v>818</v>
      </c>
      <c r="G44" s="8">
        <v>818</v>
      </c>
      <c r="H44" s="8">
        <v>818</v>
      </c>
      <c r="I44" s="8">
        <v>818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960</v>
      </c>
      <c r="D45" s="8">
        <v>960</v>
      </c>
      <c r="E45" s="8">
        <v>960</v>
      </c>
      <c r="F45" s="8">
        <v>960</v>
      </c>
      <c r="G45" s="8">
        <v>960</v>
      </c>
      <c r="H45" s="8">
        <v>960</v>
      </c>
      <c r="I45" s="8">
        <v>960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999</v>
      </c>
      <c r="D46" s="8">
        <v>999</v>
      </c>
      <c r="E46" s="8">
        <v>999</v>
      </c>
      <c r="F46" s="8">
        <v>999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975</v>
      </c>
      <c r="D47" s="8">
        <v>975</v>
      </c>
      <c r="E47" s="8">
        <v>975</v>
      </c>
      <c r="F47" s="8">
        <v>975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1005</v>
      </c>
      <c r="D48" s="8">
        <v>1005</v>
      </c>
      <c r="E48" s="8">
        <v>1005</v>
      </c>
      <c r="F48" s="8">
        <v>1005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614</v>
      </c>
      <c r="C49" s="12">
        <f t="shared" si="2"/>
        <v>5584</v>
      </c>
      <c r="D49" s="12">
        <f t="shared" si="2"/>
        <v>5584</v>
      </c>
      <c r="E49" s="12">
        <f t="shared" si="2"/>
        <v>5584</v>
      </c>
      <c r="F49" s="12">
        <f t="shared" si="2"/>
        <v>5584</v>
      </c>
      <c r="G49" s="12">
        <f t="shared" si="2"/>
        <v>2605</v>
      </c>
      <c r="H49" s="12">
        <f t="shared" si="2"/>
        <v>2605</v>
      </c>
      <c r="I49" s="12">
        <f t="shared" si="2"/>
        <v>2605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30765</v>
      </c>
      <c r="J50" s="2"/>
      <c r="K50" s="2"/>
    </row>
    <row r="51" spans="1:11" ht="15.75" customHeight="1" thickTop="1" thickBot="1">
      <c r="A51" s="69" t="s">
        <v>4</v>
      </c>
      <c r="B51" s="51" t="s">
        <v>27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84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10">
        <v>1585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1494</v>
      </c>
      <c r="D56" s="8">
        <v>1494</v>
      </c>
      <c r="E56" s="8">
        <v>1494</v>
      </c>
      <c r="F56" s="8">
        <v>1494</v>
      </c>
      <c r="G56" s="8">
        <v>1494</v>
      </c>
      <c r="H56" s="8">
        <v>1494</v>
      </c>
      <c r="I56" s="8">
        <v>1494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1634</v>
      </c>
      <c r="D57" s="8">
        <v>1634</v>
      </c>
      <c r="E57" s="8">
        <v>1634</v>
      </c>
      <c r="F57" s="8">
        <v>1634</v>
      </c>
      <c r="G57" s="8">
        <v>1634</v>
      </c>
      <c r="H57" s="8">
        <v>1634</v>
      </c>
      <c r="I57" s="8">
        <v>1634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1840</v>
      </c>
      <c r="D58" s="8">
        <v>1840</v>
      </c>
      <c r="E58" s="8">
        <v>1840</v>
      </c>
      <c r="F58" s="8">
        <v>1840</v>
      </c>
      <c r="G58" s="8">
        <v>1840</v>
      </c>
      <c r="H58" s="8">
        <v>1840</v>
      </c>
      <c r="I58" s="8">
        <v>1840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1662</v>
      </c>
      <c r="D59" s="8">
        <v>1662</v>
      </c>
      <c r="E59" s="8">
        <v>1662</v>
      </c>
      <c r="F59" s="8">
        <v>1662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1668</v>
      </c>
      <c r="D60" s="8">
        <v>1668</v>
      </c>
      <c r="E60" s="8">
        <v>1668</v>
      </c>
      <c r="F60" s="8">
        <v>1668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1660</v>
      </c>
      <c r="D61" s="8">
        <v>1660</v>
      </c>
      <c r="E61" s="8">
        <v>1660</v>
      </c>
      <c r="F61" s="8">
        <v>1660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1585</v>
      </c>
      <c r="C62" s="12">
        <f t="shared" si="3"/>
        <v>9958</v>
      </c>
      <c r="D62" s="12">
        <f t="shared" si="3"/>
        <v>9958</v>
      </c>
      <c r="E62" s="12">
        <f t="shared" si="3"/>
        <v>9958</v>
      </c>
      <c r="F62" s="12">
        <f t="shared" si="3"/>
        <v>9958</v>
      </c>
      <c r="G62" s="12">
        <f t="shared" si="3"/>
        <v>4968</v>
      </c>
      <c r="H62" s="12">
        <f t="shared" si="3"/>
        <v>4968</v>
      </c>
      <c r="I62" s="15">
        <f t="shared" si="3"/>
        <v>4968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56321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27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85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10">
        <v>1728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 thickTop="1" thickBot="1">
      <c r="A69" s="9" t="s">
        <v>15</v>
      </c>
      <c r="B69" s="10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 thickTop="1" thickBot="1">
      <c r="A70" s="11" t="s">
        <v>16</v>
      </c>
      <c r="B70" s="10"/>
      <c r="C70" s="8">
        <v>1945</v>
      </c>
      <c r="D70" s="8">
        <v>1945</v>
      </c>
      <c r="E70" s="8">
        <v>1945</v>
      </c>
      <c r="F70" s="8">
        <v>1945</v>
      </c>
      <c r="G70" s="8">
        <v>1945</v>
      </c>
      <c r="H70" s="8">
        <v>1945</v>
      </c>
      <c r="I70" s="8">
        <v>1945</v>
      </c>
      <c r="J70" s="2"/>
      <c r="K70" s="2"/>
    </row>
    <row r="71" spans="1:11" ht="15.75" customHeight="1" thickTop="1" thickBot="1">
      <c r="A71" s="11" t="s">
        <v>17</v>
      </c>
      <c r="B71" s="10"/>
      <c r="C71" s="8">
        <v>2125</v>
      </c>
      <c r="D71" s="8">
        <v>2125</v>
      </c>
      <c r="E71" s="8">
        <v>2125</v>
      </c>
      <c r="F71" s="8">
        <v>2125</v>
      </c>
      <c r="G71" s="8">
        <v>2125</v>
      </c>
      <c r="H71" s="8">
        <v>2125</v>
      </c>
      <c r="I71" s="8">
        <v>2125</v>
      </c>
      <c r="J71" s="2"/>
      <c r="K71" s="2"/>
    </row>
    <row r="72" spans="1:11" ht="15.75" customHeight="1" thickTop="1" thickBot="1">
      <c r="A72" s="11" t="s">
        <v>18</v>
      </c>
      <c r="B72" s="10"/>
      <c r="C72" s="8">
        <v>2389</v>
      </c>
      <c r="D72" s="8">
        <v>2389</v>
      </c>
      <c r="E72" s="8">
        <v>2389</v>
      </c>
      <c r="F72" s="8">
        <v>2389</v>
      </c>
      <c r="G72" s="8">
        <v>2389</v>
      </c>
      <c r="H72" s="8">
        <v>2389</v>
      </c>
      <c r="I72" s="8">
        <v>2389</v>
      </c>
      <c r="J72" s="2"/>
      <c r="K72" s="2"/>
    </row>
    <row r="73" spans="1:11" ht="15.75" customHeight="1" thickTop="1" thickBot="1">
      <c r="A73" s="11" t="s">
        <v>19</v>
      </c>
      <c r="B73" s="10"/>
      <c r="C73" s="8">
        <v>2220</v>
      </c>
      <c r="D73" s="8">
        <v>2220</v>
      </c>
      <c r="E73" s="8">
        <v>2220</v>
      </c>
      <c r="F73" s="8">
        <v>2220</v>
      </c>
      <c r="G73" s="8"/>
      <c r="H73" s="8"/>
      <c r="I73" s="8"/>
      <c r="J73" s="2"/>
      <c r="K73" s="2"/>
    </row>
    <row r="74" spans="1:11" ht="15.75" customHeight="1" thickTop="1" thickBot="1">
      <c r="A74" s="11" t="s">
        <v>20</v>
      </c>
      <c r="B74" s="10"/>
      <c r="C74" s="8">
        <v>2127</v>
      </c>
      <c r="D74" s="8">
        <v>2127</v>
      </c>
      <c r="E74" s="8">
        <v>2127</v>
      </c>
      <c r="F74" s="8">
        <v>2127</v>
      </c>
      <c r="G74" s="8"/>
      <c r="H74" s="8"/>
      <c r="I74" s="8"/>
      <c r="J74" s="2"/>
      <c r="K74" s="2"/>
    </row>
    <row r="75" spans="1:11" ht="15.75" customHeight="1" thickTop="1" thickBot="1">
      <c r="A75" s="11" t="s">
        <v>21</v>
      </c>
      <c r="B75" s="10"/>
      <c r="C75" s="8">
        <v>2210</v>
      </c>
      <c r="D75" s="8">
        <v>2210</v>
      </c>
      <c r="E75" s="8">
        <v>2210</v>
      </c>
      <c r="F75" s="8">
        <v>2210</v>
      </c>
      <c r="G75" s="8"/>
      <c r="H75" s="8"/>
      <c r="I75" s="8"/>
      <c r="J75" s="2"/>
      <c r="K75" s="2"/>
    </row>
    <row r="76" spans="1:11" ht="15.75" customHeight="1" thickTop="1" thickBot="1">
      <c r="A76" s="7" t="s">
        <v>22</v>
      </c>
      <c r="B76" s="12">
        <f t="shared" ref="B76:I76" si="4">SUM(B68:B75)</f>
        <v>1728</v>
      </c>
      <c r="C76" s="12">
        <f t="shared" si="4"/>
        <v>13016</v>
      </c>
      <c r="D76" s="12">
        <f t="shared" si="4"/>
        <v>13016</v>
      </c>
      <c r="E76" s="12">
        <f t="shared" si="4"/>
        <v>13016</v>
      </c>
      <c r="F76" s="12">
        <f t="shared" si="4"/>
        <v>13016</v>
      </c>
      <c r="G76" s="12">
        <f t="shared" si="4"/>
        <v>6459</v>
      </c>
      <c r="H76" s="12">
        <f t="shared" si="4"/>
        <v>6459</v>
      </c>
      <c r="I76" s="12">
        <f t="shared" si="4"/>
        <v>6459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73169</v>
      </c>
      <c r="J77" s="2"/>
      <c r="K77" s="2"/>
    </row>
    <row r="78" spans="1:11" ht="15.75" customHeight="1" thickTop="1" thickBot="1">
      <c r="A78" s="69" t="s">
        <v>4</v>
      </c>
      <c r="B78" s="51" t="s">
        <v>27</v>
      </c>
      <c r="C78" s="72"/>
      <c r="D78" s="72"/>
      <c r="E78" s="72"/>
      <c r="F78" s="72"/>
      <c r="G78" s="72"/>
      <c r="H78" s="72"/>
      <c r="I78" s="73"/>
      <c r="J78" s="2"/>
      <c r="K78" s="2"/>
    </row>
    <row r="79" spans="1:11" ht="15.75" customHeight="1" thickTop="1" thickBot="1">
      <c r="A79" s="70"/>
      <c r="B79" s="51" t="s">
        <v>86</v>
      </c>
      <c r="C79" s="72"/>
      <c r="D79" s="72"/>
      <c r="E79" s="72"/>
      <c r="F79" s="72"/>
      <c r="G79" s="72"/>
      <c r="H79" s="72"/>
      <c r="I79" s="73"/>
      <c r="J79" s="2"/>
      <c r="K79" s="2"/>
    </row>
    <row r="80" spans="1:11" ht="15.75" customHeight="1" thickTop="1" thickBot="1">
      <c r="A80" s="71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 thickTop="1" thickBot="1">
      <c r="A81" s="7" t="s">
        <v>14</v>
      </c>
      <c r="B81" s="10">
        <v>2035</v>
      </c>
      <c r="C81" s="8"/>
      <c r="D81" s="8"/>
      <c r="E81" s="8"/>
      <c r="F81" s="8"/>
      <c r="G81" s="8"/>
      <c r="H81" s="8"/>
      <c r="I81" s="8"/>
      <c r="J81" s="2"/>
      <c r="K81" s="2"/>
    </row>
    <row r="82" spans="1:11" ht="15.75" customHeight="1" thickTop="1" thickBot="1">
      <c r="A82" s="9" t="s">
        <v>15</v>
      </c>
      <c r="B82" s="10"/>
      <c r="C82" s="8"/>
      <c r="D82" s="8"/>
      <c r="E82" s="8"/>
      <c r="F82" s="8"/>
      <c r="G82" s="8"/>
      <c r="H82" s="8"/>
      <c r="I82" s="8"/>
      <c r="J82" s="2"/>
      <c r="K82" s="2"/>
    </row>
    <row r="83" spans="1:11" ht="15.75" customHeight="1" thickTop="1" thickBot="1">
      <c r="A83" s="11" t="s">
        <v>16</v>
      </c>
      <c r="B83" s="10"/>
      <c r="C83" s="8">
        <v>2212</v>
      </c>
      <c r="D83" s="8">
        <v>2212</v>
      </c>
      <c r="E83" s="8">
        <v>2212</v>
      </c>
      <c r="F83" s="8">
        <v>2212</v>
      </c>
      <c r="G83" s="8">
        <v>2212</v>
      </c>
      <c r="H83" s="8">
        <v>2212</v>
      </c>
      <c r="I83" s="8">
        <v>2212</v>
      </c>
      <c r="J83" s="2"/>
      <c r="K83" s="2"/>
    </row>
    <row r="84" spans="1:11" ht="15.75" customHeight="1" thickTop="1" thickBot="1">
      <c r="A84" s="11" t="s">
        <v>17</v>
      </c>
      <c r="B84" s="10"/>
      <c r="C84" s="8">
        <v>2138</v>
      </c>
      <c r="D84" s="8">
        <v>2138</v>
      </c>
      <c r="E84" s="8">
        <v>2138</v>
      </c>
      <c r="F84" s="8">
        <v>2138</v>
      </c>
      <c r="G84" s="8">
        <v>2138</v>
      </c>
      <c r="H84" s="8">
        <v>2138</v>
      </c>
      <c r="I84" s="8">
        <v>2138</v>
      </c>
      <c r="J84" s="2"/>
      <c r="K84" s="2"/>
    </row>
    <row r="85" spans="1:11" ht="15.75" customHeight="1" thickTop="1" thickBot="1">
      <c r="A85" s="11" t="s">
        <v>18</v>
      </c>
      <c r="B85" s="10"/>
      <c r="C85" s="8">
        <v>2626</v>
      </c>
      <c r="D85" s="8">
        <v>2626</v>
      </c>
      <c r="E85" s="8">
        <v>2626</v>
      </c>
      <c r="F85" s="8">
        <v>2626</v>
      </c>
      <c r="G85" s="8">
        <v>2626</v>
      </c>
      <c r="H85" s="8">
        <v>2626</v>
      </c>
      <c r="I85" s="8">
        <v>2626</v>
      </c>
      <c r="J85" s="2"/>
      <c r="K85" s="2"/>
    </row>
    <row r="86" spans="1:11" ht="15.75" customHeight="1" thickTop="1" thickBot="1">
      <c r="A86" s="11" t="s">
        <v>19</v>
      </c>
      <c r="B86" s="10"/>
      <c r="C86" s="8">
        <v>2402</v>
      </c>
      <c r="D86" s="8">
        <v>2402</v>
      </c>
      <c r="E86" s="8">
        <v>2402</v>
      </c>
      <c r="F86" s="8">
        <v>2402</v>
      </c>
      <c r="G86" s="8"/>
      <c r="H86" s="8"/>
      <c r="I86" s="8"/>
      <c r="J86" s="2"/>
      <c r="K86" s="2"/>
    </row>
    <row r="87" spans="1:11" ht="15.75" customHeight="1" thickTop="1" thickBot="1">
      <c r="A87" s="11" t="s">
        <v>20</v>
      </c>
      <c r="B87" s="10"/>
      <c r="C87" s="8">
        <v>2243</v>
      </c>
      <c r="D87" s="8">
        <v>2243</v>
      </c>
      <c r="E87" s="8">
        <v>2243</v>
      </c>
      <c r="F87" s="8">
        <v>2243</v>
      </c>
      <c r="G87" s="8"/>
      <c r="H87" s="8"/>
      <c r="I87" s="8"/>
      <c r="J87" s="2"/>
      <c r="K87" s="2"/>
    </row>
    <row r="88" spans="1:11" ht="15.75" customHeight="1" thickTop="1" thickBot="1">
      <c r="A88" s="11" t="s">
        <v>21</v>
      </c>
      <c r="B88" s="10"/>
      <c r="C88" s="8">
        <v>2282</v>
      </c>
      <c r="D88" s="8">
        <v>2282</v>
      </c>
      <c r="E88" s="8">
        <v>2282</v>
      </c>
      <c r="F88" s="8">
        <v>2282</v>
      </c>
      <c r="G88" s="8"/>
      <c r="H88" s="8"/>
      <c r="I88" s="8"/>
      <c r="J88" s="2"/>
      <c r="K88" s="2"/>
    </row>
    <row r="89" spans="1:11" ht="15.75" customHeight="1" thickTop="1" thickBot="1">
      <c r="A89" s="7" t="s">
        <v>22</v>
      </c>
      <c r="B89" s="12">
        <f t="shared" ref="B89:I89" si="5">SUM(B81:B88)</f>
        <v>2035</v>
      </c>
      <c r="C89" s="12">
        <f t="shared" si="5"/>
        <v>13903</v>
      </c>
      <c r="D89" s="12">
        <f t="shared" si="5"/>
        <v>13903</v>
      </c>
      <c r="E89" s="12">
        <f t="shared" si="5"/>
        <v>13903</v>
      </c>
      <c r="F89" s="12">
        <f t="shared" si="5"/>
        <v>13903</v>
      </c>
      <c r="G89" s="12">
        <f t="shared" si="5"/>
        <v>6976</v>
      </c>
      <c r="H89" s="12">
        <f t="shared" si="5"/>
        <v>6976</v>
      </c>
      <c r="I89" s="12">
        <f t="shared" si="5"/>
        <v>6976</v>
      </c>
      <c r="J89" s="2"/>
      <c r="K89" s="2"/>
    </row>
    <row r="90" spans="1:11" ht="15.75" customHeight="1" thickTop="1" thickBot="1">
      <c r="A90" s="2"/>
      <c r="B90" s="2"/>
      <c r="C90" s="2"/>
      <c r="D90" s="2"/>
      <c r="E90" s="2"/>
      <c r="F90" s="2"/>
      <c r="G90" s="2"/>
      <c r="H90" s="2"/>
      <c r="I90" s="14">
        <f>SUM(B89:I89)</f>
        <v>78575</v>
      </c>
      <c r="J90" s="2"/>
      <c r="K90" s="2"/>
    </row>
    <row r="91" spans="1:11" ht="15.75" customHeight="1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thickTop="1" thickBot="1">
      <c r="A92" s="69" t="s">
        <v>4</v>
      </c>
      <c r="B92" s="51" t="s">
        <v>27</v>
      </c>
      <c r="C92" s="72"/>
      <c r="D92" s="72"/>
      <c r="E92" s="72"/>
      <c r="F92" s="72"/>
      <c r="G92" s="72"/>
      <c r="H92" s="72"/>
      <c r="I92" s="73"/>
      <c r="J92" s="2"/>
      <c r="K92" s="2"/>
    </row>
    <row r="93" spans="1:11" ht="15.75" customHeight="1" thickTop="1" thickBot="1">
      <c r="A93" s="70"/>
      <c r="B93" s="51" t="s">
        <v>87</v>
      </c>
      <c r="C93" s="72"/>
      <c r="D93" s="72"/>
      <c r="E93" s="72"/>
      <c r="F93" s="72"/>
      <c r="G93" s="72"/>
      <c r="H93" s="72"/>
      <c r="I93" s="73"/>
      <c r="J93" s="2"/>
      <c r="K93" s="2"/>
    </row>
    <row r="94" spans="1:11" ht="15.75" customHeight="1" thickTop="1" thickBot="1">
      <c r="A94" s="71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 thickTop="1" thickBot="1">
      <c r="A95" s="7" t="s">
        <v>14</v>
      </c>
      <c r="B95" s="10">
        <v>545</v>
      </c>
      <c r="C95" s="8"/>
      <c r="D95" s="8"/>
      <c r="E95" s="8"/>
      <c r="F95" s="8"/>
      <c r="G95" s="8"/>
      <c r="H95" s="8"/>
      <c r="I95" s="8"/>
      <c r="J95" s="2"/>
      <c r="K95" s="2"/>
    </row>
    <row r="96" spans="1:11" ht="15.75" customHeight="1" thickTop="1" thickBot="1">
      <c r="A96" s="9" t="s">
        <v>15</v>
      </c>
      <c r="B96" s="10"/>
      <c r="C96" s="8"/>
      <c r="D96" s="8"/>
      <c r="E96" s="8"/>
      <c r="F96" s="8"/>
      <c r="G96" s="8"/>
      <c r="H96" s="8"/>
      <c r="I96" s="8"/>
      <c r="J96" s="2"/>
      <c r="K96" s="2"/>
    </row>
    <row r="97" spans="1:11" ht="15.75" customHeight="1" thickTop="1" thickBot="1">
      <c r="A97" s="11" t="s">
        <v>16</v>
      </c>
      <c r="B97" s="10"/>
      <c r="C97" s="8">
        <v>587</v>
      </c>
      <c r="D97" s="8">
        <v>587</v>
      </c>
      <c r="E97" s="8">
        <v>587</v>
      </c>
      <c r="F97" s="8">
        <v>587</v>
      </c>
      <c r="G97" s="8">
        <v>587</v>
      </c>
      <c r="H97" s="8">
        <v>587</v>
      </c>
      <c r="I97" s="8">
        <v>587</v>
      </c>
      <c r="J97" s="2"/>
      <c r="K97" s="2"/>
    </row>
    <row r="98" spans="1:11" ht="15.75" customHeight="1" thickTop="1" thickBot="1">
      <c r="A98" s="11" t="s">
        <v>17</v>
      </c>
      <c r="B98" s="10"/>
      <c r="C98" s="8">
        <v>634</v>
      </c>
      <c r="D98" s="8">
        <v>634</v>
      </c>
      <c r="E98" s="8">
        <v>634</v>
      </c>
      <c r="F98" s="8">
        <v>634</v>
      </c>
      <c r="G98" s="8">
        <v>634</v>
      </c>
      <c r="H98" s="8">
        <v>634</v>
      </c>
      <c r="I98" s="8">
        <v>634</v>
      </c>
      <c r="J98" s="2"/>
      <c r="K98" s="2"/>
    </row>
    <row r="99" spans="1:11" ht="15.75" customHeight="1" thickTop="1" thickBot="1">
      <c r="A99" s="11" t="s">
        <v>18</v>
      </c>
      <c r="B99" s="10"/>
      <c r="C99" s="8">
        <v>720</v>
      </c>
      <c r="D99" s="8">
        <v>720</v>
      </c>
      <c r="E99" s="8">
        <v>720</v>
      </c>
      <c r="F99" s="8">
        <v>720</v>
      </c>
      <c r="G99" s="8">
        <v>720</v>
      </c>
      <c r="H99" s="8">
        <v>720</v>
      </c>
      <c r="I99" s="8">
        <v>720</v>
      </c>
      <c r="J99" s="2"/>
      <c r="K99" s="2"/>
    </row>
    <row r="100" spans="1:11" ht="15.75" customHeight="1" thickTop="1" thickBot="1">
      <c r="A100" s="11" t="s">
        <v>19</v>
      </c>
      <c r="B100" s="10"/>
      <c r="C100" s="8">
        <v>667</v>
      </c>
      <c r="D100" s="8">
        <v>667</v>
      </c>
      <c r="E100" s="8">
        <v>667</v>
      </c>
      <c r="F100" s="8">
        <v>667</v>
      </c>
      <c r="G100" s="8"/>
      <c r="H100" s="8"/>
      <c r="I100" s="8"/>
      <c r="J100" s="2"/>
      <c r="K100" s="2"/>
    </row>
    <row r="101" spans="1:11" ht="15.75" customHeight="1" thickTop="1" thickBot="1">
      <c r="A101" s="11" t="s">
        <v>20</v>
      </c>
      <c r="B101" s="10"/>
      <c r="C101" s="8">
        <v>758</v>
      </c>
      <c r="D101" s="8">
        <v>758</v>
      </c>
      <c r="E101" s="8">
        <v>758</v>
      </c>
      <c r="F101" s="8">
        <v>758</v>
      </c>
      <c r="G101" s="8"/>
      <c r="H101" s="8"/>
      <c r="I101" s="8"/>
      <c r="J101" s="2"/>
      <c r="K101" s="2"/>
    </row>
    <row r="102" spans="1:11" ht="15.75" customHeight="1" thickTop="1" thickBot="1">
      <c r="A102" s="11" t="s">
        <v>21</v>
      </c>
      <c r="B102" s="10"/>
      <c r="C102" s="8">
        <v>702</v>
      </c>
      <c r="D102" s="8">
        <v>702</v>
      </c>
      <c r="E102" s="8">
        <v>702</v>
      </c>
      <c r="F102" s="8">
        <v>702</v>
      </c>
      <c r="G102" s="8"/>
      <c r="H102" s="8"/>
      <c r="I102" s="8"/>
      <c r="J102" s="2"/>
      <c r="K102" s="2"/>
    </row>
    <row r="103" spans="1:11" ht="15.75" customHeight="1" thickTop="1" thickBot="1">
      <c r="A103" s="7" t="s">
        <v>22</v>
      </c>
      <c r="B103" s="12">
        <f t="shared" ref="B103:I103" si="6">SUM(B95:B102)</f>
        <v>545</v>
      </c>
      <c r="C103" s="12">
        <f t="shared" si="6"/>
        <v>4068</v>
      </c>
      <c r="D103" s="12">
        <f t="shared" si="6"/>
        <v>4068</v>
      </c>
      <c r="E103" s="12">
        <f t="shared" si="6"/>
        <v>4068</v>
      </c>
      <c r="F103" s="12">
        <f t="shared" si="6"/>
        <v>4068</v>
      </c>
      <c r="G103" s="12">
        <f t="shared" si="6"/>
        <v>1941</v>
      </c>
      <c r="H103" s="12">
        <f t="shared" si="6"/>
        <v>1941</v>
      </c>
      <c r="I103" s="12">
        <f t="shared" si="6"/>
        <v>1941</v>
      </c>
      <c r="J103" s="2"/>
      <c r="K103" s="2"/>
    </row>
    <row r="104" spans="1:11" ht="15.75" customHeight="1" thickTop="1" thickBo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22640</v>
      </c>
      <c r="J104" s="2"/>
      <c r="K104" s="2"/>
    </row>
    <row r="105" spans="1:11" ht="15.75" customHeight="1" thickTop="1" thickBot="1">
      <c r="A105" s="69" t="s">
        <v>4</v>
      </c>
      <c r="B105" s="51" t="s">
        <v>27</v>
      </c>
      <c r="C105" s="72"/>
      <c r="D105" s="72"/>
      <c r="E105" s="72"/>
      <c r="F105" s="72"/>
      <c r="G105" s="72"/>
      <c r="H105" s="72"/>
      <c r="I105" s="73"/>
      <c r="J105" s="2"/>
      <c r="K105" s="2"/>
    </row>
    <row r="106" spans="1:11" ht="15.75" customHeight="1" thickTop="1" thickBot="1">
      <c r="A106" s="70"/>
      <c r="B106" s="51" t="s">
        <v>88</v>
      </c>
      <c r="C106" s="72"/>
      <c r="D106" s="72"/>
      <c r="E106" s="72"/>
      <c r="F106" s="72"/>
      <c r="G106" s="72"/>
      <c r="H106" s="72"/>
      <c r="I106" s="73"/>
      <c r="J106" s="2"/>
      <c r="K106" s="2"/>
    </row>
    <row r="107" spans="1:11" ht="15.75" customHeight="1" thickTop="1" thickBot="1">
      <c r="A107" s="71"/>
      <c r="B107" s="6" t="s">
        <v>6</v>
      </c>
      <c r="C107" s="6" t="s">
        <v>7</v>
      </c>
      <c r="D107" s="6" t="s">
        <v>8</v>
      </c>
      <c r="E107" s="6" t="s">
        <v>9</v>
      </c>
      <c r="F107" s="6" t="s">
        <v>10</v>
      </c>
      <c r="G107" s="6" t="s">
        <v>11</v>
      </c>
      <c r="H107" s="6" t="s">
        <v>12</v>
      </c>
      <c r="I107" s="6" t="s">
        <v>13</v>
      </c>
      <c r="J107" s="2"/>
      <c r="K107" s="2"/>
    </row>
    <row r="108" spans="1:11" ht="15.75" customHeight="1" thickTop="1" thickBot="1">
      <c r="A108" s="7" t="s">
        <v>14</v>
      </c>
      <c r="B108" s="10">
        <v>108</v>
      </c>
      <c r="C108" s="8"/>
      <c r="D108" s="8"/>
      <c r="E108" s="8"/>
      <c r="F108" s="8"/>
      <c r="G108" s="8"/>
      <c r="H108" s="8"/>
      <c r="I108" s="8"/>
      <c r="J108" s="2"/>
      <c r="K108" s="2"/>
    </row>
    <row r="109" spans="1:11" ht="15.75" customHeight="1" thickTop="1" thickBot="1">
      <c r="A109" s="9" t="s">
        <v>15</v>
      </c>
      <c r="B109" s="10"/>
      <c r="C109" s="8"/>
      <c r="D109" s="8"/>
      <c r="E109" s="8"/>
      <c r="F109" s="8"/>
      <c r="G109" s="8"/>
      <c r="H109" s="8"/>
      <c r="I109" s="8"/>
      <c r="J109" s="2"/>
      <c r="K109" s="2"/>
    </row>
    <row r="110" spans="1:11" ht="15.75" customHeight="1" thickTop="1" thickBot="1">
      <c r="A110" s="11" t="s">
        <v>16</v>
      </c>
      <c r="B110" s="10"/>
      <c r="C110" s="8">
        <v>121</v>
      </c>
      <c r="D110" s="8">
        <v>121</v>
      </c>
      <c r="E110" s="8">
        <v>121</v>
      </c>
      <c r="F110" s="8">
        <v>121</v>
      </c>
      <c r="G110" s="8">
        <v>121</v>
      </c>
      <c r="H110" s="8">
        <v>121</v>
      </c>
      <c r="I110" s="8">
        <v>121</v>
      </c>
      <c r="J110" s="2"/>
      <c r="K110" s="2"/>
    </row>
    <row r="111" spans="1:11" ht="15.75" customHeight="1" thickTop="1" thickBot="1">
      <c r="A111" s="11" t="s">
        <v>17</v>
      </c>
      <c r="B111" s="10"/>
      <c r="C111" s="8">
        <v>118</v>
      </c>
      <c r="D111" s="8">
        <v>118</v>
      </c>
      <c r="E111" s="8">
        <v>118</v>
      </c>
      <c r="F111" s="8">
        <v>118</v>
      </c>
      <c r="G111" s="8">
        <v>118</v>
      </c>
      <c r="H111" s="8">
        <v>118</v>
      </c>
      <c r="I111" s="8">
        <v>118</v>
      </c>
      <c r="J111" s="2"/>
      <c r="K111" s="2"/>
    </row>
    <row r="112" spans="1:11" ht="15.75" customHeight="1" thickTop="1" thickBot="1">
      <c r="A112" s="11" t="s">
        <v>18</v>
      </c>
      <c r="B112" s="10"/>
      <c r="C112" s="8">
        <v>162</v>
      </c>
      <c r="D112" s="8">
        <v>162</v>
      </c>
      <c r="E112" s="8">
        <v>162</v>
      </c>
      <c r="F112" s="8">
        <v>162</v>
      </c>
      <c r="G112" s="8">
        <v>162</v>
      </c>
      <c r="H112" s="8">
        <v>162</v>
      </c>
      <c r="I112" s="8">
        <v>162</v>
      </c>
      <c r="J112" s="2"/>
      <c r="K112" s="2"/>
    </row>
    <row r="113" spans="1:11" ht="15.75" customHeight="1" thickTop="1" thickBot="1">
      <c r="A113" s="11" t="s">
        <v>19</v>
      </c>
      <c r="B113" s="10"/>
      <c r="C113" s="8">
        <v>116</v>
      </c>
      <c r="D113" s="8">
        <v>116</v>
      </c>
      <c r="E113" s="8">
        <v>116</v>
      </c>
      <c r="F113" s="8">
        <v>116</v>
      </c>
      <c r="G113" s="8"/>
      <c r="H113" s="8"/>
      <c r="I113" s="8"/>
      <c r="J113" s="2"/>
      <c r="K113" s="2"/>
    </row>
    <row r="114" spans="1:11" ht="15.75" customHeight="1" thickTop="1" thickBot="1">
      <c r="A114" s="11" t="s">
        <v>20</v>
      </c>
      <c r="B114" s="10"/>
      <c r="C114" s="8">
        <v>136</v>
      </c>
      <c r="D114" s="8">
        <v>136</v>
      </c>
      <c r="E114" s="8">
        <v>136</v>
      </c>
      <c r="F114" s="8">
        <v>136</v>
      </c>
      <c r="G114" s="8"/>
      <c r="H114" s="8"/>
      <c r="I114" s="8"/>
      <c r="J114" s="2"/>
      <c r="K114" s="2"/>
    </row>
    <row r="115" spans="1:11" ht="15.75" customHeight="1" thickTop="1" thickBot="1">
      <c r="A115" s="11" t="s">
        <v>21</v>
      </c>
      <c r="B115" s="10"/>
      <c r="C115" s="8">
        <v>141</v>
      </c>
      <c r="D115" s="8">
        <v>141</v>
      </c>
      <c r="E115" s="8">
        <v>141</v>
      </c>
      <c r="F115" s="8">
        <v>141</v>
      </c>
      <c r="G115" s="8"/>
      <c r="H115" s="8"/>
      <c r="I115" s="8"/>
      <c r="J115" s="2"/>
      <c r="K115" s="2"/>
    </row>
    <row r="116" spans="1:11" ht="15.75" customHeight="1" thickTop="1" thickBot="1">
      <c r="A116" s="7" t="s">
        <v>22</v>
      </c>
      <c r="B116" s="12">
        <f t="shared" ref="B116:I116" si="7">SUM(B108:B115)</f>
        <v>108</v>
      </c>
      <c r="C116" s="12">
        <f t="shared" si="7"/>
        <v>794</v>
      </c>
      <c r="D116" s="12">
        <f t="shared" si="7"/>
        <v>794</v>
      </c>
      <c r="E116" s="12">
        <f t="shared" si="7"/>
        <v>794</v>
      </c>
      <c r="F116" s="12">
        <f t="shared" si="7"/>
        <v>794</v>
      </c>
      <c r="G116" s="12">
        <f t="shared" si="7"/>
        <v>401</v>
      </c>
      <c r="H116" s="12">
        <f t="shared" si="7"/>
        <v>401</v>
      </c>
      <c r="I116" s="12">
        <f t="shared" si="7"/>
        <v>401</v>
      </c>
      <c r="J116" s="2"/>
      <c r="K116" s="2"/>
    </row>
    <row r="117" spans="1:11" ht="15.75" customHeight="1" thickTop="1" thickBot="1">
      <c r="A117" s="2"/>
      <c r="B117" s="2"/>
      <c r="C117" s="2"/>
      <c r="D117" s="2"/>
      <c r="E117" s="2"/>
      <c r="F117" s="2"/>
      <c r="G117" s="2"/>
      <c r="H117" s="2"/>
      <c r="I117" s="14">
        <f>SUM(B116:I116)</f>
        <v>4487</v>
      </c>
      <c r="J117" s="2"/>
      <c r="K117" s="2"/>
    </row>
    <row r="118" spans="1:11" ht="15.75" customHeight="1" thickBo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.75" customHeight="1" thickTop="1" thickBot="1">
      <c r="A119" s="69" t="s">
        <v>4</v>
      </c>
      <c r="B119" s="51" t="s">
        <v>27</v>
      </c>
      <c r="C119" s="72"/>
      <c r="D119" s="72"/>
      <c r="E119" s="72"/>
      <c r="F119" s="72"/>
      <c r="G119" s="72"/>
      <c r="H119" s="72"/>
      <c r="I119" s="73"/>
      <c r="J119" s="2"/>
      <c r="K119" s="2"/>
    </row>
    <row r="120" spans="1:11" ht="15.75" customHeight="1" thickTop="1" thickBot="1">
      <c r="A120" s="70"/>
      <c r="B120" s="51" t="s">
        <v>89</v>
      </c>
      <c r="C120" s="72"/>
      <c r="D120" s="72"/>
      <c r="E120" s="72"/>
      <c r="F120" s="72"/>
      <c r="G120" s="72"/>
      <c r="H120" s="72"/>
      <c r="I120" s="73"/>
      <c r="J120" s="2"/>
      <c r="K120" s="2"/>
    </row>
    <row r="121" spans="1:11" ht="15.75" customHeight="1" thickTop="1" thickBot="1">
      <c r="A121" s="71"/>
      <c r="B121" s="6" t="s">
        <v>6</v>
      </c>
      <c r="C121" s="6" t="s">
        <v>7</v>
      </c>
      <c r="D121" s="6" t="s">
        <v>8</v>
      </c>
      <c r="E121" s="6" t="s">
        <v>9</v>
      </c>
      <c r="F121" s="6" t="s">
        <v>10</v>
      </c>
      <c r="G121" s="6" t="s">
        <v>11</v>
      </c>
      <c r="H121" s="6" t="s">
        <v>12</v>
      </c>
      <c r="I121" s="6" t="s">
        <v>13</v>
      </c>
      <c r="J121" s="2"/>
      <c r="K121" s="2"/>
    </row>
    <row r="122" spans="1:11" ht="15.75" customHeight="1" thickTop="1" thickBot="1">
      <c r="A122" s="7" t="s">
        <v>14</v>
      </c>
      <c r="B122" s="10">
        <v>204</v>
      </c>
      <c r="C122" s="8"/>
      <c r="D122" s="8"/>
      <c r="E122" s="8"/>
      <c r="F122" s="8"/>
      <c r="G122" s="8"/>
      <c r="H122" s="8"/>
      <c r="I122" s="8"/>
      <c r="J122" s="2"/>
      <c r="K122" s="2"/>
    </row>
    <row r="123" spans="1:11" ht="15.75" customHeight="1" thickTop="1" thickBot="1">
      <c r="A123" s="9" t="s">
        <v>15</v>
      </c>
      <c r="B123" s="10"/>
      <c r="C123" s="8"/>
      <c r="D123" s="8"/>
      <c r="E123" s="8"/>
      <c r="F123" s="8"/>
      <c r="G123" s="8"/>
      <c r="H123" s="8"/>
      <c r="I123" s="8"/>
      <c r="J123" s="2"/>
      <c r="K123" s="2"/>
    </row>
    <row r="124" spans="1:11" ht="15.75" customHeight="1" thickTop="1" thickBot="1">
      <c r="A124" s="11" t="s">
        <v>16</v>
      </c>
      <c r="B124" s="10"/>
      <c r="C124" s="8">
        <v>253</v>
      </c>
      <c r="D124" s="8">
        <v>253</v>
      </c>
      <c r="E124" s="8">
        <v>253</v>
      </c>
      <c r="F124" s="8">
        <v>253</v>
      </c>
      <c r="G124" s="8">
        <v>253</v>
      </c>
      <c r="H124" s="8">
        <v>253</v>
      </c>
      <c r="I124" s="8">
        <v>253</v>
      </c>
      <c r="J124" s="2"/>
      <c r="K124" s="2"/>
    </row>
    <row r="125" spans="1:11" ht="15.75" customHeight="1" thickTop="1" thickBot="1">
      <c r="A125" s="11" t="s">
        <v>17</v>
      </c>
      <c r="B125" s="10"/>
      <c r="C125" s="8">
        <v>253</v>
      </c>
      <c r="D125" s="8">
        <v>253</v>
      </c>
      <c r="E125" s="8">
        <v>253</v>
      </c>
      <c r="F125" s="8">
        <v>253</v>
      </c>
      <c r="G125" s="8">
        <v>253</v>
      </c>
      <c r="H125" s="8">
        <v>253</v>
      </c>
      <c r="I125" s="8">
        <v>253</v>
      </c>
      <c r="J125" s="2"/>
      <c r="K125" s="2"/>
    </row>
    <row r="126" spans="1:11" ht="15.75" customHeight="1" thickTop="1" thickBot="1">
      <c r="A126" s="11" t="s">
        <v>18</v>
      </c>
      <c r="B126" s="10"/>
      <c r="C126" s="8">
        <v>281</v>
      </c>
      <c r="D126" s="8">
        <v>281</v>
      </c>
      <c r="E126" s="8">
        <v>281</v>
      </c>
      <c r="F126" s="8">
        <v>281</v>
      </c>
      <c r="G126" s="8">
        <v>281</v>
      </c>
      <c r="H126" s="8">
        <v>281</v>
      </c>
      <c r="I126" s="8">
        <v>281</v>
      </c>
      <c r="J126" s="2"/>
      <c r="K126" s="2"/>
    </row>
    <row r="127" spans="1:11" ht="15.75" customHeight="1" thickTop="1" thickBot="1">
      <c r="A127" s="11" t="s">
        <v>19</v>
      </c>
      <c r="B127" s="10"/>
      <c r="C127" s="8">
        <v>243</v>
      </c>
      <c r="D127" s="8">
        <v>243</v>
      </c>
      <c r="E127" s="8">
        <v>243</v>
      </c>
      <c r="F127" s="8">
        <v>243</v>
      </c>
      <c r="G127" s="8"/>
      <c r="H127" s="8"/>
      <c r="I127" s="8"/>
      <c r="J127" s="2"/>
      <c r="K127" s="2"/>
    </row>
    <row r="128" spans="1:11" ht="15.75" customHeight="1" thickTop="1" thickBot="1">
      <c r="A128" s="11" t="s">
        <v>20</v>
      </c>
      <c r="B128" s="10"/>
      <c r="C128" s="8">
        <v>241</v>
      </c>
      <c r="D128" s="8">
        <v>241</v>
      </c>
      <c r="E128" s="8">
        <v>241</v>
      </c>
      <c r="F128" s="8">
        <v>241</v>
      </c>
      <c r="G128" s="8"/>
      <c r="H128" s="8"/>
      <c r="I128" s="8"/>
      <c r="J128" s="2"/>
      <c r="K128" s="2"/>
    </row>
    <row r="129" spans="1:11" ht="15.75" customHeight="1" thickTop="1" thickBot="1">
      <c r="A129" s="11" t="s">
        <v>21</v>
      </c>
      <c r="B129" s="10"/>
      <c r="C129" s="8">
        <v>245</v>
      </c>
      <c r="D129" s="8">
        <v>245</v>
      </c>
      <c r="E129" s="8">
        <v>245</v>
      </c>
      <c r="F129" s="8">
        <v>245</v>
      </c>
      <c r="G129" s="8"/>
      <c r="H129" s="8"/>
      <c r="I129" s="8"/>
      <c r="J129" s="2"/>
      <c r="K129" s="2"/>
    </row>
    <row r="130" spans="1:11" ht="15.75" customHeight="1" thickTop="1" thickBot="1">
      <c r="A130" s="7" t="s">
        <v>22</v>
      </c>
      <c r="B130" s="12">
        <f t="shared" ref="B130:I130" si="8">SUM(B122:B129)</f>
        <v>204</v>
      </c>
      <c r="C130" s="12">
        <f t="shared" si="8"/>
        <v>1516</v>
      </c>
      <c r="D130" s="12">
        <f t="shared" si="8"/>
        <v>1516</v>
      </c>
      <c r="E130" s="12">
        <f t="shared" si="8"/>
        <v>1516</v>
      </c>
      <c r="F130" s="12">
        <f t="shared" si="8"/>
        <v>1516</v>
      </c>
      <c r="G130" s="12">
        <f t="shared" si="8"/>
        <v>787</v>
      </c>
      <c r="H130" s="12">
        <f t="shared" si="8"/>
        <v>787</v>
      </c>
      <c r="I130" s="12">
        <f t="shared" si="8"/>
        <v>787</v>
      </c>
      <c r="J130" s="2"/>
      <c r="K130" s="2"/>
    </row>
    <row r="131" spans="1:11" ht="15.75" customHeight="1" thickTop="1" thickBot="1">
      <c r="A131" s="2"/>
      <c r="B131" s="2"/>
      <c r="C131" s="2"/>
      <c r="D131" s="2"/>
      <c r="E131" s="2"/>
      <c r="F131" s="2"/>
      <c r="G131" s="2"/>
      <c r="H131" s="2"/>
      <c r="I131" s="14">
        <f>SUM(B130:I130)</f>
        <v>8629</v>
      </c>
      <c r="J131" s="2"/>
      <c r="K131" s="2"/>
    </row>
    <row r="132" spans="1:11" ht="15.75" customHeight="1" thickTop="1" thickBot="1">
      <c r="A132" s="69" t="s">
        <v>4</v>
      </c>
      <c r="B132" s="51" t="s">
        <v>27</v>
      </c>
      <c r="C132" s="72"/>
      <c r="D132" s="72"/>
      <c r="E132" s="72"/>
      <c r="F132" s="72"/>
      <c r="G132" s="72"/>
      <c r="H132" s="72"/>
      <c r="I132" s="73"/>
      <c r="J132" s="2"/>
      <c r="K132" s="2"/>
    </row>
    <row r="133" spans="1:11" ht="15.75" customHeight="1" thickTop="1" thickBot="1">
      <c r="A133" s="70"/>
      <c r="B133" s="51" t="s">
        <v>90</v>
      </c>
      <c r="C133" s="72"/>
      <c r="D133" s="72"/>
      <c r="E133" s="72"/>
      <c r="F133" s="72"/>
      <c r="G133" s="72"/>
      <c r="H133" s="72"/>
      <c r="I133" s="73"/>
      <c r="J133" s="2"/>
      <c r="K133" s="2"/>
    </row>
    <row r="134" spans="1:11" ht="15.75" customHeight="1" thickTop="1" thickBot="1">
      <c r="A134" s="71"/>
      <c r="B134" s="6" t="s">
        <v>6</v>
      </c>
      <c r="C134" s="6" t="s">
        <v>7</v>
      </c>
      <c r="D134" s="6" t="s">
        <v>8</v>
      </c>
      <c r="E134" s="6" t="s">
        <v>9</v>
      </c>
      <c r="F134" s="6" t="s">
        <v>10</v>
      </c>
      <c r="G134" s="6" t="s">
        <v>11</v>
      </c>
      <c r="H134" s="6" t="s">
        <v>12</v>
      </c>
      <c r="I134" s="6" t="s">
        <v>13</v>
      </c>
      <c r="J134" s="2"/>
      <c r="K134" s="2"/>
    </row>
    <row r="135" spans="1:11" ht="15.75" customHeight="1" thickTop="1" thickBot="1">
      <c r="A135" s="7" t="s">
        <v>14</v>
      </c>
      <c r="B135" s="10">
        <v>430</v>
      </c>
      <c r="C135" s="8"/>
      <c r="D135" s="8"/>
      <c r="E135" s="8"/>
      <c r="F135" s="8"/>
      <c r="G135" s="8"/>
      <c r="H135" s="8"/>
      <c r="I135" s="8"/>
      <c r="J135" s="2"/>
      <c r="K135" s="2"/>
    </row>
    <row r="136" spans="1:11" ht="15.75" customHeight="1" thickTop="1" thickBot="1">
      <c r="A136" s="9" t="s">
        <v>15</v>
      </c>
      <c r="B136" s="10"/>
      <c r="C136" s="8"/>
      <c r="D136" s="8"/>
      <c r="E136" s="8"/>
      <c r="F136" s="8"/>
      <c r="G136" s="8"/>
      <c r="H136" s="8"/>
      <c r="I136" s="8"/>
      <c r="J136" s="2"/>
      <c r="K136" s="2"/>
    </row>
    <row r="137" spans="1:11" ht="15.75" customHeight="1" thickTop="1" thickBot="1">
      <c r="A137" s="11" t="s">
        <v>16</v>
      </c>
      <c r="B137" s="10"/>
      <c r="C137" s="8">
        <v>473</v>
      </c>
      <c r="D137" s="8">
        <v>473</v>
      </c>
      <c r="E137" s="8">
        <v>473</v>
      </c>
      <c r="F137" s="8">
        <v>473</v>
      </c>
      <c r="G137" s="8">
        <v>473</v>
      </c>
      <c r="H137" s="8">
        <v>473</v>
      </c>
      <c r="I137" s="8">
        <v>473</v>
      </c>
      <c r="J137" s="2"/>
      <c r="K137" s="2"/>
    </row>
    <row r="138" spans="1:11" ht="15.75" customHeight="1" thickTop="1" thickBot="1">
      <c r="A138" s="11" t="s">
        <v>17</v>
      </c>
      <c r="B138" s="10"/>
      <c r="C138" s="8">
        <v>469</v>
      </c>
      <c r="D138" s="8">
        <v>469</v>
      </c>
      <c r="E138" s="8">
        <v>469</v>
      </c>
      <c r="F138" s="8">
        <v>469</v>
      </c>
      <c r="G138" s="8">
        <v>469</v>
      </c>
      <c r="H138" s="8">
        <v>469</v>
      </c>
      <c r="I138" s="8">
        <v>469</v>
      </c>
      <c r="J138" s="2"/>
      <c r="K138" s="2"/>
    </row>
    <row r="139" spans="1:11" ht="15.75" customHeight="1" thickTop="1" thickBot="1">
      <c r="A139" s="11" t="s">
        <v>18</v>
      </c>
      <c r="B139" s="10"/>
      <c r="C139" s="8">
        <v>592</v>
      </c>
      <c r="D139" s="8">
        <v>592</v>
      </c>
      <c r="E139" s="8">
        <v>592</v>
      </c>
      <c r="F139" s="8">
        <v>592</v>
      </c>
      <c r="G139" s="8">
        <v>592</v>
      </c>
      <c r="H139" s="8">
        <v>592</v>
      </c>
      <c r="I139" s="8">
        <v>592</v>
      </c>
      <c r="J139" s="2"/>
      <c r="K139" s="2"/>
    </row>
    <row r="140" spans="1:11" ht="15.75" customHeight="1" thickTop="1" thickBot="1">
      <c r="A140" s="11" t="s">
        <v>19</v>
      </c>
      <c r="B140" s="10"/>
      <c r="C140" s="8">
        <v>507</v>
      </c>
      <c r="D140" s="8">
        <v>507</v>
      </c>
      <c r="E140" s="8">
        <v>507</v>
      </c>
      <c r="F140" s="8">
        <v>507</v>
      </c>
      <c r="G140" s="8"/>
      <c r="H140" s="8"/>
      <c r="I140" s="8"/>
      <c r="J140" s="2"/>
      <c r="K140" s="2"/>
    </row>
    <row r="141" spans="1:11" ht="15.75" customHeight="1" thickTop="1" thickBot="1">
      <c r="A141" s="11" t="s">
        <v>20</v>
      </c>
      <c r="B141" s="10"/>
      <c r="C141" s="8">
        <v>509</v>
      </c>
      <c r="D141" s="8">
        <v>509</v>
      </c>
      <c r="E141" s="8">
        <v>509</v>
      </c>
      <c r="F141" s="8">
        <v>509</v>
      </c>
      <c r="G141" s="8"/>
      <c r="H141" s="8"/>
      <c r="I141" s="8"/>
      <c r="J141" s="2"/>
      <c r="K141" s="2"/>
    </row>
    <row r="142" spans="1:11" ht="15.75" customHeight="1" thickTop="1" thickBot="1">
      <c r="A142" s="11" t="s">
        <v>21</v>
      </c>
      <c r="B142" s="10"/>
      <c r="C142" s="8">
        <v>462</v>
      </c>
      <c r="D142" s="8">
        <v>462</v>
      </c>
      <c r="E142" s="8">
        <v>462</v>
      </c>
      <c r="F142" s="8">
        <v>462</v>
      </c>
      <c r="G142" s="8"/>
      <c r="H142" s="8"/>
      <c r="I142" s="8"/>
      <c r="J142" s="2"/>
      <c r="K142" s="2"/>
    </row>
    <row r="143" spans="1:11" ht="15.75" customHeight="1" thickTop="1" thickBot="1">
      <c r="A143" s="7" t="s">
        <v>22</v>
      </c>
      <c r="B143" s="12">
        <f t="shared" ref="B143:I143" si="9">SUM(B135:B142)</f>
        <v>430</v>
      </c>
      <c r="C143" s="12">
        <f t="shared" si="9"/>
        <v>3012</v>
      </c>
      <c r="D143" s="12">
        <f t="shared" si="9"/>
        <v>3012</v>
      </c>
      <c r="E143" s="12">
        <f t="shared" si="9"/>
        <v>3012</v>
      </c>
      <c r="F143" s="12">
        <f t="shared" si="9"/>
        <v>3012</v>
      </c>
      <c r="G143" s="12">
        <f t="shared" si="9"/>
        <v>1534</v>
      </c>
      <c r="H143" s="12">
        <f t="shared" si="9"/>
        <v>1534</v>
      </c>
      <c r="I143" s="12">
        <f t="shared" si="9"/>
        <v>1534</v>
      </c>
      <c r="J143" s="2"/>
      <c r="K143" s="2"/>
    </row>
    <row r="144" spans="1:11" ht="15.75" customHeight="1" thickTop="1" thickBot="1">
      <c r="A144" s="2"/>
      <c r="B144" s="2"/>
      <c r="C144" s="20" t="s">
        <v>48</v>
      </c>
      <c r="D144" s="92">
        <f>I77+I63+I50+I36+I23+I144+I131+I117+I104+I90</f>
        <v>329786</v>
      </c>
      <c r="E144" s="93"/>
      <c r="F144" s="2"/>
      <c r="G144" s="2"/>
      <c r="H144" s="2"/>
      <c r="I144" s="14">
        <f>SUM(B143:I143)</f>
        <v>17080</v>
      </c>
      <c r="J144" s="2"/>
      <c r="K144" s="2"/>
    </row>
  </sheetData>
  <mergeCells count="35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A78:A80"/>
    <mergeCell ref="B78:I78"/>
    <mergeCell ref="B79:I79"/>
    <mergeCell ref="A92:A94"/>
    <mergeCell ref="B92:I92"/>
    <mergeCell ref="B93:I93"/>
    <mergeCell ref="A132:A134"/>
    <mergeCell ref="B132:I132"/>
    <mergeCell ref="B133:I133"/>
    <mergeCell ref="D144:E144"/>
    <mergeCell ref="A105:A107"/>
    <mergeCell ref="B105:I105"/>
    <mergeCell ref="B106:I106"/>
    <mergeCell ref="A119:A121"/>
    <mergeCell ref="B119:I119"/>
    <mergeCell ref="B120:I120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45"/>
  <sheetViews>
    <sheetView topLeftCell="A127" workbookViewId="0">
      <selection activeCell="F35" sqref="F35"/>
    </sheetView>
  </sheetViews>
  <sheetFormatPr baseColWidth="10" defaultRowHeight="15"/>
  <cols>
    <col min="1" max="1" width="28.7109375" style="26" customWidth="1"/>
    <col min="2" max="2" width="11.42578125" style="26"/>
    <col min="3" max="3" width="19.42578125" style="26" customWidth="1"/>
    <col min="4" max="4" width="16.140625" style="26" customWidth="1"/>
    <col min="5" max="5" width="20" style="26" customWidth="1"/>
    <col min="6" max="6" width="22.85546875" style="26" customWidth="1"/>
    <col min="7" max="7" width="23" style="26" customWidth="1"/>
    <col min="8" max="8" width="18.85546875" style="26" customWidth="1"/>
    <col min="9" max="9" width="22.140625" style="26" customWidth="1"/>
    <col min="10" max="16384" width="11.42578125" style="26"/>
  </cols>
  <sheetData>
    <row r="1" spans="1:9">
      <c r="A1" s="25"/>
      <c r="B1" s="25"/>
      <c r="C1" s="25"/>
      <c r="D1" s="25"/>
      <c r="E1" s="25"/>
      <c r="F1" s="25"/>
      <c r="G1" s="25"/>
      <c r="H1" s="25"/>
      <c r="I1" s="25"/>
    </row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 ht="18.75">
      <c r="A7" s="84" t="s">
        <v>0</v>
      </c>
      <c r="B7" s="84"/>
      <c r="C7" s="84"/>
      <c r="D7" s="84"/>
      <c r="E7" s="84"/>
      <c r="F7" s="84"/>
      <c r="G7" s="84"/>
      <c r="H7" s="84"/>
      <c r="I7" s="84"/>
    </row>
    <row r="8" spans="1:9" ht="18.75">
      <c r="A8" s="84" t="s">
        <v>1</v>
      </c>
      <c r="B8" s="84"/>
      <c r="C8" s="84"/>
      <c r="D8" s="84"/>
      <c r="E8" s="84"/>
      <c r="F8" s="84"/>
      <c r="G8" s="84"/>
      <c r="H8" s="84"/>
      <c r="I8" s="84"/>
    </row>
    <row r="9" spans="1:9" ht="19.5" thickBot="1">
      <c r="A9" s="84" t="s">
        <v>2</v>
      </c>
      <c r="B9" s="84"/>
      <c r="C9" s="84"/>
      <c r="D9" s="84"/>
      <c r="E9" s="84"/>
      <c r="F9" s="84"/>
      <c r="G9" s="84"/>
      <c r="H9" s="84"/>
      <c r="I9" s="84"/>
    </row>
    <row r="10" spans="1:9" ht="20.25" thickTop="1" thickBot="1">
      <c r="A10" s="85" t="s">
        <v>3</v>
      </c>
      <c r="B10" s="85"/>
      <c r="C10" s="85"/>
      <c r="D10" s="85"/>
      <c r="E10" s="85"/>
      <c r="F10" s="85"/>
      <c r="G10" s="85"/>
      <c r="H10" s="85"/>
      <c r="I10" s="85"/>
    </row>
    <row r="11" spans="1:9" ht="20.25" thickTop="1" thickBot="1">
      <c r="A11" s="80" t="s">
        <v>4</v>
      </c>
      <c r="B11" s="80" t="s">
        <v>27</v>
      </c>
      <c r="C11" s="80"/>
      <c r="D11" s="80"/>
      <c r="E11" s="80"/>
      <c r="F11" s="80"/>
      <c r="G11" s="80"/>
      <c r="H11" s="80"/>
      <c r="I11" s="80"/>
    </row>
    <row r="12" spans="1:9" ht="20.25" thickTop="1" thickBot="1">
      <c r="A12" s="80"/>
      <c r="B12" s="81" t="s">
        <v>81</v>
      </c>
      <c r="C12" s="82"/>
      <c r="D12" s="82"/>
      <c r="E12" s="82"/>
      <c r="F12" s="82"/>
      <c r="G12" s="82"/>
      <c r="H12" s="82"/>
      <c r="I12" s="83"/>
    </row>
    <row r="13" spans="1:9" ht="20.25" thickTop="1" thickBot="1">
      <c r="A13" s="80"/>
      <c r="B13" s="27" t="s">
        <v>6</v>
      </c>
      <c r="D13" s="27" t="s">
        <v>8</v>
      </c>
      <c r="E13" s="27" t="s">
        <v>9</v>
      </c>
      <c r="F13" s="27" t="s">
        <v>10</v>
      </c>
      <c r="G13" s="27" t="s">
        <v>11</v>
      </c>
      <c r="H13" s="27" t="s">
        <v>12</v>
      </c>
      <c r="I13" s="27" t="s">
        <v>13</v>
      </c>
    </row>
    <row r="14" spans="1:9" ht="20.25" thickTop="1" thickBot="1">
      <c r="A14" s="28" t="s">
        <v>14</v>
      </c>
      <c r="B14" s="27">
        <v>35</v>
      </c>
      <c r="C14" s="29"/>
      <c r="D14" s="29"/>
      <c r="E14" s="29"/>
      <c r="F14" s="29"/>
      <c r="G14" s="29"/>
      <c r="H14" s="29"/>
      <c r="I14" s="29"/>
    </row>
    <row r="15" spans="1:9" ht="20.25" thickTop="1" thickBot="1">
      <c r="A15" s="30" t="s">
        <v>15</v>
      </c>
      <c r="B15" s="31"/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2" t="s">
        <v>16</v>
      </c>
      <c r="B16" s="31"/>
      <c r="C16" s="29"/>
      <c r="D16" s="29"/>
      <c r="E16" s="29"/>
      <c r="F16" s="29"/>
      <c r="G16" s="29"/>
      <c r="H16" s="29"/>
      <c r="I16" s="29"/>
    </row>
    <row r="17" spans="1:9" ht="20.25" thickTop="1" thickBot="1">
      <c r="A17" s="32" t="s">
        <v>17</v>
      </c>
      <c r="B17" s="31"/>
      <c r="C17" s="29"/>
      <c r="D17" s="29"/>
      <c r="E17" s="29"/>
      <c r="F17" s="29"/>
      <c r="G17" s="29"/>
      <c r="H17" s="29"/>
      <c r="I17" s="29"/>
    </row>
    <row r="18" spans="1:9" ht="20.25" thickTop="1" thickBot="1">
      <c r="A18" s="32" t="s">
        <v>18</v>
      </c>
      <c r="B18" s="31"/>
      <c r="C18" s="29">
        <v>15</v>
      </c>
      <c r="D18" s="29">
        <v>15</v>
      </c>
      <c r="E18" s="29">
        <v>15</v>
      </c>
      <c r="F18" s="29">
        <v>15</v>
      </c>
      <c r="G18" s="29">
        <v>15</v>
      </c>
      <c r="H18" s="29"/>
      <c r="I18" s="29"/>
    </row>
    <row r="19" spans="1:9" ht="20.25" thickTop="1" thickBot="1">
      <c r="A19" s="32" t="s">
        <v>19</v>
      </c>
      <c r="B19" s="31"/>
      <c r="C19" s="29"/>
      <c r="D19" s="29">
        <v>44</v>
      </c>
      <c r="E19" s="29"/>
      <c r="F19" s="29"/>
      <c r="G19" s="29"/>
      <c r="H19" s="29"/>
      <c r="I19" s="29"/>
    </row>
    <row r="20" spans="1:9" ht="20.25" thickTop="1" thickBot="1">
      <c r="A20" s="32" t="s">
        <v>20</v>
      </c>
      <c r="B20" s="31"/>
      <c r="C20" s="29">
        <v>10</v>
      </c>
      <c r="D20" s="29">
        <v>10</v>
      </c>
      <c r="E20" s="29">
        <v>10</v>
      </c>
      <c r="F20" s="29">
        <v>10</v>
      </c>
      <c r="G20" s="29"/>
      <c r="H20" s="29"/>
      <c r="I20" s="29"/>
    </row>
    <row r="21" spans="1:9" ht="20.25" thickTop="1" thickBot="1">
      <c r="A21" s="32" t="s">
        <v>21</v>
      </c>
      <c r="B21" s="31"/>
      <c r="C21" s="29"/>
      <c r="D21" s="29"/>
      <c r="E21" s="29"/>
      <c r="F21" s="29"/>
      <c r="G21" s="29"/>
      <c r="H21" s="29"/>
      <c r="I21" s="29"/>
    </row>
    <row r="22" spans="1:9" ht="20.25" thickTop="1" thickBot="1">
      <c r="A22" s="28" t="s">
        <v>22</v>
      </c>
      <c r="B22" s="33">
        <f>SUM(B14:B21)</f>
        <v>35</v>
      </c>
      <c r="C22" s="33">
        <f t="shared" ref="C22:I22" si="0">SUM(C16:C21)</f>
        <v>25</v>
      </c>
      <c r="D22" s="33">
        <f t="shared" si="0"/>
        <v>69</v>
      </c>
      <c r="E22" s="33">
        <f t="shared" si="0"/>
        <v>25</v>
      </c>
      <c r="F22" s="33">
        <f t="shared" si="0"/>
        <v>25</v>
      </c>
      <c r="G22" s="33">
        <f t="shared" si="0"/>
        <v>15</v>
      </c>
      <c r="H22" s="33">
        <f t="shared" si="0"/>
        <v>0</v>
      </c>
      <c r="I22" s="33">
        <f t="shared" si="0"/>
        <v>0</v>
      </c>
    </row>
    <row r="23" spans="1:9" ht="17.25" thickTop="1" thickBot="1">
      <c r="A23" s="34"/>
      <c r="B23" s="34"/>
      <c r="C23" s="34"/>
      <c r="D23" s="34"/>
      <c r="E23" s="34"/>
      <c r="F23" s="34"/>
      <c r="G23" s="34"/>
      <c r="H23" s="34"/>
      <c r="I23" s="35">
        <f>SUM(B22:I22)</f>
        <v>194</v>
      </c>
    </row>
    <row r="24" spans="1:9" ht="20.25" thickTop="1" thickBot="1">
      <c r="A24" s="80" t="s">
        <v>4</v>
      </c>
      <c r="B24" s="80" t="s">
        <v>27</v>
      </c>
      <c r="C24" s="80"/>
      <c r="D24" s="80"/>
      <c r="E24" s="80"/>
      <c r="F24" s="80"/>
      <c r="G24" s="80"/>
      <c r="H24" s="80"/>
      <c r="I24" s="80"/>
    </row>
    <row r="25" spans="1:9" ht="20.25" thickTop="1" thickBot="1">
      <c r="A25" s="80"/>
      <c r="B25" s="81" t="s">
        <v>82</v>
      </c>
      <c r="C25" s="82"/>
      <c r="D25" s="82"/>
      <c r="E25" s="82"/>
      <c r="F25" s="82"/>
      <c r="G25" s="82"/>
      <c r="H25" s="82"/>
      <c r="I25" s="83"/>
    </row>
    <row r="26" spans="1:9" ht="20.25" thickTop="1" thickBot="1">
      <c r="A26" s="80"/>
      <c r="B26" s="27" t="s">
        <v>6</v>
      </c>
      <c r="C26" s="27" t="s">
        <v>7</v>
      </c>
      <c r="D26" s="27" t="s">
        <v>8</v>
      </c>
      <c r="E26" s="27" t="s">
        <v>9</v>
      </c>
      <c r="F26" s="27" t="s">
        <v>10</v>
      </c>
      <c r="G26" s="27" t="s">
        <v>11</v>
      </c>
      <c r="H26" s="27" t="s">
        <v>12</v>
      </c>
      <c r="I26" s="27" t="s">
        <v>13</v>
      </c>
    </row>
    <row r="27" spans="1:9" ht="20.25" thickTop="1" thickBot="1">
      <c r="A27" s="28" t="s">
        <v>14</v>
      </c>
      <c r="B27" s="31">
        <v>375</v>
      </c>
      <c r="C27" s="29"/>
      <c r="D27" s="29"/>
      <c r="E27" s="29"/>
      <c r="F27" s="29"/>
      <c r="G27" s="29"/>
      <c r="H27" s="29"/>
      <c r="I27" s="29"/>
    </row>
    <row r="28" spans="1:9" ht="20.25" thickTop="1" thickBot="1">
      <c r="A28" s="30" t="s">
        <v>15</v>
      </c>
      <c r="B28" s="31"/>
      <c r="C28" s="29"/>
      <c r="D28" s="29"/>
      <c r="E28" s="29"/>
      <c r="F28" s="29"/>
      <c r="G28" s="29"/>
      <c r="H28" s="29"/>
      <c r="I28" s="29"/>
    </row>
    <row r="29" spans="1:9" ht="20.25" thickTop="1" thickBot="1">
      <c r="A29" s="32" t="s">
        <v>16</v>
      </c>
      <c r="B29" s="31"/>
      <c r="C29" s="29">
        <v>21</v>
      </c>
      <c r="D29" s="29">
        <v>21</v>
      </c>
      <c r="E29" s="29">
        <v>21</v>
      </c>
      <c r="F29" s="29">
        <v>21</v>
      </c>
      <c r="G29" s="29">
        <v>21</v>
      </c>
      <c r="H29" s="29"/>
      <c r="I29" s="29">
        <v>21</v>
      </c>
    </row>
    <row r="30" spans="1:9" ht="20.25" thickTop="1" thickBot="1">
      <c r="A30" s="32" t="s">
        <v>17</v>
      </c>
      <c r="B30" s="31"/>
      <c r="C30" s="29"/>
      <c r="D30" s="29"/>
      <c r="E30" s="29"/>
      <c r="F30" s="29"/>
      <c r="G30" s="29"/>
      <c r="H30" s="29"/>
      <c r="I30" s="29"/>
    </row>
    <row r="31" spans="1:9" ht="20.25" thickTop="1" thickBot="1">
      <c r="A31" s="32" t="s">
        <v>18</v>
      </c>
      <c r="B31" s="31"/>
      <c r="C31" s="29">
        <v>62</v>
      </c>
      <c r="D31" s="29">
        <v>62</v>
      </c>
      <c r="E31" s="29">
        <v>62</v>
      </c>
      <c r="F31" s="29">
        <v>62</v>
      </c>
      <c r="G31" s="29">
        <v>62</v>
      </c>
      <c r="H31" s="29"/>
      <c r="I31" s="29">
        <v>62</v>
      </c>
    </row>
    <row r="32" spans="1:9" ht="20.25" thickTop="1" thickBot="1">
      <c r="A32" s="32" t="s">
        <v>19</v>
      </c>
      <c r="B32" s="31"/>
      <c r="C32" s="29">
        <v>48</v>
      </c>
      <c r="D32" s="29">
        <v>48</v>
      </c>
      <c r="E32" s="29">
        <v>48</v>
      </c>
      <c r="F32" s="29">
        <v>48</v>
      </c>
      <c r="G32" s="29"/>
      <c r="H32" s="29"/>
      <c r="I32" s="29"/>
    </row>
    <row r="33" spans="1:9" ht="20.25" thickTop="1" thickBot="1">
      <c r="A33" s="32" t="s">
        <v>20</v>
      </c>
      <c r="B33" s="31"/>
      <c r="C33" s="29"/>
      <c r="D33" s="29"/>
      <c r="E33" s="29"/>
      <c r="F33" s="29"/>
      <c r="G33" s="29"/>
      <c r="H33" s="29"/>
      <c r="I33" s="29"/>
    </row>
    <row r="34" spans="1:9" ht="20.25" thickTop="1" thickBot="1">
      <c r="A34" s="32" t="s">
        <v>21</v>
      </c>
      <c r="B34" s="31"/>
      <c r="C34" s="29"/>
      <c r="D34" s="29"/>
      <c r="E34" s="29"/>
      <c r="F34" s="29"/>
      <c r="G34" s="29"/>
      <c r="H34" s="29"/>
      <c r="I34" s="29"/>
    </row>
    <row r="35" spans="1:9" ht="20.25" thickTop="1" thickBot="1">
      <c r="A35" s="28" t="s">
        <v>22</v>
      </c>
      <c r="B35" s="33">
        <f>SUM(B27:B34)</f>
        <v>375</v>
      </c>
      <c r="C35" s="33">
        <f>SUM(C27:C34)</f>
        <v>131</v>
      </c>
      <c r="D35" s="33">
        <f t="shared" ref="D35:I35" si="1">SUM(D27:D34)</f>
        <v>131</v>
      </c>
      <c r="E35" s="33">
        <f t="shared" si="1"/>
        <v>131</v>
      </c>
      <c r="F35" s="33">
        <f t="shared" si="1"/>
        <v>131</v>
      </c>
      <c r="G35" s="33">
        <f t="shared" si="1"/>
        <v>83</v>
      </c>
      <c r="H35" s="33">
        <f t="shared" si="1"/>
        <v>0</v>
      </c>
      <c r="I35" s="33">
        <f t="shared" si="1"/>
        <v>83</v>
      </c>
    </row>
    <row r="36" spans="1:9" ht="17.25" thickTop="1" thickBot="1">
      <c r="A36" s="34" t="s">
        <v>44</v>
      </c>
      <c r="B36" s="36"/>
      <c r="C36" s="36"/>
      <c r="D36" s="36"/>
      <c r="E36" s="36"/>
      <c r="F36" s="36"/>
      <c r="G36" s="36"/>
      <c r="H36" s="36"/>
      <c r="I36" s="35">
        <f>SUM(B35:I35)</f>
        <v>1065</v>
      </c>
    </row>
    <row r="37" spans="1:9" ht="15.75" thickBot="1">
      <c r="A37" s="36"/>
      <c r="B37" s="36"/>
      <c r="C37" s="36"/>
      <c r="D37" s="36"/>
      <c r="E37" s="36"/>
      <c r="F37" s="36"/>
      <c r="G37" s="36"/>
      <c r="H37" s="36"/>
      <c r="I37" s="36"/>
    </row>
    <row r="38" spans="1:9" ht="20.25" thickTop="1" thickBot="1">
      <c r="A38" s="80" t="s">
        <v>4</v>
      </c>
      <c r="B38" s="80" t="s">
        <v>27</v>
      </c>
      <c r="C38" s="80"/>
      <c r="D38" s="80"/>
      <c r="E38" s="80"/>
      <c r="F38" s="80"/>
      <c r="G38" s="80"/>
      <c r="H38" s="80"/>
      <c r="I38" s="80"/>
    </row>
    <row r="39" spans="1:9" ht="20.25" thickTop="1" thickBot="1">
      <c r="A39" s="80"/>
      <c r="B39" s="81" t="s">
        <v>83</v>
      </c>
      <c r="C39" s="82"/>
      <c r="D39" s="82"/>
      <c r="E39" s="82"/>
      <c r="F39" s="82"/>
      <c r="G39" s="82"/>
      <c r="H39" s="82"/>
      <c r="I39" s="83"/>
    </row>
    <row r="40" spans="1:9" ht="20.25" thickTop="1" thickBot="1">
      <c r="A40" s="80"/>
      <c r="B40" s="27" t="s">
        <v>6</v>
      </c>
      <c r="C40" s="27" t="s">
        <v>7</v>
      </c>
      <c r="D40" s="27" t="s">
        <v>8</v>
      </c>
      <c r="E40" s="27" t="s">
        <v>9</v>
      </c>
      <c r="F40" s="27" t="s">
        <v>10</v>
      </c>
      <c r="G40" s="27" t="s">
        <v>11</v>
      </c>
      <c r="H40" s="27" t="s">
        <v>12</v>
      </c>
      <c r="I40" s="27" t="s">
        <v>13</v>
      </c>
    </row>
    <row r="41" spans="1:9" ht="20.25" thickTop="1" thickBot="1">
      <c r="A41" s="28" t="s">
        <v>14</v>
      </c>
      <c r="B41" s="31">
        <v>100</v>
      </c>
      <c r="C41" s="29"/>
      <c r="D41" s="29"/>
      <c r="E41" s="29"/>
      <c r="F41" s="29"/>
      <c r="G41" s="29"/>
      <c r="H41" s="29"/>
      <c r="I41" s="29"/>
    </row>
    <row r="42" spans="1:9" ht="20.25" thickTop="1" thickBot="1">
      <c r="A42" s="30" t="s">
        <v>15</v>
      </c>
      <c r="B42" s="31"/>
      <c r="C42" s="29"/>
      <c r="D42" s="29"/>
      <c r="E42" s="29"/>
      <c r="F42" s="29"/>
      <c r="G42" s="29"/>
      <c r="H42" s="29"/>
      <c r="I42" s="29"/>
    </row>
    <row r="43" spans="1:9" ht="20.25" thickTop="1" thickBot="1">
      <c r="A43" s="32" t="s">
        <v>16</v>
      </c>
      <c r="B43" s="31"/>
      <c r="C43" s="29">
        <v>70</v>
      </c>
      <c r="D43" s="29"/>
      <c r="E43" s="29">
        <v>30</v>
      </c>
      <c r="F43" s="29">
        <v>100</v>
      </c>
      <c r="G43" s="29"/>
      <c r="H43" s="29"/>
      <c r="I43" s="29"/>
    </row>
    <row r="44" spans="1:9" ht="20.25" thickTop="1" thickBot="1">
      <c r="A44" s="32" t="s">
        <v>17</v>
      </c>
      <c r="B44" s="31"/>
      <c r="C44" s="29"/>
      <c r="D44" s="29">
        <v>50</v>
      </c>
      <c r="E44" s="29">
        <v>50</v>
      </c>
      <c r="F44" s="29">
        <v>40</v>
      </c>
      <c r="G44" s="29"/>
      <c r="H44" s="29"/>
      <c r="I44" s="29"/>
    </row>
    <row r="45" spans="1:9" ht="20.25" thickTop="1" thickBot="1">
      <c r="A45" s="32" t="s">
        <v>18</v>
      </c>
      <c r="B45" s="31"/>
      <c r="C45" s="29">
        <v>100</v>
      </c>
      <c r="D45" s="29"/>
      <c r="E45" s="29"/>
      <c r="F45" s="29">
        <v>30</v>
      </c>
      <c r="G45" s="29">
        <v>70</v>
      </c>
      <c r="H45" s="29"/>
      <c r="I45" s="29"/>
    </row>
    <row r="46" spans="1:9" ht="20.25" thickTop="1" thickBot="1">
      <c r="A46" s="32" t="s">
        <v>19</v>
      </c>
      <c r="B46" s="31"/>
      <c r="C46" s="29"/>
      <c r="D46" s="29"/>
      <c r="E46" s="29">
        <v>40</v>
      </c>
      <c r="F46" s="29">
        <v>50</v>
      </c>
      <c r="G46" s="29"/>
      <c r="H46" s="29"/>
      <c r="I46" s="29"/>
    </row>
    <row r="47" spans="1:9" ht="20.25" thickTop="1" thickBot="1">
      <c r="A47" s="32" t="s">
        <v>20</v>
      </c>
      <c r="B47" s="31"/>
      <c r="C47" s="29"/>
      <c r="D47" s="29">
        <v>50</v>
      </c>
      <c r="E47" s="29"/>
      <c r="F47" s="29">
        <v>80</v>
      </c>
      <c r="G47" s="29"/>
      <c r="H47" s="29"/>
      <c r="I47" s="29"/>
    </row>
    <row r="48" spans="1:9" ht="20.25" thickTop="1" thickBot="1">
      <c r="A48" s="32" t="s">
        <v>21</v>
      </c>
      <c r="B48" s="31"/>
      <c r="C48" s="29"/>
      <c r="D48" s="29">
        <v>20</v>
      </c>
      <c r="E48" s="29"/>
      <c r="F48" s="29">
        <v>40</v>
      </c>
      <c r="G48" s="29"/>
      <c r="H48" s="29"/>
      <c r="I48" s="29"/>
    </row>
    <row r="49" spans="1:9" ht="20.25" thickTop="1" thickBot="1">
      <c r="A49" s="28" t="s">
        <v>22</v>
      </c>
      <c r="B49" s="33">
        <f>SUM(B41:B48)</f>
        <v>100</v>
      </c>
      <c r="C49" s="33">
        <f>SUM(C41:C48)</f>
        <v>170</v>
      </c>
      <c r="D49" s="33">
        <f t="shared" ref="D49:I49" si="2">SUM(D41:D48)</f>
        <v>120</v>
      </c>
      <c r="E49" s="33">
        <f t="shared" si="2"/>
        <v>120</v>
      </c>
      <c r="F49" s="33">
        <f t="shared" si="2"/>
        <v>340</v>
      </c>
      <c r="G49" s="33">
        <f t="shared" si="2"/>
        <v>70</v>
      </c>
      <c r="H49" s="33">
        <f t="shared" si="2"/>
        <v>0</v>
      </c>
      <c r="I49" s="33">
        <f t="shared" si="2"/>
        <v>0</v>
      </c>
    </row>
    <row r="50" spans="1:9" ht="17.25" thickTop="1" thickBot="1">
      <c r="A50" s="36"/>
      <c r="B50" s="36"/>
      <c r="C50" s="36"/>
      <c r="D50" s="36"/>
      <c r="E50" s="36"/>
      <c r="F50" s="36"/>
      <c r="G50" s="36"/>
      <c r="H50" s="36"/>
      <c r="I50" s="35">
        <f>SUM(B49:I49)</f>
        <v>920</v>
      </c>
    </row>
    <row r="51" spans="1:9" ht="20.25" thickTop="1" thickBot="1">
      <c r="A51" s="80" t="s">
        <v>4</v>
      </c>
      <c r="B51" s="80" t="s">
        <v>27</v>
      </c>
      <c r="C51" s="80"/>
      <c r="D51" s="80"/>
      <c r="E51" s="80"/>
      <c r="F51" s="80"/>
      <c r="G51" s="80"/>
      <c r="H51" s="80"/>
      <c r="I51" s="80"/>
    </row>
    <row r="52" spans="1:9" ht="20.25" thickTop="1" thickBot="1">
      <c r="A52" s="80"/>
      <c r="B52" s="81" t="s">
        <v>84</v>
      </c>
      <c r="C52" s="82"/>
      <c r="D52" s="82"/>
      <c r="E52" s="82"/>
      <c r="F52" s="82"/>
      <c r="G52" s="82"/>
      <c r="H52" s="82"/>
      <c r="I52" s="83"/>
    </row>
    <row r="53" spans="1:9" ht="20.25" thickTop="1" thickBot="1">
      <c r="A53" s="80"/>
      <c r="B53" s="27" t="s">
        <v>6</v>
      </c>
      <c r="C53" s="27" t="s">
        <v>7</v>
      </c>
      <c r="D53" s="27" t="s">
        <v>8</v>
      </c>
      <c r="E53" s="27" t="s">
        <v>9</v>
      </c>
      <c r="F53" s="27" t="s">
        <v>10</v>
      </c>
      <c r="G53" s="27" t="s">
        <v>11</v>
      </c>
      <c r="H53" s="27" t="s">
        <v>12</v>
      </c>
      <c r="I53" s="27" t="s">
        <v>13</v>
      </c>
    </row>
    <row r="54" spans="1:9" ht="20.25" thickTop="1" thickBot="1">
      <c r="A54" s="28" t="s">
        <v>14</v>
      </c>
      <c r="B54" s="31"/>
      <c r="C54" s="29"/>
      <c r="D54" s="29"/>
      <c r="E54" s="29"/>
      <c r="F54" s="29"/>
      <c r="G54" s="29"/>
      <c r="H54" s="29"/>
      <c r="I54" s="29"/>
    </row>
    <row r="55" spans="1:9" ht="20.25" thickTop="1" thickBot="1">
      <c r="A55" s="30" t="s">
        <v>15</v>
      </c>
      <c r="B55" s="31"/>
      <c r="C55" s="29"/>
      <c r="D55" s="29"/>
      <c r="E55" s="29"/>
      <c r="F55" s="29"/>
      <c r="G55" s="29"/>
      <c r="H55" s="29"/>
      <c r="I55" s="29"/>
    </row>
    <row r="56" spans="1:9" ht="20.25" thickTop="1" thickBot="1">
      <c r="A56" s="32" t="s">
        <v>16</v>
      </c>
      <c r="B56" s="31"/>
      <c r="C56" s="29">
        <v>146</v>
      </c>
      <c r="D56" s="29">
        <v>146</v>
      </c>
      <c r="E56" s="29">
        <v>146</v>
      </c>
      <c r="F56" s="29">
        <v>146</v>
      </c>
      <c r="G56" s="29">
        <v>146</v>
      </c>
      <c r="H56" s="29">
        <v>146</v>
      </c>
      <c r="I56" s="29">
        <v>146</v>
      </c>
    </row>
    <row r="57" spans="1:9" ht="20.25" thickTop="1" thickBot="1">
      <c r="A57" s="32" t="s">
        <v>17</v>
      </c>
      <c r="B57" s="31"/>
      <c r="C57" s="29">
        <v>160</v>
      </c>
      <c r="D57" s="29">
        <v>160</v>
      </c>
      <c r="E57" s="29">
        <v>160</v>
      </c>
      <c r="F57" s="29">
        <v>160</v>
      </c>
      <c r="G57" s="29">
        <v>160</v>
      </c>
      <c r="H57" s="29">
        <v>160</v>
      </c>
      <c r="I57" s="29">
        <v>160</v>
      </c>
    </row>
    <row r="58" spans="1:9" ht="20.25" thickTop="1" thickBot="1">
      <c r="A58" s="32" t="s">
        <v>18</v>
      </c>
      <c r="B58" s="31"/>
      <c r="C58" s="29"/>
      <c r="D58" s="29"/>
      <c r="E58" s="29"/>
      <c r="F58" s="29"/>
      <c r="G58" s="29"/>
      <c r="H58" s="29"/>
      <c r="I58" s="29"/>
    </row>
    <row r="59" spans="1:9" ht="20.25" thickTop="1" thickBot="1">
      <c r="A59" s="32" t="s">
        <v>19</v>
      </c>
      <c r="B59" s="31"/>
      <c r="C59" s="29">
        <v>223</v>
      </c>
      <c r="D59" s="29">
        <v>223</v>
      </c>
      <c r="E59" s="29">
        <v>223</v>
      </c>
      <c r="F59" s="29">
        <v>223</v>
      </c>
      <c r="G59" s="29"/>
      <c r="H59" s="29"/>
      <c r="I59" s="29"/>
    </row>
    <row r="60" spans="1:9" ht="20.25" thickTop="1" thickBot="1">
      <c r="A60" s="32" t="s">
        <v>20</v>
      </c>
      <c r="B60" s="31"/>
      <c r="C60" s="29">
        <v>189</v>
      </c>
      <c r="D60" s="29">
        <v>189</v>
      </c>
      <c r="E60" s="29">
        <v>189</v>
      </c>
      <c r="F60" s="29">
        <v>189</v>
      </c>
      <c r="G60" s="29"/>
      <c r="H60" s="29"/>
      <c r="I60" s="29"/>
    </row>
    <row r="61" spans="1:9" ht="20.25" thickTop="1" thickBot="1">
      <c r="A61" s="32" t="s">
        <v>21</v>
      </c>
      <c r="B61" s="31"/>
      <c r="C61" s="29">
        <v>20</v>
      </c>
      <c r="D61" s="29">
        <v>20</v>
      </c>
      <c r="E61" s="29">
        <v>20</v>
      </c>
      <c r="F61" s="29">
        <v>20</v>
      </c>
      <c r="G61" s="29"/>
      <c r="H61" s="29"/>
      <c r="I61" s="29"/>
    </row>
    <row r="62" spans="1:9" ht="20.25" thickTop="1" thickBot="1">
      <c r="A62" s="28" t="s">
        <v>22</v>
      </c>
      <c r="B62" s="33">
        <f>SUM(B54:B61)</f>
        <v>0</v>
      </c>
      <c r="C62" s="33">
        <f>SUM(C54:C61)</f>
        <v>738</v>
      </c>
      <c r="D62" s="33">
        <f t="shared" ref="D62:I62" si="3">SUM(D54:D61)</f>
        <v>738</v>
      </c>
      <c r="E62" s="33">
        <f t="shared" si="3"/>
        <v>738</v>
      </c>
      <c r="F62" s="33">
        <f t="shared" si="3"/>
        <v>738</v>
      </c>
      <c r="G62" s="33">
        <f t="shared" si="3"/>
        <v>306</v>
      </c>
      <c r="H62" s="33">
        <f t="shared" si="3"/>
        <v>306</v>
      </c>
      <c r="I62" s="37">
        <f t="shared" si="3"/>
        <v>306</v>
      </c>
    </row>
    <row r="63" spans="1:9" ht="17.25" thickTop="1" thickBot="1">
      <c r="A63" s="36"/>
      <c r="B63" s="36"/>
      <c r="C63" s="36"/>
      <c r="D63" s="36"/>
      <c r="E63" s="36"/>
      <c r="F63" s="36"/>
      <c r="G63" s="36"/>
      <c r="H63" s="36"/>
      <c r="I63" s="35">
        <f>SUM(B62:I62)</f>
        <v>3870</v>
      </c>
    </row>
    <row r="64" spans="1:9" ht="15.75" thickBot="1">
      <c r="A64" s="36"/>
      <c r="B64" s="36"/>
      <c r="C64" s="36"/>
      <c r="D64" s="36"/>
      <c r="E64" s="36"/>
      <c r="F64" s="36"/>
      <c r="G64" s="36"/>
      <c r="H64" s="36"/>
      <c r="I64" s="36"/>
    </row>
    <row r="65" spans="1:9" ht="20.25" thickTop="1" thickBot="1">
      <c r="A65" s="80" t="s">
        <v>4</v>
      </c>
      <c r="B65" s="80" t="s">
        <v>27</v>
      </c>
      <c r="C65" s="80"/>
      <c r="D65" s="80"/>
      <c r="E65" s="80"/>
      <c r="F65" s="80"/>
      <c r="G65" s="80"/>
      <c r="H65" s="80"/>
      <c r="I65" s="80"/>
    </row>
    <row r="66" spans="1:9" ht="20.25" thickTop="1" thickBot="1">
      <c r="A66" s="80"/>
      <c r="B66" s="81" t="s">
        <v>85</v>
      </c>
      <c r="C66" s="82"/>
      <c r="D66" s="82"/>
      <c r="E66" s="82"/>
      <c r="F66" s="82"/>
      <c r="G66" s="82"/>
      <c r="H66" s="82"/>
      <c r="I66" s="83"/>
    </row>
    <row r="67" spans="1:9" ht="20.25" thickTop="1" thickBot="1">
      <c r="A67" s="80"/>
      <c r="B67" s="27" t="s">
        <v>6</v>
      </c>
      <c r="C67" s="27" t="s">
        <v>7</v>
      </c>
      <c r="D67" s="27" t="s">
        <v>8</v>
      </c>
      <c r="E67" s="27" t="s">
        <v>9</v>
      </c>
      <c r="F67" s="27" t="s">
        <v>10</v>
      </c>
      <c r="G67" s="27" t="s">
        <v>11</v>
      </c>
      <c r="H67" s="27" t="s">
        <v>12</v>
      </c>
      <c r="I67" s="27" t="s">
        <v>13</v>
      </c>
    </row>
    <row r="68" spans="1:9" ht="20.25" thickTop="1" thickBot="1">
      <c r="A68" s="28" t="s">
        <v>14</v>
      </c>
      <c r="B68" s="31">
        <v>236</v>
      </c>
      <c r="C68" s="29"/>
      <c r="D68" s="29"/>
      <c r="E68" s="29"/>
      <c r="F68" s="29"/>
      <c r="G68" s="29"/>
      <c r="H68" s="29"/>
      <c r="I68" s="29"/>
    </row>
    <row r="69" spans="1:9" ht="20.25" thickTop="1" thickBot="1">
      <c r="A69" s="30" t="s">
        <v>15</v>
      </c>
      <c r="B69" s="31"/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2" t="s">
        <v>16</v>
      </c>
      <c r="B70" s="31"/>
      <c r="C70" s="29">
        <v>858</v>
      </c>
      <c r="D70" s="29">
        <v>775</v>
      </c>
      <c r="E70" s="29">
        <v>818</v>
      </c>
      <c r="F70" s="29">
        <v>1012</v>
      </c>
      <c r="G70" s="29"/>
      <c r="H70" s="29">
        <v>851</v>
      </c>
      <c r="I70" s="29"/>
    </row>
    <row r="71" spans="1:9" ht="20.25" thickTop="1" thickBot="1">
      <c r="A71" s="32" t="s">
        <v>17</v>
      </c>
      <c r="B71" s="31"/>
      <c r="C71" s="29">
        <v>695</v>
      </c>
      <c r="D71" s="29">
        <v>714</v>
      </c>
      <c r="E71" s="29">
        <v>703</v>
      </c>
      <c r="F71" s="29">
        <v>1054</v>
      </c>
      <c r="G71" s="29"/>
      <c r="H71" s="29">
        <v>800</v>
      </c>
      <c r="I71" s="29"/>
    </row>
    <row r="72" spans="1:9" ht="20.25" thickTop="1" thickBot="1">
      <c r="A72" s="32" t="s">
        <v>18</v>
      </c>
      <c r="B72" s="31"/>
      <c r="C72" s="29">
        <v>783</v>
      </c>
      <c r="D72" s="29">
        <v>880</v>
      </c>
      <c r="E72" s="29">
        <v>877</v>
      </c>
      <c r="F72" s="29">
        <v>1123</v>
      </c>
      <c r="G72" s="29"/>
      <c r="H72" s="29">
        <v>1001</v>
      </c>
      <c r="I72" s="29"/>
    </row>
    <row r="73" spans="1:9" ht="20.25" thickTop="1" thickBot="1">
      <c r="A73" s="32" t="s">
        <v>19</v>
      </c>
      <c r="B73" s="31"/>
      <c r="C73" s="29">
        <v>997</v>
      </c>
      <c r="D73" s="29">
        <v>1005</v>
      </c>
      <c r="E73" s="29">
        <v>915</v>
      </c>
      <c r="F73" s="29">
        <v>991</v>
      </c>
      <c r="G73" s="29"/>
      <c r="H73" s="29"/>
      <c r="I73" s="29"/>
    </row>
    <row r="74" spans="1:9" ht="20.25" thickTop="1" thickBot="1">
      <c r="A74" s="32" t="s">
        <v>20</v>
      </c>
      <c r="B74" s="31"/>
      <c r="C74" s="29">
        <v>1255</v>
      </c>
      <c r="D74" s="29">
        <v>1102</v>
      </c>
      <c r="E74" s="29">
        <v>1190</v>
      </c>
      <c r="F74" s="29">
        <v>1090</v>
      </c>
      <c r="G74" s="29"/>
      <c r="H74" s="29"/>
      <c r="I74" s="29"/>
    </row>
    <row r="75" spans="1:9" ht="20.25" thickTop="1" thickBot="1">
      <c r="A75" s="32" t="s">
        <v>21</v>
      </c>
      <c r="B75" s="31"/>
      <c r="C75" s="29">
        <v>1057</v>
      </c>
      <c r="D75" s="29">
        <v>812</v>
      </c>
      <c r="E75" s="29">
        <v>988</v>
      </c>
      <c r="F75" s="29">
        <v>969</v>
      </c>
      <c r="G75" s="29"/>
      <c r="H75" s="29"/>
      <c r="I75" s="29"/>
    </row>
    <row r="76" spans="1:9" ht="20.25" thickTop="1" thickBot="1">
      <c r="A76" s="28" t="s">
        <v>22</v>
      </c>
      <c r="B76" s="33">
        <f>SUM(B68:B75)</f>
        <v>236</v>
      </c>
      <c r="C76" s="33">
        <f>SUM(C68:C75)</f>
        <v>5645</v>
      </c>
      <c r="D76" s="33">
        <f t="shared" ref="D76:I76" si="4">SUM(D68:D75)</f>
        <v>5288</v>
      </c>
      <c r="E76" s="33">
        <f t="shared" si="4"/>
        <v>5491</v>
      </c>
      <c r="F76" s="33">
        <f t="shared" si="4"/>
        <v>6239</v>
      </c>
      <c r="G76" s="33">
        <f t="shared" si="4"/>
        <v>0</v>
      </c>
      <c r="H76" s="33">
        <f t="shared" si="4"/>
        <v>2652</v>
      </c>
      <c r="I76" s="33">
        <f t="shared" si="4"/>
        <v>0</v>
      </c>
    </row>
    <row r="77" spans="1:9" ht="17.25" thickTop="1" thickBot="1">
      <c r="A77" s="36"/>
      <c r="B77" s="36"/>
      <c r="C77" s="36"/>
      <c r="D77" s="36"/>
      <c r="E77" s="36"/>
      <c r="F77" s="36"/>
      <c r="G77" s="36"/>
      <c r="H77" s="36"/>
      <c r="I77" s="35">
        <f>SUM(B76:I76)</f>
        <v>25551</v>
      </c>
    </row>
    <row r="78" spans="1:9" ht="20.25" thickTop="1" thickBot="1">
      <c r="A78" s="80" t="s">
        <v>4</v>
      </c>
      <c r="B78" s="80" t="s">
        <v>27</v>
      </c>
      <c r="C78" s="80"/>
      <c r="D78" s="80"/>
      <c r="E78" s="80"/>
      <c r="F78" s="80"/>
      <c r="G78" s="80"/>
      <c r="H78" s="80"/>
      <c r="I78" s="80"/>
    </row>
    <row r="79" spans="1:9" ht="20.25" thickTop="1" thickBot="1">
      <c r="A79" s="80"/>
      <c r="B79" s="81" t="s">
        <v>86</v>
      </c>
      <c r="C79" s="82"/>
      <c r="D79" s="82"/>
      <c r="E79" s="82"/>
      <c r="F79" s="82"/>
      <c r="G79" s="82"/>
      <c r="H79" s="82"/>
      <c r="I79" s="83"/>
    </row>
    <row r="80" spans="1:9" ht="20.25" thickTop="1" thickBot="1">
      <c r="A80" s="80"/>
      <c r="B80" s="27" t="s">
        <v>6</v>
      </c>
      <c r="C80" s="27" t="s">
        <v>7</v>
      </c>
      <c r="D80" s="27" t="s">
        <v>8</v>
      </c>
      <c r="E80" s="27" t="s">
        <v>9</v>
      </c>
      <c r="F80" s="27" t="s">
        <v>10</v>
      </c>
      <c r="G80" s="27" t="s">
        <v>11</v>
      </c>
      <c r="H80" s="27" t="s">
        <v>12</v>
      </c>
      <c r="I80" s="27" t="s">
        <v>13</v>
      </c>
    </row>
    <row r="81" spans="1:9" ht="20.25" thickTop="1" thickBot="1">
      <c r="A81" s="28" t="s">
        <v>14</v>
      </c>
      <c r="B81" s="31">
        <v>400</v>
      </c>
      <c r="C81" s="29"/>
      <c r="D81" s="29"/>
      <c r="E81" s="29"/>
      <c r="F81" s="29"/>
      <c r="G81" s="29"/>
      <c r="H81" s="29"/>
      <c r="I81" s="29"/>
    </row>
    <row r="82" spans="1:9" ht="20.25" thickTop="1" thickBot="1">
      <c r="A82" s="30" t="s">
        <v>15</v>
      </c>
      <c r="B82" s="31"/>
      <c r="C82" s="29"/>
      <c r="D82" s="29"/>
      <c r="E82" s="29"/>
      <c r="F82" s="29"/>
      <c r="G82" s="29"/>
      <c r="H82" s="29"/>
      <c r="I82" s="29"/>
    </row>
    <row r="83" spans="1:9" ht="20.25" thickTop="1" thickBot="1">
      <c r="A83" s="32" t="s">
        <v>16</v>
      </c>
      <c r="B83" s="31"/>
      <c r="C83" s="29">
        <v>400</v>
      </c>
      <c r="D83" s="29"/>
      <c r="E83" s="29"/>
      <c r="F83" s="29"/>
      <c r="G83" s="29"/>
      <c r="H83" s="29"/>
      <c r="I83" s="29"/>
    </row>
    <row r="84" spans="1:9" ht="20.25" thickTop="1" thickBot="1">
      <c r="A84" s="32" t="s">
        <v>17</v>
      </c>
      <c r="B84" s="31"/>
      <c r="C84" s="29"/>
      <c r="D84" s="29">
        <v>400</v>
      </c>
      <c r="E84" s="29">
        <v>140</v>
      </c>
      <c r="F84" s="29">
        <v>300</v>
      </c>
      <c r="G84" s="29">
        <v>250</v>
      </c>
      <c r="H84" s="29">
        <v>250</v>
      </c>
      <c r="I84" s="29"/>
    </row>
    <row r="85" spans="1:9" ht="20.25" thickTop="1" thickBot="1">
      <c r="A85" s="32" t="s">
        <v>18</v>
      </c>
      <c r="B85" s="31"/>
      <c r="C85" s="29"/>
      <c r="D85" s="29"/>
      <c r="E85" s="29"/>
      <c r="F85" s="29"/>
      <c r="G85" s="29"/>
      <c r="H85" s="29"/>
      <c r="I85" s="29"/>
    </row>
    <row r="86" spans="1:9" ht="20.25" thickTop="1" thickBot="1">
      <c r="A86" s="32" t="s">
        <v>19</v>
      </c>
      <c r="B86" s="31"/>
      <c r="C86" s="29"/>
      <c r="D86" s="29"/>
      <c r="E86" s="29"/>
      <c r="F86" s="29"/>
      <c r="G86" s="29"/>
      <c r="H86" s="29"/>
      <c r="I86" s="29"/>
    </row>
    <row r="87" spans="1:9" ht="20.25" thickTop="1" thickBot="1">
      <c r="A87" s="32" t="s">
        <v>20</v>
      </c>
      <c r="B87" s="31"/>
      <c r="C87" s="29">
        <v>200</v>
      </c>
      <c r="D87" s="29">
        <v>240</v>
      </c>
      <c r="E87" s="29">
        <v>400</v>
      </c>
      <c r="F87" s="29">
        <v>400</v>
      </c>
      <c r="G87" s="29"/>
      <c r="H87" s="29"/>
      <c r="I87" s="29"/>
    </row>
    <row r="88" spans="1:9" ht="20.25" thickTop="1" thickBot="1">
      <c r="A88" s="32" t="s">
        <v>21</v>
      </c>
      <c r="B88" s="31"/>
      <c r="C88" s="29"/>
      <c r="D88" s="29"/>
      <c r="E88" s="29"/>
      <c r="F88" s="29"/>
      <c r="G88" s="29"/>
      <c r="H88" s="29"/>
      <c r="I88" s="29"/>
    </row>
    <row r="89" spans="1:9" ht="20.25" thickTop="1" thickBot="1">
      <c r="A89" s="28" t="s">
        <v>22</v>
      </c>
      <c r="B89" s="33">
        <f>SUM(B81:B88)</f>
        <v>400</v>
      </c>
      <c r="C89" s="33">
        <f>SUM(C81:C88)</f>
        <v>600</v>
      </c>
      <c r="D89" s="33">
        <f t="shared" ref="D89:I89" si="5">SUM(D81:D88)</f>
        <v>640</v>
      </c>
      <c r="E89" s="33">
        <f t="shared" si="5"/>
        <v>540</v>
      </c>
      <c r="F89" s="33">
        <f t="shared" si="5"/>
        <v>700</v>
      </c>
      <c r="G89" s="33">
        <f t="shared" si="5"/>
        <v>250</v>
      </c>
      <c r="H89" s="33">
        <f t="shared" si="5"/>
        <v>250</v>
      </c>
      <c r="I89" s="33">
        <f t="shared" si="5"/>
        <v>0</v>
      </c>
    </row>
    <row r="90" spans="1:9" ht="17.25" thickTop="1" thickBot="1">
      <c r="A90" s="36"/>
      <c r="B90" s="36"/>
      <c r="C90" s="36"/>
      <c r="D90" s="36"/>
      <c r="E90" s="36"/>
      <c r="F90" s="36"/>
      <c r="G90" s="36"/>
      <c r="H90" s="36"/>
      <c r="I90" s="35">
        <f>SUM(B89:I89)</f>
        <v>3380</v>
      </c>
    </row>
    <row r="91" spans="1:9" ht="15.75" thickBot="1">
      <c r="A91" s="36"/>
      <c r="B91" s="36"/>
      <c r="C91" s="36"/>
      <c r="D91" s="36"/>
      <c r="E91" s="36"/>
      <c r="F91" s="36"/>
      <c r="G91" s="36"/>
      <c r="H91" s="36"/>
      <c r="I91" s="36"/>
    </row>
    <row r="92" spans="1:9" ht="20.25" thickTop="1" thickBot="1">
      <c r="A92" s="80" t="s">
        <v>4</v>
      </c>
      <c r="B92" s="80" t="s">
        <v>27</v>
      </c>
      <c r="C92" s="80"/>
      <c r="D92" s="80"/>
      <c r="E92" s="80"/>
      <c r="F92" s="80"/>
      <c r="G92" s="80"/>
      <c r="H92" s="80"/>
      <c r="I92" s="80"/>
    </row>
    <row r="93" spans="1:9" ht="20.25" thickTop="1" thickBot="1">
      <c r="A93" s="80"/>
      <c r="B93" s="81" t="s">
        <v>87</v>
      </c>
      <c r="C93" s="82"/>
      <c r="D93" s="82"/>
      <c r="E93" s="82"/>
      <c r="F93" s="82"/>
      <c r="G93" s="82"/>
      <c r="H93" s="82"/>
      <c r="I93" s="83"/>
    </row>
    <row r="94" spans="1:9" ht="20.25" thickTop="1" thickBot="1">
      <c r="A94" s="80"/>
      <c r="B94" s="27" t="s">
        <v>6</v>
      </c>
      <c r="C94" s="27" t="s">
        <v>7</v>
      </c>
      <c r="D94" s="27" t="s">
        <v>8</v>
      </c>
      <c r="E94" s="27" t="s">
        <v>9</v>
      </c>
      <c r="F94" s="27" t="s">
        <v>10</v>
      </c>
      <c r="G94" s="27" t="s">
        <v>11</v>
      </c>
      <c r="H94" s="27" t="s">
        <v>12</v>
      </c>
      <c r="I94" s="27" t="s">
        <v>13</v>
      </c>
    </row>
    <row r="95" spans="1:9" ht="20.25" thickTop="1" thickBot="1">
      <c r="A95" s="28" t="s">
        <v>14</v>
      </c>
      <c r="B95" s="31">
        <v>115</v>
      </c>
      <c r="C95" s="29"/>
      <c r="D95" s="29"/>
      <c r="E95" s="29"/>
      <c r="F95" s="29"/>
      <c r="G95" s="29"/>
      <c r="H95" s="29"/>
      <c r="I95" s="29"/>
    </row>
    <row r="96" spans="1:9" ht="20.25" thickTop="1" thickBot="1">
      <c r="A96" s="30" t="s">
        <v>15</v>
      </c>
      <c r="B96" s="31"/>
      <c r="C96" s="29"/>
      <c r="D96" s="29"/>
      <c r="E96" s="29"/>
      <c r="F96" s="29"/>
      <c r="G96" s="29"/>
      <c r="H96" s="29"/>
      <c r="I96" s="29"/>
    </row>
    <row r="97" spans="1:9" ht="20.25" thickTop="1" thickBot="1">
      <c r="A97" s="32" t="s">
        <v>16</v>
      </c>
      <c r="B97" s="31"/>
      <c r="C97" s="29"/>
      <c r="D97" s="29"/>
      <c r="E97" s="29"/>
      <c r="F97" s="29"/>
      <c r="G97" s="29"/>
      <c r="H97" s="29"/>
      <c r="I97" s="29"/>
    </row>
    <row r="98" spans="1:9" ht="20.25" thickTop="1" thickBot="1">
      <c r="A98" s="32" t="s">
        <v>17</v>
      </c>
      <c r="B98" s="31"/>
      <c r="C98" s="29"/>
      <c r="D98" s="29"/>
      <c r="E98" s="29"/>
      <c r="F98" s="29"/>
      <c r="G98" s="29"/>
      <c r="H98" s="29"/>
      <c r="I98" s="29"/>
    </row>
    <row r="99" spans="1:9" ht="20.25" thickTop="1" thickBot="1">
      <c r="A99" s="32" t="s">
        <v>18</v>
      </c>
      <c r="B99" s="31"/>
      <c r="C99" s="29"/>
      <c r="D99" s="29"/>
      <c r="E99" s="29"/>
      <c r="F99" s="29"/>
      <c r="G99" s="29"/>
      <c r="H99" s="29"/>
      <c r="I99" s="29"/>
    </row>
    <row r="100" spans="1:9" ht="20.25" thickTop="1" thickBot="1">
      <c r="A100" s="32" t="s">
        <v>19</v>
      </c>
      <c r="B100" s="31"/>
      <c r="C100" s="29"/>
      <c r="D100" s="29"/>
      <c r="E100" s="29"/>
      <c r="F100" s="29"/>
      <c r="G100" s="29"/>
      <c r="H100" s="29"/>
      <c r="I100" s="29"/>
    </row>
    <row r="101" spans="1:9" ht="20.25" thickTop="1" thickBot="1">
      <c r="A101" s="32" t="s">
        <v>20</v>
      </c>
      <c r="B101" s="31"/>
      <c r="C101" s="29"/>
      <c r="D101" s="29"/>
      <c r="E101" s="29"/>
      <c r="F101" s="29"/>
      <c r="G101" s="29"/>
      <c r="H101" s="29"/>
      <c r="I101" s="29"/>
    </row>
    <row r="102" spans="1:9" ht="20.25" thickTop="1" thickBot="1">
      <c r="A102" s="32" t="s">
        <v>21</v>
      </c>
      <c r="B102" s="31"/>
      <c r="C102" s="29"/>
      <c r="D102" s="29"/>
      <c r="E102" s="29"/>
      <c r="F102" s="29"/>
      <c r="G102" s="29"/>
      <c r="H102" s="29"/>
      <c r="I102" s="29"/>
    </row>
    <row r="103" spans="1:9" ht="20.25" thickTop="1" thickBot="1">
      <c r="A103" s="28" t="s">
        <v>22</v>
      </c>
      <c r="B103" s="33">
        <f>SUM(B95:B102)</f>
        <v>115</v>
      </c>
      <c r="C103" s="33">
        <f>SUM(C95:C102)</f>
        <v>0</v>
      </c>
      <c r="D103" s="33">
        <f t="shared" ref="D103:I103" si="6">SUM(D95:D102)</f>
        <v>0</v>
      </c>
      <c r="E103" s="33">
        <f t="shared" si="6"/>
        <v>0</v>
      </c>
      <c r="F103" s="33">
        <f t="shared" si="6"/>
        <v>0</v>
      </c>
      <c r="G103" s="33">
        <f t="shared" si="6"/>
        <v>0</v>
      </c>
      <c r="H103" s="33">
        <f t="shared" si="6"/>
        <v>0</v>
      </c>
      <c r="I103" s="33">
        <f t="shared" si="6"/>
        <v>0</v>
      </c>
    </row>
    <row r="104" spans="1:9" ht="17.25" thickTop="1" thickBot="1">
      <c r="A104" s="36"/>
      <c r="B104" s="36"/>
      <c r="C104" s="36"/>
      <c r="D104" s="36"/>
      <c r="E104" s="36"/>
      <c r="F104" s="36"/>
      <c r="G104" s="36"/>
      <c r="H104" s="36"/>
      <c r="I104" s="35">
        <f>SUM(B103:I103)</f>
        <v>115</v>
      </c>
    </row>
    <row r="105" spans="1:9" ht="20.25" thickTop="1" thickBot="1">
      <c r="A105" s="80" t="s">
        <v>4</v>
      </c>
      <c r="B105" s="80" t="s">
        <v>27</v>
      </c>
      <c r="C105" s="80"/>
      <c r="D105" s="80"/>
      <c r="E105" s="80"/>
      <c r="F105" s="80"/>
      <c r="G105" s="80"/>
      <c r="H105" s="80"/>
      <c r="I105" s="80"/>
    </row>
    <row r="106" spans="1:9" ht="20.25" thickTop="1" thickBot="1">
      <c r="A106" s="80"/>
      <c r="B106" s="81" t="s">
        <v>88</v>
      </c>
      <c r="C106" s="82"/>
      <c r="D106" s="82"/>
      <c r="E106" s="82"/>
      <c r="F106" s="82"/>
      <c r="G106" s="82"/>
      <c r="H106" s="82"/>
      <c r="I106" s="83"/>
    </row>
    <row r="107" spans="1:9" ht="20.25" thickTop="1" thickBot="1">
      <c r="A107" s="80"/>
      <c r="B107" s="27" t="s">
        <v>6</v>
      </c>
      <c r="C107" s="27" t="s">
        <v>7</v>
      </c>
      <c r="D107" s="27" t="s">
        <v>8</v>
      </c>
      <c r="E107" s="27" t="s">
        <v>9</v>
      </c>
      <c r="F107" s="27" t="s">
        <v>10</v>
      </c>
      <c r="G107" s="27" t="s">
        <v>11</v>
      </c>
      <c r="H107" s="27" t="s">
        <v>12</v>
      </c>
      <c r="I107" s="27" t="s">
        <v>13</v>
      </c>
    </row>
    <row r="108" spans="1:9" ht="20.25" thickTop="1" thickBot="1">
      <c r="A108" s="28" t="s">
        <v>14</v>
      </c>
      <c r="B108" s="31"/>
      <c r="C108" s="29"/>
      <c r="D108" s="29"/>
      <c r="E108" s="29"/>
      <c r="F108" s="29"/>
      <c r="G108" s="29"/>
      <c r="H108" s="29"/>
      <c r="I108" s="29"/>
    </row>
    <row r="109" spans="1:9" ht="20.25" thickTop="1" thickBot="1">
      <c r="A109" s="30" t="s">
        <v>15</v>
      </c>
      <c r="B109" s="31"/>
      <c r="C109" s="29"/>
      <c r="D109" s="29"/>
      <c r="E109" s="29"/>
      <c r="F109" s="29"/>
      <c r="G109" s="29"/>
      <c r="H109" s="29"/>
      <c r="I109" s="29"/>
    </row>
    <row r="110" spans="1:9" ht="20.25" thickTop="1" thickBot="1">
      <c r="A110" s="32" t="s">
        <v>16</v>
      </c>
      <c r="B110" s="31"/>
      <c r="C110" s="29"/>
      <c r="D110" s="29"/>
      <c r="E110" s="29"/>
      <c r="F110" s="29"/>
      <c r="G110" s="29"/>
      <c r="H110" s="29"/>
      <c r="I110" s="29"/>
    </row>
    <row r="111" spans="1:9" ht="20.25" thickTop="1" thickBot="1">
      <c r="A111" s="32" t="s">
        <v>17</v>
      </c>
      <c r="B111" s="31"/>
      <c r="C111" s="29">
        <v>3</v>
      </c>
      <c r="D111" s="29">
        <v>3</v>
      </c>
      <c r="E111" s="29">
        <v>7</v>
      </c>
      <c r="F111" s="29">
        <v>3</v>
      </c>
      <c r="G111" s="29"/>
      <c r="H111" s="29"/>
      <c r="I111" s="29"/>
    </row>
    <row r="112" spans="1:9" ht="20.25" thickTop="1" thickBot="1">
      <c r="A112" s="32" t="s">
        <v>18</v>
      </c>
      <c r="B112" s="31"/>
      <c r="C112" s="29"/>
      <c r="D112" s="29"/>
      <c r="E112" s="29"/>
      <c r="F112" s="29"/>
      <c r="G112" s="29"/>
      <c r="H112" s="29"/>
      <c r="I112" s="29"/>
    </row>
    <row r="113" spans="1:9" ht="20.25" thickTop="1" thickBot="1">
      <c r="A113" s="32" t="s">
        <v>19</v>
      </c>
      <c r="B113" s="31"/>
      <c r="C113" s="29"/>
      <c r="D113" s="29"/>
      <c r="E113" s="29"/>
      <c r="F113" s="29"/>
      <c r="G113" s="29"/>
      <c r="H113" s="29"/>
      <c r="I113" s="29"/>
    </row>
    <row r="114" spans="1:9" ht="20.25" thickTop="1" thickBot="1">
      <c r="A114" s="32" t="s">
        <v>20</v>
      </c>
      <c r="B114" s="31"/>
      <c r="C114" s="29"/>
      <c r="D114" s="29"/>
      <c r="E114" s="29"/>
      <c r="F114" s="29"/>
      <c r="G114" s="29"/>
      <c r="H114" s="29"/>
      <c r="I114" s="29"/>
    </row>
    <row r="115" spans="1:9" ht="20.25" thickTop="1" thickBot="1">
      <c r="A115" s="32" t="s">
        <v>21</v>
      </c>
      <c r="B115" s="31"/>
      <c r="C115" s="29"/>
      <c r="D115" s="29"/>
      <c r="E115" s="29"/>
      <c r="F115" s="29"/>
      <c r="G115" s="29"/>
      <c r="H115" s="29"/>
      <c r="I115" s="29"/>
    </row>
    <row r="116" spans="1:9" ht="20.25" thickTop="1" thickBot="1">
      <c r="A116" s="28" t="s">
        <v>22</v>
      </c>
      <c r="B116" s="33">
        <f>SUM(B108:B115)</f>
        <v>0</v>
      </c>
      <c r="C116" s="33">
        <f>SUM(C108:C115)</f>
        <v>3</v>
      </c>
      <c r="D116" s="33">
        <f t="shared" ref="D116:I116" si="7">SUM(D108:D115)</f>
        <v>3</v>
      </c>
      <c r="E116" s="33">
        <f t="shared" si="7"/>
        <v>7</v>
      </c>
      <c r="F116" s="33">
        <f t="shared" si="7"/>
        <v>3</v>
      </c>
      <c r="G116" s="33">
        <f t="shared" si="7"/>
        <v>0</v>
      </c>
      <c r="H116" s="33">
        <f t="shared" si="7"/>
        <v>0</v>
      </c>
      <c r="I116" s="33">
        <f t="shared" si="7"/>
        <v>0</v>
      </c>
    </row>
    <row r="117" spans="1:9" ht="17.25" thickTop="1" thickBot="1">
      <c r="A117" s="36"/>
      <c r="B117" s="36"/>
      <c r="C117" s="36"/>
      <c r="D117" s="36"/>
      <c r="E117" s="36"/>
      <c r="F117" s="36"/>
      <c r="G117" s="36"/>
      <c r="H117" s="36"/>
      <c r="I117" s="35">
        <f>SUM(B116:I116)</f>
        <v>16</v>
      </c>
    </row>
    <row r="118" spans="1:9" ht="15.75" thickBot="1">
      <c r="A118" s="36"/>
      <c r="B118" s="36"/>
      <c r="C118" s="36"/>
      <c r="D118" s="36"/>
      <c r="E118" s="36"/>
      <c r="F118" s="36"/>
      <c r="G118" s="36"/>
      <c r="H118" s="36"/>
      <c r="I118" s="36"/>
    </row>
    <row r="119" spans="1:9" ht="20.25" thickTop="1" thickBot="1">
      <c r="A119" s="80" t="s">
        <v>4</v>
      </c>
      <c r="B119" s="80" t="s">
        <v>27</v>
      </c>
      <c r="C119" s="80"/>
      <c r="D119" s="80"/>
      <c r="E119" s="80"/>
      <c r="F119" s="80"/>
      <c r="G119" s="80"/>
      <c r="H119" s="80"/>
      <c r="I119" s="80"/>
    </row>
    <row r="120" spans="1:9" ht="20.25" thickTop="1" thickBot="1">
      <c r="A120" s="80"/>
      <c r="B120" s="81" t="s">
        <v>89</v>
      </c>
      <c r="C120" s="82"/>
      <c r="D120" s="82"/>
      <c r="E120" s="82"/>
      <c r="F120" s="82"/>
      <c r="G120" s="82"/>
      <c r="H120" s="82"/>
      <c r="I120" s="83"/>
    </row>
    <row r="121" spans="1:9" ht="20.25" thickTop="1" thickBot="1">
      <c r="A121" s="80"/>
      <c r="B121" s="27" t="s">
        <v>6</v>
      </c>
      <c r="C121" s="27" t="s">
        <v>7</v>
      </c>
      <c r="D121" s="27" t="s">
        <v>8</v>
      </c>
      <c r="E121" s="27" t="s">
        <v>9</v>
      </c>
      <c r="F121" s="27" t="s">
        <v>10</v>
      </c>
      <c r="G121" s="27" t="s">
        <v>11</v>
      </c>
      <c r="H121" s="27" t="s">
        <v>12</v>
      </c>
      <c r="I121" s="27" t="s">
        <v>13</v>
      </c>
    </row>
    <row r="122" spans="1:9" ht="20.25" thickTop="1" thickBot="1">
      <c r="A122" s="28" t="s">
        <v>14</v>
      </c>
      <c r="B122" s="31">
        <v>60</v>
      </c>
      <c r="C122" s="29"/>
      <c r="D122" s="29"/>
      <c r="E122" s="29"/>
      <c r="F122" s="29"/>
      <c r="G122" s="29"/>
      <c r="H122" s="29"/>
      <c r="I122" s="29"/>
    </row>
    <row r="123" spans="1:9" ht="20.25" thickTop="1" thickBot="1">
      <c r="A123" s="30" t="s">
        <v>15</v>
      </c>
      <c r="B123" s="31"/>
      <c r="C123" s="29"/>
      <c r="D123" s="29"/>
      <c r="E123" s="29"/>
      <c r="F123" s="29"/>
      <c r="G123" s="29"/>
      <c r="H123" s="29"/>
      <c r="I123" s="29"/>
    </row>
    <row r="124" spans="1:9" ht="20.25" thickTop="1" thickBot="1">
      <c r="A124" s="32" t="s">
        <v>16</v>
      </c>
      <c r="B124" s="31"/>
      <c r="C124" s="29">
        <v>50</v>
      </c>
      <c r="D124" s="29">
        <v>50</v>
      </c>
      <c r="E124" s="29">
        <v>50</v>
      </c>
      <c r="F124" s="29">
        <v>50</v>
      </c>
      <c r="G124" s="29">
        <v>50</v>
      </c>
      <c r="H124" s="29">
        <v>50</v>
      </c>
      <c r="I124" s="29">
        <v>50</v>
      </c>
    </row>
    <row r="125" spans="1:9" ht="20.25" thickTop="1" thickBot="1">
      <c r="A125" s="32" t="s">
        <v>17</v>
      </c>
      <c r="B125" s="31"/>
      <c r="C125" s="29">
        <v>30</v>
      </c>
      <c r="D125" s="29">
        <v>30</v>
      </c>
      <c r="E125" s="29">
        <v>30</v>
      </c>
      <c r="F125" s="29">
        <v>30</v>
      </c>
      <c r="G125" s="29">
        <v>30</v>
      </c>
      <c r="H125" s="29">
        <v>30</v>
      </c>
      <c r="I125" s="29">
        <v>30</v>
      </c>
    </row>
    <row r="126" spans="1:9" ht="20.25" thickTop="1" thickBot="1">
      <c r="A126" s="32" t="s">
        <v>18</v>
      </c>
      <c r="B126" s="31"/>
      <c r="C126" s="29">
        <v>60</v>
      </c>
      <c r="D126" s="29">
        <v>60</v>
      </c>
      <c r="E126" s="29">
        <v>60</v>
      </c>
      <c r="F126" s="29">
        <v>60</v>
      </c>
      <c r="G126" s="29">
        <v>60</v>
      </c>
      <c r="H126" s="29">
        <v>60</v>
      </c>
      <c r="I126" s="29">
        <v>60</v>
      </c>
    </row>
    <row r="127" spans="1:9" ht="20.25" thickTop="1" thickBot="1">
      <c r="A127" s="32" t="s">
        <v>19</v>
      </c>
      <c r="B127" s="31"/>
      <c r="C127" s="29">
        <v>45</v>
      </c>
      <c r="D127" s="29">
        <v>45</v>
      </c>
      <c r="E127" s="29">
        <v>45</v>
      </c>
      <c r="F127" s="29">
        <v>45</v>
      </c>
      <c r="G127" s="29"/>
      <c r="H127" s="29"/>
      <c r="I127" s="29"/>
    </row>
    <row r="128" spans="1:9" ht="20.25" thickTop="1" thickBot="1">
      <c r="A128" s="32" t="s">
        <v>20</v>
      </c>
      <c r="B128" s="31"/>
      <c r="C128" s="29">
        <v>60</v>
      </c>
      <c r="D128" s="29">
        <v>60</v>
      </c>
      <c r="E128" s="29">
        <v>60</v>
      </c>
      <c r="F128" s="29">
        <v>60</v>
      </c>
      <c r="G128" s="29"/>
      <c r="H128" s="29"/>
      <c r="I128" s="29"/>
    </row>
    <row r="129" spans="1:9" ht="20.25" thickTop="1" thickBot="1">
      <c r="A129" s="32" t="s">
        <v>21</v>
      </c>
      <c r="B129" s="31"/>
      <c r="C129" s="29">
        <v>60</v>
      </c>
      <c r="D129" s="29">
        <v>60</v>
      </c>
      <c r="E129" s="29">
        <v>60</v>
      </c>
      <c r="F129" s="29">
        <v>60</v>
      </c>
      <c r="G129" s="29"/>
      <c r="H129" s="29"/>
      <c r="I129" s="29"/>
    </row>
    <row r="130" spans="1:9" ht="20.25" thickTop="1" thickBot="1">
      <c r="A130" s="28" t="s">
        <v>22</v>
      </c>
      <c r="B130" s="33">
        <f>SUM(B122:B129)</f>
        <v>60</v>
      </c>
      <c r="C130" s="33">
        <f>SUM(C122:C129)</f>
        <v>305</v>
      </c>
      <c r="D130" s="33">
        <f t="shared" ref="D130:I130" si="8">SUM(D122:D129)</f>
        <v>305</v>
      </c>
      <c r="E130" s="33">
        <f t="shared" si="8"/>
        <v>305</v>
      </c>
      <c r="F130" s="33">
        <f t="shared" si="8"/>
        <v>305</v>
      </c>
      <c r="G130" s="33">
        <f t="shared" si="8"/>
        <v>140</v>
      </c>
      <c r="H130" s="33">
        <f t="shared" si="8"/>
        <v>140</v>
      </c>
      <c r="I130" s="33">
        <f t="shared" si="8"/>
        <v>140</v>
      </c>
    </row>
    <row r="131" spans="1:9" ht="17.25" thickTop="1" thickBot="1">
      <c r="A131" s="36"/>
      <c r="B131" s="36"/>
      <c r="C131" s="36"/>
      <c r="D131" s="36"/>
      <c r="E131" s="36"/>
      <c r="F131" s="36"/>
      <c r="G131" s="36"/>
      <c r="H131" s="36"/>
      <c r="I131" s="35">
        <f>SUM(B130:I130)</f>
        <v>1700</v>
      </c>
    </row>
    <row r="132" spans="1:9" ht="20.25" thickTop="1" thickBot="1">
      <c r="A132" s="80" t="s">
        <v>4</v>
      </c>
      <c r="B132" s="80" t="s">
        <v>27</v>
      </c>
      <c r="C132" s="80"/>
      <c r="D132" s="80"/>
      <c r="E132" s="80"/>
      <c r="F132" s="80"/>
      <c r="G132" s="80"/>
      <c r="H132" s="80"/>
      <c r="I132" s="80"/>
    </row>
    <row r="133" spans="1:9" ht="20.25" thickTop="1" thickBot="1">
      <c r="A133" s="80"/>
      <c r="B133" s="81" t="s">
        <v>90</v>
      </c>
      <c r="C133" s="82"/>
      <c r="D133" s="82"/>
      <c r="E133" s="82"/>
      <c r="F133" s="82"/>
      <c r="G133" s="82"/>
      <c r="H133" s="82"/>
      <c r="I133" s="83"/>
    </row>
    <row r="134" spans="1:9" ht="20.25" thickTop="1" thickBot="1">
      <c r="A134" s="80"/>
      <c r="B134" s="27" t="s">
        <v>6</v>
      </c>
      <c r="C134" s="27" t="s">
        <v>7</v>
      </c>
      <c r="D134" s="27" t="s">
        <v>8</v>
      </c>
      <c r="E134" s="27" t="s">
        <v>9</v>
      </c>
      <c r="F134" s="27" t="s">
        <v>10</v>
      </c>
      <c r="G134" s="27" t="s">
        <v>11</v>
      </c>
      <c r="H134" s="27" t="s">
        <v>12</v>
      </c>
      <c r="I134" s="27" t="s">
        <v>13</v>
      </c>
    </row>
    <row r="135" spans="1:9" ht="20.25" thickTop="1" thickBot="1">
      <c r="A135" s="28" t="s">
        <v>14</v>
      </c>
      <c r="B135" s="31">
        <v>13</v>
      </c>
      <c r="C135" s="29"/>
      <c r="D135" s="29"/>
      <c r="E135" s="29"/>
      <c r="F135" s="29"/>
      <c r="G135" s="29"/>
      <c r="H135" s="29"/>
      <c r="I135" s="29"/>
    </row>
    <row r="136" spans="1:9" ht="20.25" thickTop="1" thickBot="1">
      <c r="A136" s="30" t="s">
        <v>15</v>
      </c>
      <c r="B136" s="31"/>
      <c r="C136" s="29"/>
      <c r="D136" s="29"/>
      <c r="E136" s="29"/>
      <c r="F136" s="29"/>
      <c r="G136" s="29"/>
      <c r="H136" s="29"/>
      <c r="I136" s="29"/>
    </row>
    <row r="137" spans="1:9" ht="20.25" thickTop="1" thickBot="1">
      <c r="A137" s="32" t="s">
        <v>16</v>
      </c>
      <c r="B137" s="31"/>
      <c r="C137" s="29">
        <v>20</v>
      </c>
      <c r="D137" s="29"/>
      <c r="E137" s="29"/>
      <c r="F137" s="29"/>
      <c r="G137" s="29"/>
      <c r="H137" s="29"/>
      <c r="I137" s="29">
        <v>21</v>
      </c>
    </row>
    <row r="138" spans="1:9" ht="20.25" thickTop="1" thickBot="1">
      <c r="A138" s="32" t="s">
        <v>17</v>
      </c>
      <c r="B138" s="31"/>
      <c r="C138" s="29">
        <v>22</v>
      </c>
      <c r="D138" s="29">
        <v>20</v>
      </c>
      <c r="E138" s="29">
        <v>20</v>
      </c>
      <c r="F138" s="29">
        <v>20</v>
      </c>
      <c r="G138" s="29">
        <v>20</v>
      </c>
      <c r="H138" s="29">
        <v>20</v>
      </c>
      <c r="I138" s="29">
        <v>17</v>
      </c>
    </row>
    <row r="139" spans="1:9" ht="20.25" thickTop="1" thickBot="1">
      <c r="A139" s="32" t="s">
        <v>18</v>
      </c>
      <c r="B139" s="31"/>
      <c r="C139" s="29">
        <v>22</v>
      </c>
      <c r="D139" s="29"/>
      <c r="E139" s="29"/>
      <c r="F139" s="29"/>
      <c r="G139" s="29"/>
      <c r="H139" s="29"/>
      <c r="I139" s="29"/>
    </row>
    <row r="140" spans="1:9" ht="20.25" thickTop="1" thickBot="1">
      <c r="A140" s="32" t="s">
        <v>19</v>
      </c>
      <c r="B140" s="31"/>
      <c r="C140" s="29">
        <v>18</v>
      </c>
      <c r="D140" s="29">
        <v>18</v>
      </c>
      <c r="E140" s="29">
        <v>18</v>
      </c>
      <c r="F140" s="29">
        <v>18</v>
      </c>
      <c r="G140" s="29"/>
      <c r="H140" s="29"/>
      <c r="I140" s="29"/>
    </row>
    <row r="141" spans="1:9" ht="20.25" thickTop="1" thickBot="1">
      <c r="A141" s="32" t="s">
        <v>20</v>
      </c>
      <c r="B141" s="31"/>
      <c r="C141" s="29">
        <v>23</v>
      </c>
      <c r="D141" s="29">
        <v>12</v>
      </c>
      <c r="E141" s="29">
        <v>23</v>
      </c>
      <c r="F141" s="29">
        <v>23</v>
      </c>
      <c r="G141" s="29"/>
      <c r="H141" s="29"/>
      <c r="I141" s="29"/>
    </row>
    <row r="142" spans="1:9" ht="20.25" thickTop="1" thickBot="1">
      <c r="A142" s="32" t="s">
        <v>21</v>
      </c>
      <c r="B142" s="31"/>
      <c r="C142" s="29">
        <v>17</v>
      </c>
      <c r="D142" s="29">
        <v>17</v>
      </c>
      <c r="E142" s="29"/>
      <c r="F142" s="29">
        <v>17</v>
      </c>
      <c r="G142" s="29"/>
      <c r="H142" s="29"/>
      <c r="I142" s="29"/>
    </row>
    <row r="143" spans="1:9" ht="20.25" thickTop="1" thickBot="1">
      <c r="A143" s="28" t="s">
        <v>22</v>
      </c>
      <c r="B143" s="33">
        <f>SUM(B135:B142)</f>
        <v>13</v>
      </c>
      <c r="C143" s="33">
        <f>SUM(C135:C142)</f>
        <v>122</v>
      </c>
      <c r="D143" s="33">
        <f t="shared" ref="D143:I143" si="9">SUM(D135:D142)</f>
        <v>67</v>
      </c>
      <c r="E143" s="33">
        <f t="shared" si="9"/>
        <v>61</v>
      </c>
      <c r="F143" s="33">
        <f t="shared" si="9"/>
        <v>78</v>
      </c>
      <c r="G143" s="33">
        <f t="shared" si="9"/>
        <v>20</v>
      </c>
      <c r="H143" s="33">
        <f t="shared" si="9"/>
        <v>20</v>
      </c>
      <c r="I143" s="33">
        <f t="shared" si="9"/>
        <v>38</v>
      </c>
    </row>
    <row r="144" spans="1:9" ht="17.25" thickTop="1" thickBot="1">
      <c r="A144" s="36"/>
      <c r="B144" s="36"/>
      <c r="C144" s="38" t="s">
        <v>48</v>
      </c>
      <c r="D144" s="94">
        <f>I77+I63+I50+I36+I23+I144+I131+I117+I104+I90</f>
        <v>37230</v>
      </c>
      <c r="E144" s="95"/>
      <c r="F144" s="36"/>
      <c r="G144" s="36"/>
      <c r="H144" s="36"/>
      <c r="I144" s="35">
        <f>SUM(B143:I143)</f>
        <v>419</v>
      </c>
    </row>
    <row r="145" spans="1:9">
      <c r="A145" s="36"/>
      <c r="B145" s="36"/>
      <c r="C145" s="36"/>
      <c r="D145" s="36"/>
      <c r="E145" s="36"/>
      <c r="F145" s="36"/>
      <c r="G145" s="36"/>
      <c r="H145" s="36"/>
      <c r="I145" s="36"/>
    </row>
  </sheetData>
  <mergeCells count="35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A78:A80"/>
    <mergeCell ref="B78:I78"/>
    <mergeCell ref="B79:I79"/>
    <mergeCell ref="A92:A94"/>
    <mergeCell ref="B92:I92"/>
    <mergeCell ref="B93:I93"/>
    <mergeCell ref="A132:A134"/>
    <mergeCell ref="B132:I132"/>
    <mergeCell ref="B133:I133"/>
    <mergeCell ref="D144:E144"/>
    <mergeCell ref="A105:A107"/>
    <mergeCell ref="B105:I105"/>
    <mergeCell ref="B106:I106"/>
    <mergeCell ref="A119:A121"/>
    <mergeCell ref="B119:I119"/>
    <mergeCell ref="B120:I1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topLeftCell="A52" workbookViewId="0">
      <selection activeCell="F84" sqref="F84"/>
    </sheetView>
  </sheetViews>
  <sheetFormatPr baseColWidth="10" defaultColWidth="14.42578125" defaultRowHeight="15" customHeight="1"/>
  <cols>
    <col min="1" max="1" width="39" customWidth="1"/>
    <col min="2" max="2" width="15.140625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5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42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f>'BARAHONA 1'!B14+BARAHORA2!B15</f>
        <v>614</v>
      </c>
      <c r="C14" s="8">
        <f>'BARAHONA 1'!C14+BARAHORA2!C15</f>
        <v>0</v>
      </c>
      <c r="D14" s="8">
        <f>'BARAHONA 1'!D14+BARAHORA2!D15</f>
        <v>0</v>
      </c>
      <c r="E14" s="8">
        <f>'BARAHONA 1'!E14+BARAHORA2!E15</f>
        <v>0</v>
      </c>
      <c r="F14" s="8">
        <f>'BARAHONA 1'!F14+BARAHORA2!F15</f>
        <v>0</v>
      </c>
      <c r="G14" s="8">
        <f>'BARAHONA 1'!G14+BARAHORA2!G15</f>
        <v>0</v>
      </c>
      <c r="H14" s="8">
        <f>'BARAHONA 1'!H14+BARAHORA2!H15</f>
        <v>0</v>
      </c>
      <c r="I14" s="8">
        <f>'BARAHONA 1'!I14+BARAHORA2!I15</f>
        <v>0</v>
      </c>
      <c r="J14" s="5"/>
      <c r="K14" s="2"/>
    </row>
    <row r="15" spans="1:11" ht="18.75">
      <c r="A15" s="9" t="s">
        <v>15</v>
      </c>
      <c r="B15" s="10"/>
      <c r="C15" s="8">
        <f>'BARAHONA 1'!C15+BARAHORA2!C16</f>
        <v>0</v>
      </c>
      <c r="D15" s="8">
        <f>'BARAHONA 1'!D15+BARAHORA2!D16</f>
        <v>0</v>
      </c>
      <c r="E15" s="8">
        <f>'BARAHONA 1'!E15+BARAHORA2!E16</f>
        <v>0</v>
      </c>
      <c r="F15" s="8">
        <f>'BARAHONA 1'!F15+BARAHORA2!F16</f>
        <v>0</v>
      </c>
      <c r="G15" s="8">
        <f>'BARAHONA 1'!G15+BARAHORA2!G16</f>
        <v>0</v>
      </c>
      <c r="H15" s="8">
        <f>'BARAHONA 1'!H15+BARAHORA2!H16</f>
        <v>0</v>
      </c>
      <c r="I15" s="8">
        <f>'BARAHONA 1'!I15+BARAHORA2!I16</f>
        <v>0</v>
      </c>
      <c r="J15" s="5"/>
      <c r="K15" s="2"/>
    </row>
    <row r="16" spans="1:11" ht="18.75">
      <c r="A16" s="11" t="s">
        <v>16</v>
      </c>
      <c r="B16" s="10"/>
      <c r="C16" s="8">
        <f>'BARAHONA 1'!C16+BARAHORA2!C17</f>
        <v>799</v>
      </c>
      <c r="D16" s="8">
        <f>'BARAHONA 1'!D16+BARAHORA2!D17</f>
        <v>799</v>
      </c>
      <c r="E16" s="8">
        <f>'BARAHONA 1'!E16+BARAHORA2!E17</f>
        <v>799</v>
      </c>
      <c r="F16" s="8">
        <f>'BARAHONA 1'!F16+BARAHORA2!F17</f>
        <v>799</v>
      </c>
      <c r="G16" s="8">
        <f>'BARAHONA 1'!G16+BARAHORA2!G17</f>
        <v>799</v>
      </c>
      <c r="H16" s="8">
        <f>'BARAHONA 1'!H16+BARAHORA2!H17</f>
        <v>799</v>
      </c>
      <c r="I16" s="8">
        <f>'BARAHONA 1'!I16+BARAHORA2!I17</f>
        <v>799</v>
      </c>
      <c r="J16" s="5"/>
      <c r="K16" s="2"/>
    </row>
    <row r="17" spans="1:11" ht="18.75">
      <c r="A17" s="11" t="s">
        <v>17</v>
      </c>
      <c r="B17" s="10"/>
      <c r="C17" s="8">
        <f>'BARAHONA 1'!C17+BARAHORA2!C18</f>
        <v>851</v>
      </c>
      <c r="D17" s="8">
        <f>'BARAHONA 1'!D17+BARAHORA2!D18</f>
        <v>851</v>
      </c>
      <c r="E17" s="8">
        <f>'BARAHONA 1'!E17+BARAHORA2!E18</f>
        <v>851</v>
      </c>
      <c r="F17" s="8">
        <f>'BARAHONA 1'!F17+BARAHORA2!F18</f>
        <v>851</v>
      </c>
      <c r="G17" s="8">
        <f>'BARAHONA 1'!G17+BARAHORA2!G18</f>
        <v>851</v>
      </c>
      <c r="H17" s="8">
        <f>'BARAHONA 1'!H17+BARAHORA2!H18</f>
        <v>851</v>
      </c>
      <c r="I17" s="8">
        <f>'BARAHONA 1'!I17+BARAHORA2!I18</f>
        <v>851</v>
      </c>
      <c r="J17" s="5"/>
      <c r="K17" s="2"/>
    </row>
    <row r="18" spans="1:11" ht="18.75">
      <c r="A18" s="11" t="s">
        <v>18</v>
      </c>
      <c r="B18" s="10"/>
      <c r="C18" s="8">
        <f>'BARAHONA 1'!C18+BARAHORA2!C19</f>
        <v>908</v>
      </c>
      <c r="D18" s="8">
        <f>'BARAHONA 1'!D18+BARAHORA2!D19</f>
        <v>908</v>
      </c>
      <c r="E18" s="8">
        <f>'BARAHONA 1'!E18+BARAHORA2!E19</f>
        <v>908</v>
      </c>
      <c r="F18" s="8">
        <f>'BARAHONA 1'!F18+BARAHORA2!F19</f>
        <v>908</v>
      </c>
      <c r="G18" s="8">
        <f>'BARAHONA 1'!G18+BARAHORA2!G19</f>
        <v>908</v>
      </c>
      <c r="H18" s="8">
        <f>'BARAHONA 1'!H18+BARAHORA2!H19</f>
        <v>908</v>
      </c>
      <c r="I18" s="8">
        <f>'BARAHONA 1'!I18+BARAHORA2!I19</f>
        <v>908</v>
      </c>
      <c r="J18" s="5"/>
      <c r="K18" s="2"/>
    </row>
    <row r="19" spans="1:11" ht="18.75">
      <c r="A19" s="11" t="s">
        <v>19</v>
      </c>
      <c r="B19" s="10"/>
      <c r="C19" s="8">
        <f>'BARAHONA 1'!C19+BARAHORA2!C20</f>
        <v>767</v>
      </c>
      <c r="D19" s="8">
        <f>'BARAHONA 1'!D19+BARAHORA2!D20</f>
        <v>767</v>
      </c>
      <c r="E19" s="8">
        <f>'BARAHONA 1'!E19+BARAHORA2!E20</f>
        <v>767</v>
      </c>
      <c r="F19" s="8">
        <f>'BARAHONA 1'!F19+BARAHORA2!F20</f>
        <v>767</v>
      </c>
      <c r="G19" s="8">
        <f>'BARAHONA 1'!G19+BARAHORA2!G20</f>
        <v>0</v>
      </c>
      <c r="H19" s="8">
        <f>'BARAHONA 1'!H19+BARAHORA2!H20</f>
        <v>0</v>
      </c>
      <c r="I19" s="8">
        <f>'BARAHONA 1'!I19+BARAHORA2!I20</f>
        <v>0</v>
      </c>
      <c r="J19" s="5"/>
      <c r="K19" s="2"/>
    </row>
    <row r="20" spans="1:11" ht="18.75">
      <c r="A20" s="11" t="s">
        <v>20</v>
      </c>
      <c r="B20" s="10"/>
      <c r="C20" s="8">
        <f>'BARAHONA 1'!C20+BARAHORA2!C21</f>
        <v>652</v>
      </c>
      <c r="D20" s="8">
        <f>'BARAHONA 1'!D20+BARAHORA2!D21</f>
        <v>652</v>
      </c>
      <c r="E20" s="8">
        <f>'BARAHONA 1'!E20+BARAHORA2!E21</f>
        <v>652</v>
      </c>
      <c r="F20" s="8">
        <f>'BARAHONA 1'!F20+BARAHORA2!F21</f>
        <v>652</v>
      </c>
      <c r="G20" s="8">
        <f>'BARAHONA 1'!G20+BARAHORA2!G21</f>
        <v>0</v>
      </c>
      <c r="H20" s="8">
        <f>'BARAHONA 1'!H20+BARAHORA2!H21</f>
        <v>0</v>
      </c>
      <c r="I20" s="8">
        <f>'BARAHONA 1'!I20+BARAHORA2!I21</f>
        <v>0</v>
      </c>
      <c r="J20" s="5"/>
      <c r="K20" s="2"/>
    </row>
    <row r="21" spans="1:11" ht="15.75" customHeight="1">
      <c r="A21" s="11" t="s">
        <v>21</v>
      </c>
      <c r="B21" s="10"/>
      <c r="C21" s="8">
        <f>'BARAHONA 1'!C21+BARAHORA2!C22</f>
        <v>603</v>
      </c>
      <c r="D21" s="8">
        <f>'BARAHONA 1'!D21+BARAHORA2!D22</f>
        <v>603</v>
      </c>
      <c r="E21" s="8">
        <f>'BARAHONA 1'!E21+BARAHORA2!E22</f>
        <v>603</v>
      </c>
      <c r="F21" s="8">
        <f>'BARAHONA 1'!F21+BARAHORA2!F22</f>
        <v>603</v>
      </c>
      <c r="G21" s="8">
        <f>'BARAHONA 1'!G21+BARAHORA2!G22</f>
        <v>0</v>
      </c>
      <c r="H21" s="8">
        <f>'BARAHONA 1'!H21+BARAHORA2!H22</f>
        <v>0</v>
      </c>
      <c r="I21" s="8">
        <f>'BARAHONA 1'!I21+BARAHORA2!I22</f>
        <v>0</v>
      </c>
      <c r="J21" s="5"/>
      <c r="K21" s="2"/>
    </row>
    <row r="22" spans="1:11" ht="15.75" customHeight="1">
      <c r="A22" s="7" t="s">
        <v>22</v>
      </c>
      <c r="B22" s="17">
        <f>SUM(B14:B21)</f>
        <v>614</v>
      </c>
      <c r="C22" s="12">
        <f t="shared" ref="C22:I22" si="0">SUM(C16:C21)</f>
        <v>4580</v>
      </c>
      <c r="D22" s="12">
        <f t="shared" si="0"/>
        <v>4580</v>
      </c>
      <c r="E22" s="12">
        <f t="shared" si="0"/>
        <v>4580</v>
      </c>
      <c r="F22" s="12">
        <f t="shared" si="0"/>
        <v>4580</v>
      </c>
      <c r="G22" s="12">
        <f t="shared" si="0"/>
        <v>2558</v>
      </c>
      <c r="H22" s="12">
        <f t="shared" si="0"/>
        <v>2558</v>
      </c>
      <c r="I22" s="12">
        <f t="shared" si="0"/>
        <v>2558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26608</v>
      </c>
      <c r="J23" s="2"/>
      <c r="K23" s="2"/>
    </row>
    <row r="24" spans="1:11" ht="15.75" customHeight="1">
      <c r="A24" s="49" t="s">
        <v>4</v>
      </c>
      <c r="B24" s="51" t="s">
        <v>5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43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8">
        <f>'BARAHONA 1'!B27+BARAHORA2!B28</f>
        <v>535</v>
      </c>
      <c r="C27" s="8">
        <f>'BARAHONA 1'!C27+BARAHORA2!C28</f>
        <v>0</v>
      </c>
      <c r="D27" s="8">
        <f>'BARAHONA 1'!D27+BARAHORA2!D28</f>
        <v>0</v>
      </c>
      <c r="E27" s="8">
        <f>'BARAHONA 1'!E27+BARAHORA2!E28</f>
        <v>0</v>
      </c>
      <c r="F27" s="8">
        <f>'BARAHONA 1'!F27+BARAHORA2!F28</f>
        <v>0</v>
      </c>
      <c r="G27" s="8">
        <f>'BARAHONA 1'!G27+BARAHORA2!G28</f>
        <v>0</v>
      </c>
      <c r="H27" s="8">
        <f>'BARAHONA 1'!H27+BARAHORA2!H28</f>
        <v>0</v>
      </c>
      <c r="I27" s="8">
        <f>'BARAHONA 1'!I27+BARAHORA2!I28</f>
        <v>0</v>
      </c>
      <c r="J27" s="2"/>
      <c r="K27" s="2"/>
    </row>
    <row r="28" spans="1:11" ht="15.75" customHeight="1">
      <c r="A28" s="9" t="s">
        <v>15</v>
      </c>
      <c r="B28" s="10"/>
      <c r="C28" s="8">
        <f>'BARAHONA 1'!C28+BARAHORA2!C29</f>
        <v>0</v>
      </c>
      <c r="D28" s="8">
        <f>'BARAHONA 1'!D28+BARAHORA2!D29</f>
        <v>0</v>
      </c>
      <c r="E28" s="8">
        <f>'BARAHONA 1'!E28+BARAHORA2!E29</f>
        <v>0</v>
      </c>
      <c r="F28" s="8">
        <f>'BARAHONA 1'!F28+BARAHORA2!F29</f>
        <v>0</v>
      </c>
      <c r="G28" s="8">
        <f>'BARAHONA 1'!G28+BARAHORA2!G29</f>
        <v>0</v>
      </c>
      <c r="H28" s="8">
        <f>'BARAHONA 1'!H28+BARAHORA2!H29</f>
        <v>0</v>
      </c>
      <c r="I28" s="8">
        <f>'BARAHONA 1'!I28+BARAHORA2!I29</f>
        <v>0</v>
      </c>
      <c r="J28" s="2"/>
      <c r="K28" s="2"/>
    </row>
    <row r="29" spans="1:11" ht="15.75" customHeight="1">
      <c r="A29" s="11" t="s">
        <v>16</v>
      </c>
      <c r="B29" s="10"/>
      <c r="C29" s="8">
        <f>'BARAHONA 1'!C29+BARAHORA2!C30</f>
        <v>945</v>
      </c>
      <c r="D29" s="8">
        <f>'BARAHONA 1'!D29+BARAHORA2!D30</f>
        <v>945</v>
      </c>
      <c r="E29" s="8">
        <f>'BARAHONA 1'!E29+BARAHORA2!E30</f>
        <v>945</v>
      </c>
      <c r="F29" s="8">
        <f>'BARAHONA 1'!F29+BARAHORA2!F30</f>
        <v>945</v>
      </c>
      <c r="G29" s="8">
        <f>'BARAHONA 1'!G29+BARAHORA2!G30</f>
        <v>945</v>
      </c>
      <c r="H29" s="8">
        <f>'BARAHONA 1'!H29+BARAHORA2!H30</f>
        <v>945</v>
      </c>
      <c r="I29" s="8">
        <f>'BARAHONA 1'!I29+BARAHORA2!I30</f>
        <v>945</v>
      </c>
      <c r="J29" s="2"/>
      <c r="K29" s="2"/>
    </row>
    <row r="30" spans="1:11" ht="15.75" customHeight="1">
      <c r="A30" s="11" t="s">
        <v>17</v>
      </c>
      <c r="B30" s="10"/>
      <c r="C30" s="8">
        <f>'BARAHONA 1'!C30+BARAHORA2!C31</f>
        <v>983</v>
      </c>
      <c r="D30" s="8">
        <f>'BARAHONA 1'!D30+BARAHORA2!D31</f>
        <v>983</v>
      </c>
      <c r="E30" s="8">
        <f>'BARAHONA 1'!E30+BARAHORA2!E31</f>
        <v>983</v>
      </c>
      <c r="F30" s="8">
        <f>'BARAHONA 1'!F30+BARAHORA2!F31</f>
        <v>983</v>
      </c>
      <c r="G30" s="8">
        <f>'BARAHONA 1'!G30+BARAHORA2!G31</f>
        <v>983</v>
      </c>
      <c r="H30" s="8">
        <f>'BARAHONA 1'!H30+BARAHORA2!H31</f>
        <v>983</v>
      </c>
      <c r="I30" s="8">
        <f>'BARAHONA 1'!I30+BARAHORA2!I31</f>
        <v>983</v>
      </c>
      <c r="J30" s="2"/>
      <c r="K30" s="2"/>
    </row>
    <row r="31" spans="1:11" ht="15.75" customHeight="1">
      <c r="A31" s="11" t="s">
        <v>18</v>
      </c>
      <c r="B31" s="10"/>
      <c r="C31" s="8">
        <f>'BARAHONA 1'!C31+BARAHORA2!C32</f>
        <v>1099</v>
      </c>
      <c r="D31" s="8">
        <f>'BARAHONA 1'!D31+BARAHORA2!D32</f>
        <v>1099</v>
      </c>
      <c r="E31" s="8">
        <f>'BARAHONA 1'!E31+BARAHORA2!E32</f>
        <v>1099</v>
      </c>
      <c r="F31" s="8">
        <f>'BARAHONA 1'!F31+BARAHORA2!F32</f>
        <v>1099</v>
      </c>
      <c r="G31" s="8">
        <f>'BARAHONA 1'!G31+BARAHORA2!G32</f>
        <v>1099</v>
      </c>
      <c r="H31" s="8">
        <f>'BARAHONA 1'!H31+BARAHORA2!H32</f>
        <v>1099</v>
      </c>
      <c r="I31" s="8">
        <f>'BARAHONA 1'!I31+BARAHORA2!I32</f>
        <v>1099</v>
      </c>
      <c r="J31" s="2"/>
      <c r="K31" s="2"/>
    </row>
    <row r="32" spans="1:11" ht="15.75" customHeight="1">
      <c r="A32" s="11" t="s">
        <v>19</v>
      </c>
      <c r="B32" s="10"/>
      <c r="C32" s="8">
        <f>'BARAHONA 1'!C32+BARAHORA2!C33</f>
        <v>908</v>
      </c>
      <c r="D32" s="8">
        <f>'BARAHONA 1'!D32+BARAHORA2!D33</f>
        <v>908</v>
      </c>
      <c r="E32" s="8">
        <f>'BARAHONA 1'!E32+BARAHORA2!E33</f>
        <v>908</v>
      </c>
      <c r="F32" s="8">
        <f>'BARAHONA 1'!F32+BARAHORA2!F33</f>
        <v>908</v>
      </c>
      <c r="G32" s="8">
        <f>'BARAHONA 1'!G32+BARAHORA2!G33</f>
        <v>0</v>
      </c>
      <c r="H32" s="8">
        <f>'BARAHONA 1'!H32+BARAHORA2!H33</f>
        <v>0</v>
      </c>
      <c r="I32" s="8">
        <f>'BARAHONA 1'!I32+BARAHORA2!I33</f>
        <v>0</v>
      </c>
      <c r="J32" s="2"/>
      <c r="K32" s="2"/>
    </row>
    <row r="33" spans="1:11" ht="15.75" customHeight="1">
      <c r="A33" s="11" t="s">
        <v>20</v>
      </c>
      <c r="B33" s="10"/>
      <c r="C33" s="8">
        <f>'BARAHONA 1'!C33+BARAHORA2!C34</f>
        <v>711</v>
      </c>
      <c r="D33" s="8">
        <f>'BARAHONA 1'!D33+BARAHORA2!D34</f>
        <v>711</v>
      </c>
      <c r="E33" s="8">
        <f>'BARAHONA 1'!E33+BARAHORA2!E34</f>
        <v>711</v>
      </c>
      <c r="F33" s="8">
        <f>'BARAHONA 1'!F33+BARAHORA2!F34</f>
        <v>711</v>
      </c>
      <c r="G33" s="8">
        <f>'BARAHONA 1'!G33+BARAHORA2!G34</f>
        <v>0</v>
      </c>
      <c r="H33" s="8">
        <f>'BARAHONA 1'!H33+BARAHORA2!H34</f>
        <v>0</v>
      </c>
      <c r="I33" s="8">
        <f>'BARAHONA 1'!I33+BARAHORA2!I34</f>
        <v>0</v>
      </c>
      <c r="J33" s="2"/>
      <c r="K33" s="2"/>
    </row>
    <row r="34" spans="1:11" ht="15.75" customHeight="1">
      <c r="A34" s="11" t="s">
        <v>21</v>
      </c>
      <c r="B34" s="10"/>
      <c r="C34" s="8">
        <f>'BARAHONA 1'!C34+BARAHORA2!C35</f>
        <v>540</v>
      </c>
      <c r="D34" s="8">
        <f>'BARAHONA 1'!D34+BARAHORA2!D35</f>
        <v>540</v>
      </c>
      <c r="E34" s="8">
        <f>'BARAHONA 1'!E34+BARAHORA2!E35</f>
        <v>540</v>
      </c>
      <c r="F34" s="8">
        <f>'BARAHONA 1'!F34+BARAHORA2!F35</f>
        <v>540</v>
      </c>
      <c r="G34" s="8">
        <f>'BARAHONA 1'!G34+BARAHORA2!G35</f>
        <v>0</v>
      </c>
      <c r="H34" s="8">
        <f>'BARAHONA 1'!H34+BARAHORA2!H35</f>
        <v>0</v>
      </c>
      <c r="I34" s="8">
        <f>'BARAHONA 1'!I34+BARAHORA2!I35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535</v>
      </c>
      <c r="C35" s="12">
        <f t="shared" si="1"/>
        <v>5186</v>
      </c>
      <c r="D35" s="12">
        <f t="shared" si="1"/>
        <v>5186</v>
      </c>
      <c r="E35" s="12">
        <f t="shared" si="1"/>
        <v>5186</v>
      </c>
      <c r="F35" s="12">
        <f t="shared" si="1"/>
        <v>5186</v>
      </c>
      <c r="G35" s="12">
        <f t="shared" si="1"/>
        <v>3027</v>
      </c>
      <c r="H35" s="12">
        <f t="shared" si="1"/>
        <v>3027</v>
      </c>
      <c r="I35" s="12">
        <f t="shared" si="1"/>
        <v>3027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30360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5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45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>
      <c r="A41" s="7" t="s">
        <v>14</v>
      </c>
      <c r="B41" s="10">
        <f>'BARAHONA 1'!B41+BARAHORA2!B42</f>
        <v>2832</v>
      </c>
      <c r="C41" s="8">
        <f>'BARAHONA 1'!C41+BARAHORA2!C42</f>
        <v>0</v>
      </c>
      <c r="D41" s="8">
        <f>'BARAHONA 1'!D41+BARAHORA2!D42</f>
        <v>0</v>
      </c>
      <c r="E41" s="8">
        <f>'BARAHONA 1'!E41+BARAHORA2!E42</f>
        <v>0</v>
      </c>
      <c r="F41" s="8">
        <f>'BARAHONA 1'!F41+BARAHORA2!F42</f>
        <v>0</v>
      </c>
      <c r="G41" s="8">
        <f>'BARAHONA 1'!G41+BARAHORA2!G42</f>
        <v>0</v>
      </c>
      <c r="H41" s="8">
        <f>'BARAHONA 1'!H41+BARAHORA2!H42</f>
        <v>0</v>
      </c>
      <c r="I41" s="8">
        <f>'BARAHONA 1'!I41+BARAHORA2!I42</f>
        <v>0</v>
      </c>
      <c r="J41" s="2"/>
      <c r="K41" s="2"/>
    </row>
    <row r="42" spans="1:11" ht="15.75" customHeight="1">
      <c r="A42" s="9" t="s">
        <v>15</v>
      </c>
      <c r="B42" s="10"/>
      <c r="C42" s="8">
        <f>'BARAHONA 1'!C42+BARAHORA2!C43</f>
        <v>0</v>
      </c>
      <c r="D42" s="8">
        <f>'BARAHONA 1'!D42+BARAHORA2!D43</f>
        <v>0</v>
      </c>
      <c r="E42" s="8">
        <f>'BARAHONA 1'!E42+BARAHORA2!E43</f>
        <v>0</v>
      </c>
      <c r="F42" s="8">
        <f>'BARAHONA 1'!F42+BARAHORA2!F43</f>
        <v>0</v>
      </c>
      <c r="G42" s="8">
        <f>'BARAHONA 1'!G42+BARAHORA2!G43</f>
        <v>0</v>
      </c>
      <c r="H42" s="8">
        <f>'BARAHONA 1'!H42+BARAHORA2!H43</f>
        <v>0</v>
      </c>
      <c r="I42" s="8">
        <f>'BARAHONA 1'!I42+BARAHORA2!I43</f>
        <v>0</v>
      </c>
      <c r="J42" s="2"/>
      <c r="K42" s="2"/>
    </row>
    <row r="43" spans="1:11" ht="15.75" customHeight="1">
      <c r="A43" s="11" t="s">
        <v>16</v>
      </c>
      <c r="B43" s="10"/>
      <c r="C43" s="8">
        <f>'BARAHONA 1'!C43+BARAHORA2!C44</f>
        <v>3179</v>
      </c>
      <c r="D43" s="8">
        <f>'BARAHONA 1'!D43+BARAHORA2!D44</f>
        <v>3179</v>
      </c>
      <c r="E43" s="8">
        <f>'BARAHONA 1'!E43+BARAHORA2!E44</f>
        <v>3179</v>
      </c>
      <c r="F43" s="8">
        <f>'BARAHONA 1'!F43+BARAHORA2!F44</f>
        <v>3179</v>
      </c>
      <c r="G43" s="8">
        <f>'BARAHONA 1'!G43+BARAHORA2!G44</f>
        <v>3179</v>
      </c>
      <c r="H43" s="8">
        <f>'BARAHONA 1'!H43+BARAHORA2!H44</f>
        <v>3179</v>
      </c>
      <c r="I43" s="8">
        <f>'BARAHONA 1'!I43+BARAHORA2!I44</f>
        <v>3179</v>
      </c>
      <c r="J43" s="2"/>
      <c r="K43" s="2"/>
    </row>
    <row r="44" spans="1:11" ht="15.75" customHeight="1">
      <c r="A44" s="11" t="s">
        <v>17</v>
      </c>
      <c r="B44" s="10"/>
      <c r="C44" s="8">
        <f>'BARAHONA 1'!C44+BARAHORA2!C45</f>
        <v>3246</v>
      </c>
      <c r="D44" s="8">
        <f>'BARAHONA 1'!D44+BARAHORA2!D45</f>
        <v>3246</v>
      </c>
      <c r="E44" s="8">
        <f>'BARAHONA 1'!E44+BARAHORA2!E45</f>
        <v>3246</v>
      </c>
      <c r="F44" s="8">
        <f>'BARAHONA 1'!F44+BARAHORA2!F45</f>
        <v>3246</v>
      </c>
      <c r="G44" s="8">
        <f>'BARAHONA 1'!G44+BARAHORA2!G45</f>
        <v>3246</v>
      </c>
      <c r="H44" s="8">
        <f>'BARAHONA 1'!H44+BARAHORA2!H45</f>
        <v>3246</v>
      </c>
      <c r="I44" s="8">
        <f>'BARAHONA 1'!I44+BARAHORA2!I45</f>
        <v>3246</v>
      </c>
      <c r="J44" s="2"/>
      <c r="K44" s="2"/>
    </row>
    <row r="45" spans="1:11" ht="15.75" customHeight="1">
      <c r="A45" s="11" t="s">
        <v>18</v>
      </c>
      <c r="B45" s="10"/>
      <c r="C45" s="8">
        <f>'BARAHONA 1'!C45+BARAHORA2!C46</f>
        <v>3643</v>
      </c>
      <c r="D45" s="8">
        <f>'BARAHONA 1'!D45+BARAHORA2!D46</f>
        <v>3643</v>
      </c>
      <c r="E45" s="8">
        <f>'BARAHONA 1'!E45+BARAHORA2!E46</f>
        <v>3643</v>
      </c>
      <c r="F45" s="8">
        <f>'BARAHONA 1'!F45+BARAHORA2!F46</f>
        <v>3643</v>
      </c>
      <c r="G45" s="8">
        <f>'BARAHONA 1'!G45+BARAHORA2!G46</f>
        <v>3643</v>
      </c>
      <c r="H45" s="8">
        <f>'BARAHONA 1'!H45+BARAHORA2!H46</f>
        <v>3643</v>
      </c>
      <c r="I45" s="8">
        <f>'BARAHONA 1'!I45+BARAHORA2!I46</f>
        <v>3643</v>
      </c>
      <c r="J45" s="2"/>
      <c r="K45" s="2"/>
    </row>
    <row r="46" spans="1:11" ht="15.75" customHeight="1">
      <c r="A46" s="11" t="s">
        <v>19</v>
      </c>
      <c r="B46" s="10"/>
      <c r="C46" s="8">
        <f>'BARAHONA 1'!C46+BARAHORA2!C47</f>
        <v>3354</v>
      </c>
      <c r="D46" s="8">
        <f>'BARAHONA 1'!D46+BARAHORA2!D47</f>
        <v>3354</v>
      </c>
      <c r="E46" s="8">
        <f>'BARAHONA 1'!E46+BARAHORA2!E47</f>
        <v>3354</v>
      </c>
      <c r="F46" s="8">
        <f>'BARAHONA 1'!F46+BARAHORA2!F47</f>
        <v>3354</v>
      </c>
      <c r="G46" s="8">
        <f>'BARAHONA 1'!G46+BARAHORA2!G47</f>
        <v>0</v>
      </c>
      <c r="H46" s="8">
        <f>'BARAHONA 1'!H46+BARAHORA2!H47</f>
        <v>0</v>
      </c>
      <c r="I46" s="8">
        <f>'BARAHONA 1'!I46+BARAHORA2!I47</f>
        <v>0</v>
      </c>
      <c r="J46" s="2"/>
      <c r="K46" s="2"/>
    </row>
    <row r="47" spans="1:11" ht="15.75" customHeight="1">
      <c r="A47" s="11" t="s">
        <v>20</v>
      </c>
      <c r="B47" s="10"/>
      <c r="C47" s="8">
        <f>'BARAHONA 1'!C47+BARAHORA2!C48</f>
        <v>3254</v>
      </c>
      <c r="D47" s="8">
        <f>'BARAHONA 1'!D47+BARAHORA2!D48</f>
        <v>3254</v>
      </c>
      <c r="E47" s="8">
        <f>'BARAHONA 1'!E47+BARAHORA2!E48</f>
        <v>3254</v>
      </c>
      <c r="F47" s="8">
        <f>'BARAHONA 1'!F47+BARAHORA2!F48</f>
        <v>3254</v>
      </c>
      <c r="G47" s="8">
        <f>'BARAHONA 1'!G47+BARAHORA2!G48</f>
        <v>0</v>
      </c>
      <c r="H47" s="8">
        <f>'BARAHONA 1'!H47+BARAHORA2!H48</f>
        <v>0</v>
      </c>
      <c r="I47" s="8">
        <f>'BARAHONA 1'!I47+BARAHORA2!I48</f>
        <v>0</v>
      </c>
      <c r="J47" s="2"/>
      <c r="K47" s="2"/>
    </row>
    <row r="48" spans="1:11" ht="15.75" customHeight="1">
      <c r="A48" s="11" t="s">
        <v>21</v>
      </c>
      <c r="B48" s="10"/>
      <c r="C48" s="8">
        <f>'BARAHONA 1'!C48+BARAHORA2!C49</f>
        <v>2818</v>
      </c>
      <c r="D48" s="8">
        <f>'BARAHONA 1'!D48+BARAHORA2!D49</f>
        <v>2818</v>
      </c>
      <c r="E48" s="8">
        <f>'BARAHONA 1'!E48+BARAHORA2!E49</f>
        <v>2818</v>
      </c>
      <c r="F48" s="8">
        <f>'BARAHONA 1'!F48+BARAHORA2!F49</f>
        <v>2818</v>
      </c>
      <c r="G48" s="8">
        <f>'BARAHONA 1'!G48+BARAHORA2!G49</f>
        <v>0</v>
      </c>
      <c r="H48" s="8">
        <f>'BARAHONA 1'!H48+BARAHORA2!H49</f>
        <v>0</v>
      </c>
      <c r="I48" s="8">
        <f>'BARAHONA 1'!I48+BARAHORA2!I49</f>
        <v>0</v>
      </c>
      <c r="J48" s="2"/>
      <c r="K48" s="2"/>
    </row>
    <row r="49" spans="1:11" ht="15.75" customHeight="1">
      <c r="A49" s="7" t="s">
        <v>22</v>
      </c>
      <c r="B49" s="12">
        <f t="shared" ref="B49:I49" si="2">SUM(B41:B48)</f>
        <v>2832</v>
      </c>
      <c r="C49" s="12">
        <f t="shared" si="2"/>
        <v>19494</v>
      </c>
      <c r="D49" s="12">
        <f t="shared" si="2"/>
        <v>19494</v>
      </c>
      <c r="E49" s="12">
        <f t="shared" si="2"/>
        <v>19494</v>
      </c>
      <c r="F49" s="12">
        <f t="shared" si="2"/>
        <v>19494</v>
      </c>
      <c r="G49" s="12">
        <f t="shared" si="2"/>
        <v>10068</v>
      </c>
      <c r="H49" s="12">
        <f t="shared" si="2"/>
        <v>10068</v>
      </c>
      <c r="I49" s="12">
        <f t="shared" si="2"/>
        <v>10068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111012</v>
      </c>
      <c r="J50" s="2"/>
      <c r="K50" s="2"/>
    </row>
    <row r="51" spans="1:11" ht="15.75" customHeight="1">
      <c r="A51" s="49" t="s">
        <v>4</v>
      </c>
      <c r="B51" s="51" t="s">
        <v>5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46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10">
        <f>'BARAHONA 1'!B54+BARAHORA2!B55</f>
        <v>649</v>
      </c>
      <c r="C54" s="8">
        <f>'BARAHONA 1'!C54+BARAHORA2!C55</f>
        <v>0</v>
      </c>
      <c r="D54" s="8">
        <f>'BARAHONA 1'!D54+BARAHORA2!D55</f>
        <v>0</v>
      </c>
      <c r="E54" s="8">
        <f>'BARAHONA 1'!E54+BARAHORA2!E55</f>
        <v>0</v>
      </c>
      <c r="F54" s="8">
        <f>'BARAHONA 1'!F54+BARAHORA2!F55</f>
        <v>0</v>
      </c>
      <c r="G54" s="8">
        <f>'BARAHONA 1'!G54+BARAHORA2!G55</f>
        <v>0</v>
      </c>
      <c r="H54" s="8">
        <f>'BARAHONA 1'!H54+BARAHORA2!H55</f>
        <v>0</v>
      </c>
      <c r="I54" s="8">
        <f>'BARAHONA 1'!I54+BARAHORA2!I55</f>
        <v>0</v>
      </c>
      <c r="J54" s="2"/>
      <c r="K54" s="2"/>
    </row>
    <row r="55" spans="1:11" ht="15.75" customHeight="1">
      <c r="A55" s="9" t="s">
        <v>15</v>
      </c>
      <c r="B55" s="10"/>
      <c r="C55" s="8">
        <f>'BARAHONA 1'!C55+BARAHORA2!C56</f>
        <v>0</v>
      </c>
      <c r="D55" s="8">
        <f>'BARAHONA 1'!D55+BARAHORA2!D56</f>
        <v>0</v>
      </c>
      <c r="E55" s="8">
        <f>'BARAHONA 1'!E55+BARAHORA2!E56</f>
        <v>0</v>
      </c>
      <c r="F55" s="8">
        <f>'BARAHONA 1'!F55+BARAHORA2!F56</f>
        <v>0</v>
      </c>
      <c r="G55" s="8">
        <f>'BARAHONA 1'!G55+BARAHORA2!G56</f>
        <v>0</v>
      </c>
      <c r="H55" s="8">
        <f>'BARAHONA 1'!H55+BARAHORA2!H56</f>
        <v>0</v>
      </c>
      <c r="I55" s="8">
        <f>'BARAHONA 1'!I55+BARAHORA2!I56</f>
        <v>0</v>
      </c>
      <c r="J55" s="2"/>
      <c r="K55" s="2"/>
    </row>
    <row r="56" spans="1:11" ht="15.75" customHeight="1">
      <c r="A56" s="11" t="s">
        <v>16</v>
      </c>
      <c r="B56" s="10"/>
      <c r="C56" s="8">
        <f>'BARAHONA 1'!C56+BARAHORA2!C57</f>
        <v>1490</v>
      </c>
      <c r="D56" s="8">
        <f>'BARAHONA 1'!D56+BARAHORA2!D57</f>
        <v>790</v>
      </c>
      <c r="E56" s="8">
        <f>'BARAHONA 1'!E56+BARAHORA2!E57</f>
        <v>790</v>
      </c>
      <c r="F56" s="8">
        <f>'BARAHONA 1'!F56+BARAHORA2!F57</f>
        <v>1490</v>
      </c>
      <c r="G56" s="8">
        <f>'BARAHONA 1'!G56+BARAHORA2!G57</f>
        <v>790</v>
      </c>
      <c r="H56" s="8">
        <f>'BARAHONA 1'!H56+BARAHORA2!H57</f>
        <v>1490</v>
      </c>
      <c r="I56" s="8">
        <f>'BARAHONA 1'!I56+BARAHORA2!I57</f>
        <v>790</v>
      </c>
      <c r="J56" s="2"/>
      <c r="K56" s="2"/>
    </row>
    <row r="57" spans="1:11" ht="15.75" customHeight="1">
      <c r="A57" s="11" t="s">
        <v>17</v>
      </c>
      <c r="B57" s="10"/>
      <c r="C57" s="8">
        <f>'BARAHONA 1'!C57+BARAHORA2!C58</f>
        <v>1510</v>
      </c>
      <c r="D57" s="8">
        <f>'BARAHONA 1'!D57+BARAHORA2!D58</f>
        <v>760</v>
      </c>
      <c r="E57" s="8">
        <f>'BARAHONA 1'!E57+BARAHORA2!E58</f>
        <v>760</v>
      </c>
      <c r="F57" s="8">
        <f>'BARAHONA 1'!F57+BARAHORA2!F58</f>
        <v>1510</v>
      </c>
      <c r="G57" s="8">
        <f>'BARAHONA 1'!G57+BARAHORA2!G58</f>
        <v>760</v>
      </c>
      <c r="H57" s="8">
        <f>'BARAHONA 1'!H57+BARAHORA2!H58</f>
        <v>1510</v>
      </c>
      <c r="I57" s="8">
        <f>'BARAHONA 1'!I57+BARAHORA2!I58</f>
        <v>760</v>
      </c>
      <c r="J57" s="2"/>
      <c r="K57" s="2"/>
    </row>
    <row r="58" spans="1:11" ht="15.75" customHeight="1">
      <c r="A58" s="11" t="s">
        <v>18</v>
      </c>
      <c r="B58" s="10"/>
      <c r="C58" s="8">
        <f>'BARAHONA 1'!C58+BARAHORA2!C59</f>
        <v>848</v>
      </c>
      <c r="D58" s="8">
        <f>'BARAHONA 1'!D58+BARAHORA2!D59</f>
        <v>848</v>
      </c>
      <c r="E58" s="8">
        <f>'BARAHONA 1'!E58+BARAHORA2!E59</f>
        <v>848</v>
      </c>
      <c r="F58" s="8">
        <f>'BARAHONA 1'!F58+BARAHORA2!F59</f>
        <v>848</v>
      </c>
      <c r="G58" s="8">
        <f>'BARAHONA 1'!G58+BARAHORA2!G59</f>
        <v>848</v>
      </c>
      <c r="H58" s="8">
        <f>'BARAHONA 1'!H58+BARAHORA2!H59</f>
        <v>1598</v>
      </c>
      <c r="I58" s="8">
        <f>'BARAHONA 1'!I58+BARAHORA2!I59</f>
        <v>848</v>
      </c>
      <c r="J58" s="2"/>
      <c r="K58" s="2"/>
    </row>
    <row r="59" spans="1:11" ht="15.75" customHeight="1">
      <c r="A59" s="11" t="s">
        <v>19</v>
      </c>
      <c r="B59" s="10"/>
      <c r="C59" s="8">
        <f>'BARAHONA 1'!C59+BARAHORA2!C60</f>
        <v>1426</v>
      </c>
      <c r="D59" s="8">
        <f>'BARAHONA 1'!D59+BARAHORA2!D60</f>
        <v>726</v>
      </c>
      <c r="E59" s="8">
        <f>'BARAHONA 1'!E59+BARAHORA2!E60</f>
        <v>1426</v>
      </c>
      <c r="F59" s="8">
        <f>'BARAHONA 1'!F59+BARAHORA2!F60</f>
        <v>726</v>
      </c>
      <c r="G59" s="8">
        <f>'BARAHONA 1'!G59+BARAHORA2!G60</f>
        <v>0</v>
      </c>
      <c r="H59" s="8">
        <f>'BARAHONA 1'!H59+BARAHORA2!H60</f>
        <v>0</v>
      </c>
      <c r="I59" s="8">
        <f>'BARAHONA 1'!I59+BARAHORA2!I60</f>
        <v>0</v>
      </c>
      <c r="J59" s="2"/>
      <c r="K59" s="2"/>
    </row>
    <row r="60" spans="1:11" ht="15.75" customHeight="1">
      <c r="A60" s="11" t="s">
        <v>20</v>
      </c>
      <c r="B60" s="10"/>
      <c r="C60" s="8">
        <f>'BARAHONA 1'!C60+BARAHORA2!C61</f>
        <v>716</v>
      </c>
      <c r="D60" s="8">
        <f>'BARAHONA 1'!D60+BARAHORA2!D61</f>
        <v>1366</v>
      </c>
      <c r="E60" s="8">
        <f>'BARAHONA 1'!E60+BARAHORA2!E61</f>
        <v>716</v>
      </c>
      <c r="F60" s="8">
        <f>'BARAHONA 1'!F60+BARAHORA2!F61</f>
        <v>716</v>
      </c>
      <c r="G60" s="8">
        <f>'BARAHONA 1'!G60+BARAHORA2!G61</f>
        <v>0</v>
      </c>
      <c r="H60" s="8">
        <f>'BARAHONA 1'!H60+BARAHORA2!H61</f>
        <v>0</v>
      </c>
      <c r="I60" s="8">
        <f>'BARAHONA 1'!I60+BARAHORA2!I61</f>
        <v>0</v>
      </c>
      <c r="J60" s="2"/>
      <c r="K60" s="2"/>
    </row>
    <row r="61" spans="1:11" ht="15.75" customHeight="1">
      <c r="A61" s="11" t="s">
        <v>21</v>
      </c>
      <c r="B61" s="10"/>
      <c r="C61" s="8">
        <f>'BARAHONA 1'!C61+BARAHORA2!C62</f>
        <v>701</v>
      </c>
      <c r="D61" s="8">
        <f>'BARAHONA 1'!D61+BARAHORA2!D62</f>
        <v>671</v>
      </c>
      <c r="E61" s="8">
        <f>'BARAHONA 1'!E61+BARAHORA2!E62</f>
        <v>701</v>
      </c>
      <c r="F61" s="8">
        <f>'BARAHONA 1'!F61+BARAHORA2!F62</f>
        <v>701</v>
      </c>
      <c r="G61" s="8">
        <f>'BARAHONA 1'!G61+BARAHORA2!G62</f>
        <v>0</v>
      </c>
      <c r="H61" s="8">
        <f>'BARAHONA 1'!H61+BARAHORA2!H62</f>
        <v>0</v>
      </c>
      <c r="I61" s="8">
        <f>'BARAHONA 1'!I61+BARAHORA2!I62</f>
        <v>0</v>
      </c>
      <c r="J61" s="2"/>
      <c r="K61" s="2"/>
    </row>
    <row r="62" spans="1:11" ht="15.75" customHeight="1">
      <c r="A62" s="7" t="s">
        <v>22</v>
      </c>
      <c r="B62" s="12">
        <f t="shared" ref="B62:I62" si="3">SUM(B54:B61)</f>
        <v>649</v>
      </c>
      <c r="C62" s="12">
        <f t="shared" si="3"/>
        <v>6691</v>
      </c>
      <c r="D62" s="12">
        <f t="shared" si="3"/>
        <v>5161</v>
      </c>
      <c r="E62" s="12">
        <f t="shared" si="3"/>
        <v>5241</v>
      </c>
      <c r="F62" s="12">
        <f t="shared" si="3"/>
        <v>5991</v>
      </c>
      <c r="G62" s="12">
        <f t="shared" si="3"/>
        <v>2398</v>
      </c>
      <c r="H62" s="12">
        <f t="shared" si="3"/>
        <v>4598</v>
      </c>
      <c r="I62" s="15">
        <f t="shared" si="3"/>
        <v>2398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33127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5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47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10">
        <f>'BARAHONA 1'!B68+BARAHORA2!B69</f>
        <v>532</v>
      </c>
      <c r="C68" s="8">
        <f>'BARAHONA 1'!C68+BARAHORA2!C69</f>
        <v>0</v>
      </c>
      <c r="D68" s="8">
        <f>'BARAHONA 1'!D68+BARAHORA2!D69</f>
        <v>0</v>
      </c>
      <c r="E68" s="8">
        <f>'BARAHONA 1'!E68+BARAHORA2!E69</f>
        <v>0</v>
      </c>
      <c r="F68" s="8">
        <f>'BARAHONA 1'!F68+BARAHORA2!F69</f>
        <v>0</v>
      </c>
      <c r="G68" s="8">
        <f>'BARAHONA 1'!G68+BARAHORA2!G69</f>
        <v>0</v>
      </c>
      <c r="H68" s="8">
        <f>'BARAHONA 1'!H68+BARAHORA2!H69</f>
        <v>0</v>
      </c>
      <c r="I68" s="8">
        <f>'BARAHONA 1'!I68+BARAHORA2!I69</f>
        <v>0</v>
      </c>
      <c r="J68" s="2"/>
      <c r="K68" s="2"/>
    </row>
    <row r="69" spans="1:11" ht="15.75" customHeight="1">
      <c r="A69" s="9" t="s">
        <v>15</v>
      </c>
      <c r="B69" s="10"/>
      <c r="C69" s="8">
        <f>'BARAHONA 1'!C69+BARAHORA2!C70</f>
        <v>0</v>
      </c>
      <c r="D69" s="8">
        <f>'BARAHONA 1'!D69+BARAHORA2!D70</f>
        <v>0</v>
      </c>
      <c r="E69" s="8">
        <f>'BARAHONA 1'!E69+BARAHORA2!E70</f>
        <v>0</v>
      </c>
      <c r="F69" s="8">
        <f>'BARAHONA 1'!F69+BARAHORA2!F70</f>
        <v>0</v>
      </c>
      <c r="G69" s="8">
        <f>'BARAHONA 1'!G69+BARAHORA2!G70</f>
        <v>0</v>
      </c>
      <c r="H69" s="8">
        <f>'BARAHONA 1'!H69+BARAHORA2!H70</f>
        <v>0</v>
      </c>
      <c r="I69" s="8">
        <f>'BARAHONA 1'!I69+BARAHORA2!I70</f>
        <v>0</v>
      </c>
      <c r="J69" s="2"/>
      <c r="K69" s="2"/>
    </row>
    <row r="70" spans="1:11" ht="15.75" customHeight="1">
      <c r="A70" s="11" t="s">
        <v>16</v>
      </c>
      <c r="B70" s="10"/>
      <c r="C70" s="8">
        <f>'BARAHONA 1'!C70+BARAHORA2!C71</f>
        <v>541</v>
      </c>
      <c r="D70" s="8">
        <f>'BARAHONA 1'!D70+BARAHORA2!D71</f>
        <v>541</v>
      </c>
      <c r="E70" s="8">
        <f>'BARAHONA 1'!E70+BARAHORA2!E71</f>
        <v>541</v>
      </c>
      <c r="F70" s="8">
        <f>'BARAHONA 1'!F70+BARAHORA2!F71</f>
        <v>541</v>
      </c>
      <c r="G70" s="8">
        <f>'BARAHONA 1'!G70+BARAHORA2!G71</f>
        <v>541</v>
      </c>
      <c r="H70" s="8">
        <f>'BARAHONA 1'!H70+BARAHORA2!H71</f>
        <v>541</v>
      </c>
      <c r="I70" s="8">
        <f>'BARAHONA 1'!I70+BARAHORA2!I71</f>
        <v>541</v>
      </c>
      <c r="J70" s="2"/>
      <c r="K70" s="2"/>
    </row>
    <row r="71" spans="1:11" ht="15.75" customHeight="1">
      <c r="A71" s="11" t="s">
        <v>17</v>
      </c>
      <c r="B71" s="10"/>
      <c r="C71" s="8">
        <f>'BARAHONA 1'!C71+BARAHORA2!C72</f>
        <v>478</v>
      </c>
      <c r="D71" s="8">
        <f>'BARAHONA 1'!D71+BARAHORA2!D72</f>
        <v>478</v>
      </c>
      <c r="E71" s="8">
        <f>'BARAHONA 1'!E71+BARAHORA2!E72</f>
        <v>478</v>
      </c>
      <c r="F71" s="8">
        <f>'BARAHONA 1'!F71+BARAHORA2!F72</f>
        <v>478</v>
      </c>
      <c r="G71" s="8">
        <f>'BARAHONA 1'!G71+BARAHORA2!G72</f>
        <v>478</v>
      </c>
      <c r="H71" s="8">
        <f>'BARAHONA 1'!H71+BARAHORA2!H72</f>
        <v>478</v>
      </c>
      <c r="I71" s="8">
        <f>'BARAHONA 1'!I71+BARAHORA2!I72</f>
        <v>478</v>
      </c>
      <c r="J71" s="2"/>
      <c r="K71" s="2"/>
    </row>
    <row r="72" spans="1:11" ht="15.75" customHeight="1">
      <c r="A72" s="11" t="s">
        <v>18</v>
      </c>
      <c r="B72" s="10"/>
      <c r="C72" s="8">
        <f>'BARAHONA 1'!C72+BARAHORA2!C73</f>
        <v>626</v>
      </c>
      <c r="D72" s="8">
        <f>'BARAHONA 1'!D72+BARAHORA2!D73</f>
        <v>626</v>
      </c>
      <c r="E72" s="8">
        <f>'BARAHONA 1'!E72+BARAHORA2!E73</f>
        <v>626</v>
      </c>
      <c r="F72" s="8">
        <f>'BARAHONA 1'!F72+BARAHORA2!F73</f>
        <v>626</v>
      </c>
      <c r="G72" s="8">
        <f>'BARAHONA 1'!G72+BARAHORA2!G73</f>
        <v>626</v>
      </c>
      <c r="H72" s="8">
        <f>'BARAHONA 1'!H72+BARAHORA2!H73</f>
        <v>626</v>
      </c>
      <c r="I72" s="8">
        <f>'BARAHONA 1'!I72+BARAHORA2!I73</f>
        <v>626</v>
      </c>
      <c r="J72" s="2"/>
      <c r="K72" s="2"/>
    </row>
    <row r="73" spans="1:11" ht="15.75" customHeight="1">
      <c r="A73" s="11" t="s">
        <v>19</v>
      </c>
      <c r="B73" s="10"/>
      <c r="C73" s="8">
        <f>'BARAHONA 1'!C73+BARAHORA2!C74</f>
        <v>642</v>
      </c>
      <c r="D73" s="8">
        <f>'BARAHONA 1'!D73+BARAHORA2!D74</f>
        <v>642</v>
      </c>
      <c r="E73" s="8">
        <f>'BARAHONA 1'!E73+BARAHORA2!E74</f>
        <v>642</v>
      </c>
      <c r="F73" s="8">
        <f>'BARAHONA 1'!F73+BARAHORA2!F74</f>
        <v>642</v>
      </c>
      <c r="G73" s="8">
        <f>'BARAHONA 1'!G73+BARAHORA2!G74</f>
        <v>0</v>
      </c>
      <c r="H73" s="8">
        <f>'BARAHONA 1'!H73+BARAHORA2!H74</f>
        <v>0</v>
      </c>
      <c r="I73" s="8">
        <f>'BARAHONA 1'!I73+BARAHORA2!I74</f>
        <v>0</v>
      </c>
      <c r="J73" s="2"/>
      <c r="K73" s="2"/>
    </row>
    <row r="74" spans="1:11" ht="15.75" customHeight="1">
      <c r="A74" s="11" t="s">
        <v>20</v>
      </c>
      <c r="B74" s="10"/>
      <c r="C74" s="8">
        <f>'BARAHONA 1'!C74+BARAHORA2!C75</f>
        <v>566</v>
      </c>
      <c r="D74" s="8">
        <f>'BARAHONA 1'!D74+BARAHORA2!D75</f>
        <v>566</v>
      </c>
      <c r="E74" s="8">
        <f>'BARAHONA 1'!E74+BARAHORA2!E75</f>
        <v>566</v>
      </c>
      <c r="F74" s="8">
        <f>'BARAHONA 1'!F74+BARAHORA2!F75</f>
        <v>566</v>
      </c>
      <c r="G74" s="8">
        <f>'BARAHONA 1'!G74+BARAHORA2!G75</f>
        <v>0</v>
      </c>
      <c r="H74" s="8">
        <f>'BARAHONA 1'!H74+BARAHORA2!H75</f>
        <v>0</v>
      </c>
      <c r="I74" s="8">
        <f>'BARAHONA 1'!I74+BARAHORA2!I75</f>
        <v>0</v>
      </c>
      <c r="J74" s="2"/>
      <c r="K74" s="2"/>
    </row>
    <row r="75" spans="1:11" ht="15.75" customHeight="1">
      <c r="A75" s="11" t="s">
        <v>21</v>
      </c>
      <c r="B75" s="10"/>
      <c r="C75" s="8">
        <f>'BARAHONA 1'!C75+BARAHORA2!C76</f>
        <v>535</v>
      </c>
      <c r="D75" s="8">
        <f>'BARAHONA 1'!D75+BARAHORA2!D76</f>
        <v>535</v>
      </c>
      <c r="E75" s="8">
        <f>'BARAHONA 1'!E75+BARAHORA2!E76</f>
        <v>535</v>
      </c>
      <c r="F75" s="8">
        <f>'BARAHONA 1'!F75+BARAHORA2!F76</f>
        <v>535</v>
      </c>
      <c r="G75" s="8">
        <f>'BARAHONA 1'!G75+BARAHORA2!G76</f>
        <v>0</v>
      </c>
      <c r="H75" s="8">
        <f>'BARAHONA 1'!H75+BARAHORA2!H76</f>
        <v>0</v>
      </c>
      <c r="I75" s="8">
        <f>'BARAHONA 1'!I75+BARAHORA2!I76</f>
        <v>0</v>
      </c>
      <c r="J75" s="2"/>
      <c r="K75" s="2"/>
    </row>
    <row r="76" spans="1:11" ht="15.75" customHeight="1">
      <c r="A76" s="7" t="s">
        <v>22</v>
      </c>
      <c r="B76" s="12">
        <f t="shared" ref="B76:I76" si="4">SUM(B68:B75)</f>
        <v>532</v>
      </c>
      <c r="C76" s="12">
        <f t="shared" si="4"/>
        <v>3388</v>
      </c>
      <c r="D76" s="12">
        <f t="shared" si="4"/>
        <v>3388</v>
      </c>
      <c r="E76" s="12">
        <f t="shared" si="4"/>
        <v>3388</v>
      </c>
      <c r="F76" s="12">
        <f t="shared" si="4"/>
        <v>3388</v>
      </c>
      <c r="G76" s="12">
        <f t="shared" si="4"/>
        <v>1645</v>
      </c>
      <c r="H76" s="12">
        <f t="shared" si="4"/>
        <v>1645</v>
      </c>
      <c r="I76" s="12">
        <f t="shared" si="4"/>
        <v>1645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19019</v>
      </c>
      <c r="J77" s="2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61" t="s">
        <v>48</v>
      </c>
      <c r="H80" s="57">
        <f>I77+I63+I50+I36+I23</f>
        <v>220126</v>
      </c>
      <c r="I80" s="58"/>
      <c r="J80" s="2"/>
      <c r="K80" s="2"/>
    </row>
    <row r="81" spans="1:11" ht="15.75" customHeight="1">
      <c r="A81" s="2"/>
      <c r="B81" s="2"/>
      <c r="C81" s="2"/>
      <c r="D81" s="2"/>
      <c r="E81" s="2"/>
      <c r="F81" s="2"/>
      <c r="G81" s="62"/>
      <c r="H81" s="59"/>
      <c r="I81" s="60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1">
    <mergeCell ref="A24:A26"/>
    <mergeCell ref="B24:I24"/>
    <mergeCell ref="B25:I25"/>
    <mergeCell ref="A38:A40"/>
    <mergeCell ref="B38:I38"/>
    <mergeCell ref="B39:I39"/>
    <mergeCell ref="A7:I7"/>
    <mergeCell ref="A8:I8"/>
    <mergeCell ref="A9:I9"/>
    <mergeCell ref="A10:I10"/>
    <mergeCell ref="A11:A13"/>
    <mergeCell ref="B11:I11"/>
    <mergeCell ref="B12:I12"/>
    <mergeCell ref="H80:I81"/>
    <mergeCell ref="G80:G81"/>
    <mergeCell ref="B51:I51"/>
    <mergeCell ref="B52:I52"/>
    <mergeCell ref="A65:A67"/>
    <mergeCell ref="B65:I65"/>
    <mergeCell ref="B66:I66"/>
    <mergeCell ref="A51:A53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08"/>
  <sheetViews>
    <sheetView topLeftCell="B76" workbookViewId="0">
      <selection activeCell="E108" sqref="E108"/>
    </sheetView>
  </sheetViews>
  <sheetFormatPr baseColWidth="10" defaultColWidth="14.42578125" defaultRowHeight="15" customHeight="1"/>
  <cols>
    <col min="1" max="1" width="39" customWidth="1"/>
    <col min="2" max="2" width="8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28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91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f>'SAN FRANCISCO1'!B14+'SAN FRANCISCO2'!B15</f>
        <v>331</v>
      </c>
      <c r="C14" s="8">
        <f>'SAN FRANCISCO1'!C14+'SAN FRANCISCO2'!C15</f>
        <v>0</v>
      </c>
      <c r="D14" s="8">
        <f>'SAN FRANCISCO1'!D14+'SAN FRANCISCO2'!D15</f>
        <v>0</v>
      </c>
      <c r="E14" s="8">
        <f>'SAN FRANCISCO1'!E14+'SAN FRANCISCO2'!E15</f>
        <v>0</v>
      </c>
      <c r="F14" s="8">
        <f>'SAN FRANCISCO1'!F14+'SAN FRANCISCO2'!F15</f>
        <v>0</v>
      </c>
      <c r="G14" s="8">
        <f>'SAN FRANCISCO1'!G14+'SAN FRANCISCO2'!G15</f>
        <v>0</v>
      </c>
      <c r="H14" s="8">
        <f>'SAN FRANCISCO1'!H14+'SAN FRANCISCO2'!H15</f>
        <v>0</v>
      </c>
      <c r="I14" s="8">
        <f>'SAN FRANCISCO1'!I14+'SAN FRANCISCO2'!I15</f>
        <v>0</v>
      </c>
      <c r="J14" s="5"/>
      <c r="K14" s="2"/>
    </row>
    <row r="15" spans="1:11" ht="18.75">
      <c r="A15" s="9" t="s">
        <v>15</v>
      </c>
      <c r="B15" s="10"/>
      <c r="C15" s="8">
        <f>'SAN FRANCISCO1'!C15+'SAN FRANCISCO2'!C16</f>
        <v>0</v>
      </c>
      <c r="D15" s="8">
        <f>'SAN FRANCISCO1'!D15+'SAN FRANCISCO2'!D16</f>
        <v>0</v>
      </c>
      <c r="E15" s="8">
        <f>'SAN FRANCISCO1'!E15+'SAN FRANCISCO2'!E16</f>
        <v>0</v>
      </c>
      <c r="F15" s="8">
        <f>'SAN FRANCISCO1'!F15+'SAN FRANCISCO2'!F16</f>
        <v>0</v>
      </c>
      <c r="G15" s="8">
        <f>'SAN FRANCISCO1'!G15+'SAN FRANCISCO2'!G16</f>
        <v>0</v>
      </c>
      <c r="H15" s="8">
        <f>'SAN FRANCISCO1'!H15+'SAN FRANCISCO2'!H16</f>
        <v>0</v>
      </c>
      <c r="I15" s="8">
        <f>'SAN FRANCISCO1'!I15+'SAN FRANCISCO2'!I16</f>
        <v>0</v>
      </c>
      <c r="J15" s="5"/>
      <c r="K15" s="2"/>
    </row>
    <row r="16" spans="1:11" ht="18.75">
      <c r="A16" s="11" t="s">
        <v>16</v>
      </c>
      <c r="B16" s="10"/>
      <c r="C16" s="8">
        <f>'SAN FRANCISCO1'!C16+'SAN FRANCISCO2'!C17</f>
        <v>433</v>
      </c>
      <c r="D16" s="8">
        <f>'SAN FRANCISCO1'!D16+'SAN FRANCISCO2'!D17</f>
        <v>409</v>
      </c>
      <c r="E16" s="8">
        <f>'SAN FRANCISCO1'!E16+'SAN FRANCISCO2'!E17</f>
        <v>398</v>
      </c>
      <c r="F16" s="8">
        <f>'SAN FRANCISCO1'!F16+'SAN FRANCISCO2'!F17</f>
        <v>382</v>
      </c>
      <c r="G16" s="8">
        <f>'SAN FRANCISCO1'!G16+'SAN FRANCISCO2'!G17</f>
        <v>385</v>
      </c>
      <c r="H16" s="8">
        <f>'SAN FRANCISCO1'!H16+'SAN FRANCISCO2'!H17</f>
        <v>411</v>
      </c>
      <c r="I16" s="8">
        <f>'SAN FRANCISCO1'!I16+'SAN FRANCISCO2'!I17</f>
        <v>384</v>
      </c>
      <c r="J16" s="5"/>
      <c r="K16" s="2"/>
    </row>
    <row r="17" spans="1:11" ht="18.75">
      <c r="A17" s="11" t="s">
        <v>17</v>
      </c>
      <c r="B17" s="10"/>
      <c r="C17" s="8">
        <f>'SAN FRANCISCO1'!C17+'SAN FRANCISCO2'!C18</f>
        <v>474</v>
      </c>
      <c r="D17" s="8">
        <f>'SAN FRANCISCO1'!D17+'SAN FRANCISCO2'!D18</f>
        <v>408</v>
      </c>
      <c r="E17" s="8">
        <f>'SAN FRANCISCO1'!E17+'SAN FRANCISCO2'!E18</f>
        <v>443</v>
      </c>
      <c r="F17" s="8">
        <f>'SAN FRANCISCO1'!F17+'SAN FRANCISCO2'!F18</f>
        <v>413</v>
      </c>
      <c r="G17" s="8">
        <f>'SAN FRANCISCO1'!G17+'SAN FRANCISCO2'!G18</f>
        <v>393</v>
      </c>
      <c r="H17" s="8">
        <f>'SAN FRANCISCO1'!H17+'SAN FRANCISCO2'!H18</f>
        <v>394</v>
      </c>
      <c r="I17" s="8">
        <f>'SAN FRANCISCO1'!I17+'SAN FRANCISCO2'!I18</f>
        <v>396</v>
      </c>
      <c r="J17" s="5"/>
      <c r="K17" s="2"/>
    </row>
    <row r="18" spans="1:11" ht="18.75">
      <c r="A18" s="11" t="s">
        <v>18</v>
      </c>
      <c r="B18" s="10"/>
      <c r="C18" s="8">
        <f>'SAN FRANCISCO1'!C18+'SAN FRANCISCO2'!C19</f>
        <v>457</v>
      </c>
      <c r="D18" s="8">
        <f>'SAN FRANCISCO1'!D18+'SAN FRANCISCO2'!D19</f>
        <v>512</v>
      </c>
      <c r="E18" s="8">
        <f>'SAN FRANCISCO1'!E18+'SAN FRANCISCO2'!E19</f>
        <v>458</v>
      </c>
      <c r="F18" s="8">
        <f>'SAN FRANCISCO1'!F18+'SAN FRANCISCO2'!F19</f>
        <v>453</v>
      </c>
      <c r="G18" s="8">
        <f>'SAN FRANCISCO1'!G18+'SAN FRANCISCO2'!G19</f>
        <v>454</v>
      </c>
      <c r="H18" s="8">
        <f>'SAN FRANCISCO1'!H18+'SAN FRANCISCO2'!H19</f>
        <v>453</v>
      </c>
      <c r="I18" s="8">
        <f>'SAN FRANCISCO1'!I18+'SAN FRANCISCO2'!I19</f>
        <v>449</v>
      </c>
      <c r="J18" s="5"/>
      <c r="K18" s="2"/>
    </row>
    <row r="19" spans="1:11" ht="18.75">
      <c r="A19" s="11" t="s">
        <v>19</v>
      </c>
      <c r="B19" s="10"/>
      <c r="C19" s="8">
        <f>'SAN FRANCISCO1'!C19+'SAN FRANCISCO2'!C20</f>
        <v>503</v>
      </c>
      <c r="D19" s="8">
        <f>'SAN FRANCISCO1'!D19+'SAN FRANCISCO2'!D20</f>
        <v>498</v>
      </c>
      <c r="E19" s="8">
        <f>'SAN FRANCISCO1'!E19+'SAN FRANCISCO2'!E20</f>
        <v>458</v>
      </c>
      <c r="F19" s="8">
        <f>'SAN FRANCISCO1'!F19+'SAN FRANCISCO2'!F20</f>
        <v>439</v>
      </c>
      <c r="G19" s="8">
        <f>'SAN FRANCISCO1'!G19+'SAN FRANCISCO2'!G20</f>
        <v>0</v>
      </c>
      <c r="H19" s="8">
        <f>'SAN FRANCISCO1'!H19+'SAN FRANCISCO2'!H20</f>
        <v>0</v>
      </c>
      <c r="I19" s="8">
        <f>'SAN FRANCISCO1'!I19+'SAN FRANCISCO2'!I20</f>
        <v>0</v>
      </c>
      <c r="J19" s="5"/>
      <c r="K19" s="2"/>
    </row>
    <row r="20" spans="1:11" ht="18.75">
      <c r="A20" s="11" t="s">
        <v>20</v>
      </c>
      <c r="B20" s="10"/>
      <c r="C20" s="8">
        <f>'SAN FRANCISCO1'!C20+'SAN FRANCISCO2'!C21</f>
        <v>489</v>
      </c>
      <c r="D20" s="8">
        <f>'SAN FRANCISCO1'!D20+'SAN FRANCISCO2'!D21</f>
        <v>489</v>
      </c>
      <c r="E20" s="8">
        <f>'SAN FRANCISCO1'!E20+'SAN FRANCISCO2'!E21</f>
        <v>489</v>
      </c>
      <c r="F20" s="8">
        <f>'SAN FRANCISCO1'!F20+'SAN FRANCISCO2'!F21</f>
        <v>489</v>
      </c>
      <c r="G20" s="8">
        <f>'SAN FRANCISCO1'!G20+'SAN FRANCISCO2'!G21</f>
        <v>0</v>
      </c>
      <c r="H20" s="8">
        <f>'SAN FRANCISCO1'!H20+'SAN FRANCISCO2'!H21</f>
        <v>0</v>
      </c>
      <c r="I20" s="8">
        <f>'SAN FRANCISCO1'!I20+'SAN FRANCISCO2'!I21</f>
        <v>0</v>
      </c>
      <c r="J20" s="5"/>
      <c r="K20" s="2"/>
    </row>
    <row r="21" spans="1:11" ht="15.75" customHeight="1">
      <c r="A21" s="11" t="s">
        <v>21</v>
      </c>
      <c r="B21" s="10"/>
      <c r="C21" s="8">
        <f>'SAN FRANCISCO1'!C21+'SAN FRANCISCO2'!C22</f>
        <v>454</v>
      </c>
      <c r="D21" s="8">
        <f>'SAN FRANCISCO1'!D21+'SAN FRANCISCO2'!D22</f>
        <v>454</v>
      </c>
      <c r="E21" s="8">
        <f>'SAN FRANCISCO1'!E21+'SAN FRANCISCO2'!E22</f>
        <v>454</v>
      </c>
      <c r="F21" s="8">
        <f>'SAN FRANCISCO1'!F21+'SAN FRANCISCO2'!F22</f>
        <v>454</v>
      </c>
      <c r="G21" s="8">
        <f>'SAN FRANCISCO1'!G21+'SAN FRANCISCO2'!G22</f>
        <v>0</v>
      </c>
      <c r="H21" s="8">
        <f>'SAN FRANCISCO1'!H21+'SAN FRANCISCO2'!H22</f>
        <v>0</v>
      </c>
      <c r="I21" s="8">
        <f>'SAN FRANCISCO1'!I21+'SAN FRANCISCO2'!I22</f>
        <v>0</v>
      </c>
      <c r="J21" s="5"/>
      <c r="K21" s="2"/>
    </row>
    <row r="22" spans="1:11" ht="15.75" customHeight="1">
      <c r="A22" s="7" t="s">
        <v>22</v>
      </c>
      <c r="B22" s="12">
        <f>SUM(B14:B21)</f>
        <v>331</v>
      </c>
      <c r="C22" s="12">
        <f t="shared" ref="C22:I22" si="0">SUM(C16:C21)</f>
        <v>2810</v>
      </c>
      <c r="D22" s="12">
        <f t="shared" si="0"/>
        <v>2770</v>
      </c>
      <c r="E22" s="12">
        <f t="shared" si="0"/>
        <v>2700</v>
      </c>
      <c r="F22" s="12">
        <f t="shared" si="0"/>
        <v>2630</v>
      </c>
      <c r="G22" s="12">
        <f t="shared" si="0"/>
        <v>1232</v>
      </c>
      <c r="H22" s="12">
        <f t="shared" si="0"/>
        <v>1258</v>
      </c>
      <c r="I22" s="12">
        <f t="shared" si="0"/>
        <v>1229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14960</v>
      </c>
      <c r="J23" s="2"/>
      <c r="K23" s="2"/>
    </row>
    <row r="24" spans="1:11" ht="15.75" customHeight="1">
      <c r="A24" s="49" t="s">
        <v>4</v>
      </c>
      <c r="B24" s="51" t="s">
        <v>28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92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f>'SAN FRANCISCO1'!B27+'SAN FRANCISCO2'!B28</f>
        <v>414</v>
      </c>
      <c r="C27" s="8">
        <f>'SAN FRANCISCO1'!C27+'SAN FRANCISCO2'!C28</f>
        <v>0</v>
      </c>
      <c r="D27" s="8">
        <f>'SAN FRANCISCO1'!D27+'SAN FRANCISCO2'!D28</f>
        <v>0</v>
      </c>
      <c r="E27" s="8">
        <f>'SAN FRANCISCO1'!E27+'SAN FRANCISCO2'!E28</f>
        <v>0</v>
      </c>
      <c r="F27" s="8">
        <f>'SAN FRANCISCO1'!F27+'SAN FRANCISCO2'!F28</f>
        <v>0</v>
      </c>
      <c r="G27" s="8">
        <f>'SAN FRANCISCO1'!G27+'SAN FRANCISCO2'!G28</f>
        <v>0</v>
      </c>
      <c r="H27" s="8">
        <f>'SAN FRANCISCO1'!H27+'SAN FRANCISCO2'!H28</f>
        <v>0</v>
      </c>
      <c r="I27" s="8">
        <f>'SAN FRANCISCO1'!I27+'SAN FRANCISCO2'!I28</f>
        <v>0</v>
      </c>
      <c r="J27" s="2"/>
      <c r="K27" s="2"/>
    </row>
    <row r="28" spans="1:11" ht="15.75" customHeight="1">
      <c r="A28" s="9" t="s">
        <v>15</v>
      </c>
      <c r="B28" s="10"/>
      <c r="C28" s="8">
        <f>'SAN FRANCISCO1'!C28+'SAN FRANCISCO2'!C29</f>
        <v>0</v>
      </c>
      <c r="D28" s="8">
        <f>'SAN FRANCISCO1'!D28+'SAN FRANCISCO2'!D29</f>
        <v>0</v>
      </c>
      <c r="E28" s="8">
        <f>'SAN FRANCISCO1'!E28+'SAN FRANCISCO2'!E29</f>
        <v>0</v>
      </c>
      <c r="F28" s="8">
        <f>'SAN FRANCISCO1'!F28+'SAN FRANCISCO2'!F29</f>
        <v>0</v>
      </c>
      <c r="G28" s="8">
        <f>'SAN FRANCISCO1'!G28+'SAN FRANCISCO2'!G29</f>
        <v>0</v>
      </c>
      <c r="H28" s="8">
        <f>'SAN FRANCISCO1'!H28+'SAN FRANCISCO2'!H29</f>
        <v>0</v>
      </c>
      <c r="I28" s="8">
        <f>'SAN FRANCISCO1'!I28+'SAN FRANCISCO2'!I29</f>
        <v>0</v>
      </c>
      <c r="J28" s="2"/>
      <c r="K28" s="2"/>
    </row>
    <row r="29" spans="1:11" ht="15.75" customHeight="1">
      <c r="A29" s="11" t="s">
        <v>16</v>
      </c>
      <c r="B29" s="10"/>
      <c r="C29" s="8">
        <f>'SAN FRANCISCO1'!C29+'SAN FRANCISCO2'!C30</f>
        <v>557</v>
      </c>
      <c r="D29" s="8">
        <f>'SAN FRANCISCO1'!D29+'SAN FRANCISCO2'!D30</f>
        <v>557</v>
      </c>
      <c r="E29" s="8">
        <f>'SAN FRANCISCO1'!E29+'SAN FRANCISCO2'!E30</f>
        <v>557</v>
      </c>
      <c r="F29" s="8">
        <f>'SAN FRANCISCO1'!F29+'SAN FRANCISCO2'!F30</f>
        <v>557</v>
      </c>
      <c r="G29" s="8">
        <f>'SAN FRANCISCO1'!G29+'SAN FRANCISCO2'!G30</f>
        <v>557</v>
      </c>
      <c r="H29" s="8">
        <f>'SAN FRANCISCO1'!H29+'SAN FRANCISCO2'!H30</f>
        <v>557</v>
      </c>
      <c r="I29" s="8">
        <f>'SAN FRANCISCO1'!I29+'SAN FRANCISCO2'!I30</f>
        <v>557</v>
      </c>
      <c r="J29" s="2"/>
      <c r="K29" s="2"/>
    </row>
    <row r="30" spans="1:11" ht="15.75" customHeight="1">
      <c r="A30" s="11" t="s">
        <v>17</v>
      </c>
      <c r="B30" s="10"/>
      <c r="C30" s="8">
        <f>'SAN FRANCISCO1'!C30+'SAN FRANCISCO2'!C31</f>
        <v>569</v>
      </c>
      <c r="D30" s="8">
        <f>'SAN FRANCISCO1'!D30+'SAN FRANCISCO2'!D31</f>
        <v>569</v>
      </c>
      <c r="E30" s="8">
        <f>'SAN FRANCISCO1'!E30+'SAN FRANCISCO2'!E31</f>
        <v>569</v>
      </c>
      <c r="F30" s="8">
        <f>'SAN FRANCISCO1'!F30+'SAN FRANCISCO2'!F31</f>
        <v>569</v>
      </c>
      <c r="G30" s="8">
        <f>'SAN FRANCISCO1'!G30+'SAN FRANCISCO2'!G31</f>
        <v>569</v>
      </c>
      <c r="H30" s="8">
        <f>'SAN FRANCISCO1'!H30+'SAN FRANCISCO2'!H31</f>
        <v>569</v>
      </c>
      <c r="I30" s="8">
        <f>'SAN FRANCISCO1'!I30+'SAN FRANCISCO2'!I31</f>
        <v>569</v>
      </c>
      <c r="J30" s="2"/>
      <c r="K30" s="2"/>
    </row>
    <row r="31" spans="1:11" ht="15.75" customHeight="1">
      <c r="A31" s="11" t="s">
        <v>18</v>
      </c>
      <c r="B31" s="10"/>
      <c r="C31" s="8">
        <f>'SAN FRANCISCO1'!C31+'SAN FRANCISCO2'!C32</f>
        <v>620</v>
      </c>
      <c r="D31" s="8">
        <f>'SAN FRANCISCO1'!D31+'SAN FRANCISCO2'!D32</f>
        <v>620</v>
      </c>
      <c r="E31" s="8">
        <f>'SAN FRANCISCO1'!E31+'SAN FRANCISCO2'!E32</f>
        <v>620</v>
      </c>
      <c r="F31" s="8">
        <f>'SAN FRANCISCO1'!F31+'SAN FRANCISCO2'!F32</f>
        <v>620</v>
      </c>
      <c r="G31" s="8">
        <f>'SAN FRANCISCO1'!G31+'SAN FRANCISCO2'!G32</f>
        <v>620</v>
      </c>
      <c r="H31" s="8">
        <f>'SAN FRANCISCO1'!H31+'SAN FRANCISCO2'!H32</f>
        <v>620</v>
      </c>
      <c r="I31" s="8">
        <f>'SAN FRANCISCO1'!I31+'SAN FRANCISCO2'!I32</f>
        <v>620</v>
      </c>
      <c r="J31" s="2"/>
      <c r="K31" s="2"/>
    </row>
    <row r="32" spans="1:11" ht="15.75" customHeight="1">
      <c r="A32" s="11" t="s">
        <v>19</v>
      </c>
      <c r="B32" s="10"/>
      <c r="C32" s="8">
        <f>'SAN FRANCISCO1'!C32+'SAN FRANCISCO2'!C33</f>
        <v>602</v>
      </c>
      <c r="D32" s="8">
        <f>'SAN FRANCISCO1'!D32+'SAN FRANCISCO2'!D33</f>
        <v>602</v>
      </c>
      <c r="E32" s="8">
        <f>'SAN FRANCISCO1'!E32+'SAN FRANCISCO2'!E33</f>
        <v>602</v>
      </c>
      <c r="F32" s="8">
        <f>'SAN FRANCISCO1'!F32+'SAN FRANCISCO2'!F33</f>
        <v>602</v>
      </c>
      <c r="G32" s="8">
        <f>'SAN FRANCISCO1'!G32+'SAN FRANCISCO2'!G33</f>
        <v>0</v>
      </c>
      <c r="H32" s="8">
        <f>'SAN FRANCISCO1'!H32+'SAN FRANCISCO2'!H33</f>
        <v>0</v>
      </c>
      <c r="I32" s="8">
        <f>'SAN FRANCISCO1'!I32+'SAN FRANCISCO2'!I33</f>
        <v>0</v>
      </c>
      <c r="J32" s="2"/>
      <c r="K32" s="2"/>
    </row>
    <row r="33" spans="1:11" ht="15.75" customHeight="1">
      <c r="A33" s="11" t="s">
        <v>20</v>
      </c>
      <c r="B33" s="10"/>
      <c r="C33" s="8">
        <f>'SAN FRANCISCO1'!C33+'SAN FRANCISCO2'!C34</f>
        <v>634</v>
      </c>
      <c r="D33" s="8">
        <f>'SAN FRANCISCO1'!D33+'SAN FRANCISCO2'!D34</f>
        <v>634</v>
      </c>
      <c r="E33" s="8">
        <f>'SAN FRANCISCO1'!E33+'SAN FRANCISCO2'!E34</f>
        <v>634</v>
      </c>
      <c r="F33" s="8">
        <f>'SAN FRANCISCO1'!F33+'SAN FRANCISCO2'!F34</f>
        <v>634</v>
      </c>
      <c r="G33" s="8">
        <f>'SAN FRANCISCO1'!G33+'SAN FRANCISCO2'!G34</f>
        <v>0</v>
      </c>
      <c r="H33" s="8">
        <f>'SAN FRANCISCO1'!H33+'SAN FRANCISCO2'!H34</f>
        <v>0</v>
      </c>
      <c r="I33" s="8">
        <f>'SAN FRANCISCO1'!I33+'SAN FRANCISCO2'!I34</f>
        <v>0</v>
      </c>
      <c r="J33" s="2"/>
      <c r="K33" s="2"/>
    </row>
    <row r="34" spans="1:11" ht="15.75" customHeight="1">
      <c r="A34" s="11" t="s">
        <v>21</v>
      </c>
      <c r="B34" s="10"/>
      <c r="C34" s="8">
        <f>'SAN FRANCISCO1'!C34+'SAN FRANCISCO2'!C35</f>
        <v>668</v>
      </c>
      <c r="D34" s="8">
        <f>'SAN FRANCISCO1'!D34+'SAN FRANCISCO2'!D35</f>
        <v>668</v>
      </c>
      <c r="E34" s="8">
        <f>'SAN FRANCISCO1'!E34+'SAN FRANCISCO2'!E35</f>
        <v>668</v>
      </c>
      <c r="F34" s="8">
        <f>'SAN FRANCISCO1'!F34+'SAN FRANCISCO2'!F35</f>
        <v>668</v>
      </c>
      <c r="G34" s="8">
        <f>'SAN FRANCISCO1'!G34+'SAN FRANCISCO2'!G35</f>
        <v>0</v>
      </c>
      <c r="H34" s="8">
        <f>'SAN FRANCISCO1'!H34+'SAN FRANCISCO2'!H35</f>
        <v>0</v>
      </c>
      <c r="I34" s="8">
        <f>'SAN FRANCISCO1'!I34+'SAN FRANCISCO2'!I35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414</v>
      </c>
      <c r="C35" s="12">
        <f t="shared" si="1"/>
        <v>3650</v>
      </c>
      <c r="D35" s="12">
        <f t="shared" si="1"/>
        <v>3650</v>
      </c>
      <c r="E35" s="12">
        <f t="shared" si="1"/>
        <v>3650</v>
      </c>
      <c r="F35" s="12">
        <f t="shared" si="1"/>
        <v>3650</v>
      </c>
      <c r="G35" s="12">
        <f t="shared" si="1"/>
        <v>1746</v>
      </c>
      <c r="H35" s="12">
        <f t="shared" si="1"/>
        <v>1746</v>
      </c>
      <c r="I35" s="12">
        <f t="shared" si="1"/>
        <v>1746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20252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28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93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>
      <c r="A41" s="7" t="s">
        <v>14</v>
      </c>
      <c r="B41" s="10">
        <f>'SAN FRANCISCO1'!B41+'SAN FRANCISCO2'!B42</f>
        <v>489</v>
      </c>
      <c r="C41" s="8">
        <f>'SAN FRANCISCO1'!C41+'SAN FRANCISCO2'!C42</f>
        <v>0</v>
      </c>
      <c r="D41" s="8">
        <f>'SAN FRANCISCO1'!D41+'SAN FRANCISCO2'!D42</f>
        <v>0</v>
      </c>
      <c r="E41" s="8">
        <f>'SAN FRANCISCO1'!E41+'SAN FRANCISCO2'!E42</f>
        <v>0</v>
      </c>
      <c r="F41" s="8">
        <f>'SAN FRANCISCO1'!F41+'SAN FRANCISCO2'!F42</f>
        <v>0</v>
      </c>
      <c r="G41" s="8">
        <f>'SAN FRANCISCO1'!G41+'SAN FRANCISCO2'!G42</f>
        <v>0</v>
      </c>
      <c r="H41" s="8">
        <f>'SAN FRANCISCO1'!H41+'SAN FRANCISCO2'!H42</f>
        <v>0</v>
      </c>
      <c r="I41" s="8">
        <f>'SAN FRANCISCO1'!I41+'SAN FRANCISCO2'!I42</f>
        <v>0</v>
      </c>
      <c r="J41" s="2"/>
      <c r="K41" s="2"/>
    </row>
    <row r="42" spans="1:11" ht="15.75" customHeight="1">
      <c r="A42" s="9" t="s">
        <v>15</v>
      </c>
      <c r="B42" s="10"/>
      <c r="C42" s="8">
        <f>'SAN FRANCISCO1'!C42+'SAN FRANCISCO2'!C43</f>
        <v>0</v>
      </c>
      <c r="D42" s="8">
        <f>'SAN FRANCISCO1'!D42+'SAN FRANCISCO2'!D43</f>
        <v>0</v>
      </c>
      <c r="E42" s="8">
        <f>'SAN FRANCISCO1'!E42+'SAN FRANCISCO2'!E43</f>
        <v>0</v>
      </c>
      <c r="F42" s="8">
        <f>'SAN FRANCISCO1'!F42+'SAN FRANCISCO2'!F43</f>
        <v>0</v>
      </c>
      <c r="G42" s="8">
        <f>'SAN FRANCISCO1'!G42+'SAN FRANCISCO2'!G43</f>
        <v>0</v>
      </c>
      <c r="H42" s="8">
        <f>'SAN FRANCISCO1'!H42+'SAN FRANCISCO2'!H43</f>
        <v>0</v>
      </c>
      <c r="I42" s="8">
        <f>'SAN FRANCISCO1'!I42+'SAN FRANCISCO2'!I43</f>
        <v>0</v>
      </c>
      <c r="J42" s="2"/>
      <c r="K42" s="2"/>
    </row>
    <row r="43" spans="1:11" ht="15.75" customHeight="1">
      <c r="A43" s="11" t="s">
        <v>16</v>
      </c>
      <c r="B43" s="10"/>
      <c r="C43" s="8">
        <f>'SAN FRANCISCO1'!C43+'SAN FRANCISCO2'!C44</f>
        <v>683</v>
      </c>
      <c r="D43" s="8">
        <f>'SAN FRANCISCO1'!D43+'SAN FRANCISCO2'!D44</f>
        <v>683</v>
      </c>
      <c r="E43" s="8">
        <f>'SAN FRANCISCO1'!E43+'SAN FRANCISCO2'!E44</f>
        <v>683</v>
      </c>
      <c r="F43" s="8">
        <f>'SAN FRANCISCO1'!F43+'SAN FRANCISCO2'!F44</f>
        <v>683</v>
      </c>
      <c r="G43" s="8">
        <f>'SAN FRANCISCO1'!G43+'SAN FRANCISCO2'!G44</f>
        <v>508</v>
      </c>
      <c r="H43" s="8">
        <f>'SAN FRANCISCO1'!H43+'SAN FRANCISCO2'!H44</f>
        <v>508</v>
      </c>
      <c r="I43" s="8">
        <f>'SAN FRANCISCO1'!I43+'SAN FRANCISCO2'!I44</f>
        <v>508</v>
      </c>
      <c r="J43" s="2"/>
      <c r="K43" s="2"/>
    </row>
    <row r="44" spans="1:11" ht="15.75" customHeight="1">
      <c r="A44" s="11" t="s">
        <v>17</v>
      </c>
      <c r="B44" s="10"/>
      <c r="C44" s="8">
        <f>'SAN FRANCISCO1'!C44+'SAN FRANCISCO2'!C45</f>
        <v>648</v>
      </c>
      <c r="D44" s="8">
        <f>'SAN FRANCISCO1'!D44+'SAN FRANCISCO2'!D45</f>
        <v>648</v>
      </c>
      <c r="E44" s="8">
        <f>'SAN FRANCISCO1'!E44+'SAN FRANCISCO2'!E45</f>
        <v>548</v>
      </c>
      <c r="F44" s="8">
        <f>'SAN FRANCISCO1'!F44+'SAN FRANCISCO2'!F45</f>
        <v>548</v>
      </c>
      <c r="G44" s="8">
        <f>'SAN FRANCISCO1'!G44+'SAN FRANCISCO2'!G45</f>
        <v>548</v>
      </c>
      <c r="H44" s="8">
        <f>'SAN FRANCISCO1'!H44+'SAN FRANCISCO2'!H45</f>
        <v>548</v>
      </c>
      <c r="I44" s="8">
        <f>'SAN FRANCISCO1'!I44+'SAN FRANCISCO2'!I45</f>
        <v>548</v>
      </c>
      <c r="J44" s="2"/>
      <c r="K44" s="2"/>
    </row>
    <row r="45" spans="1:11" ht="15.75" customHeight="1">
      <c r="A45" s="11" t="s">
        <v>18</v>
      </c>
      <c r="B45" s="10"/>
      <c r="C45" s="8">
        <f>'SAN FRANCISCO1'!C45+'SAN FRANCISCO2'!C46</f>
        <v>705</v>
      </c>
      <c r="D45" s="8">
        <f>'SAN FRANCISCO1'!D45+'SAN FRANCISCO2'!D46</f>
        <v>705</v>
      </c>
      <c r="E45" s="8">
        <f>'SAN FRANCISCO1'!E45+'SAN FRANCISCO2'!E46</f>
        <v>605</v>
      </c>
      <c r="F45" s="8">
        <f>'SAN FRANCISCO1'!F45+'SAN FRANCISCO2'!F46</f>
        <v>605</v>
      </c>
      <c r="G45" s="8">
        <f>'SAN FRANCISCO1'!G45+'SAN FRANCISCO2'!G46</f>
        <v>605</v>
      </c>
      <c r="H45" s="8">
        <f>'SAN FRANCISCO1'!H45+'SAN FRANCISCO2'!H46</f>
        <v>605</v>
      </c>
      <c r="I45" s="8">
        <f>'SAN FRANCISCO1'!I45+'SAN FRANCISCO2'!I46</f>
        <v>605</v>
      </c>
      <c r="J45" s="2"/>
      <c r="K45" s="2"/>
    </row>
    <row r="46" spans="1:11" ht="15.75" customHeight="1">
      <c r="A46" s="11" t="s">
        <v>19</v>
      </c>
      <c r="B46" s="10"/>
      <c r="C46" s="8">
        <f>'SAN FRANCISCO1'!C46+'SAN FRANCISCO2'!C47</f>
        <v>769</v>
      </c>
      <c r="D46" s="8">
        <f>'SAN FRANCISCO1'!D46+'SAN FRANCISCO2'!D47</f>
        <v>744</v>
      </c>
      <c r="E46" s="8">
        <f>'SAN FRANCISCO1'!E46+'SAN FRANCISCO2'!E47</f>
        <v>769</v>
      </c>
      <c r="F46" s="8">
        <f>'SAN FRANCISCO1'!F46+'SAN FRANCISCO2'!F47</f>
        <v>769</v>
      </c>
      <c r="G46" s="8">
        <f>'SAN FRANCISCO1'!G46+'SAN FRANCISCO2'!G47</f>
        <v>0</v>
      </c>
      <c r="H46" s="8">
        <f>'SAN FRANCISCO1'!H46+'SAN FRANCISCO2'!H47</f>
        <v>0</v>
      </c>
      <c r="I46" s="8">
        <f>'SAN FRANCISCO1'!I46+'SAN FRANCISCO2'!I47</f>
        <v>0</v>
      </c>
      <c r="J46" s="2"/>
      <c r="K46" s="2"/>
    </row>
    <row r="47" spans="1:11" ht="15.75" customHeight="1">
      <c r="A47" s="11" t="s">
        <v>20</v>
      </c>
      <c r="B47" s="10"/>
      <c r="C47" s="8">
        <f>'SAN FRANCISCO1'!C47+'SAN FRANCISCO2'!C48</f>
        <v>825</v>
      </c>
      <c r="D47" s="8">
        <f>'SAN FRANCISCO1'!D47+'SAN FRANCISCO2'!D48</f>
        <v>825</v>
      </c>
      <c r="E47" s="8">
        <f>'SAN FRANCISCO1'!E47+'SAN FRANCISCO2'!E48</f>
        <v>850</v>
      </c>
      <c r="F47" s="8">
        <f>'SAN FRANCISCO1'!F47+'SAN FRANCISCO2'!F48</f>
        <v>775</v>
      </c>
      <c r="G47" s="8">
        <f>'SAN FRANCISCO1'!G47+'SAN FRANCISCO2'!G48</f>
        <v>0</v>
      </c>
      <c r="H47" s="8">
        <f>'SAN FRANCISCO1'!H47+'SAN FRANCISCO2'!H48</f>
        <v>0</v>
      </c>
      <c r="I47" s="8">
        <f>'SAN FRANCISCO1'!I47+'SAN FRANCISCO2'!I48</f>
        <v>0</v>
      </c>
      <c r="J47" s="2"/>
      <c r="K47" s="2"/>
    </row>
    <row r="48" spans="1:11" ht="15.75" customHeight="1">
      <c r="A48" s="11" t="s">
        <v>21</v>
      </c>
      <c r="B48" s="10"/>
      <c r="C48" s="8">
        <f>'SAN FRANCISCO1'!C48+'SAN FRANCISCO2'!C49</f>
        <v>712</v>
      </c>
      <c r="D48" s="8">
        <f>'SAN FRANCISCO1'!D48+'SAN FRANCISCO2'!D49</f>
        <v>712</v>
      </c>
      <c r="E48" s="8">
        <f>'SAN FRANCISCO1'!E48+'SAN FRANCISCO2'!E49</f>
        <v>752</v>
      </c>
      <c r="F48" s="8">
        <f>'SAN FRANCISCO1'!F48+'SAN FRANCISCO2'!F49</f>
        <v>702</v>
      </c>
      <c r="G48" s="8">
        <f>'SAN FRANCISCO1'!G48+'SAN FRANCISCO2'!G49</f>
        <v>0</v>
      </c>
      <c r="H48" s="8">
        <f>'SAN FRANCISCO1'!H48+'SAN FRANCISCO2'!H49</f>
        <v>0</v>
      </c>
      <c r="I48" s="8">
        <f>'SAN FRANCISCO1'!I48+'SAN FRANCISCO2'!I49</f>
        <v>0</v>
      </c>
      <c r="J48" s="2"/>
      <c r="K48" s="2"/>
    </row>
    <row r="49" spans="1:11" ht="15.75" customHeight="1">
      <c r="A49" s="7" t="s">
        <v>22</v>
      </c>
      <c r="B49" s="12">
        <f t="shared" ref="B49:I49" si="2">SUM(B41:B48)</f>
        <v>489</v>
      </c>
      <c r="C49" s="12">
        <f t="shared" si="2"/>
        <v>4342</v>
      </c>
      <c r="D49" s="12">
        <f t="shared" si="2"/>
        <v>4317</v>
      </c>
      <c r="E49" s="12">
        <f t="shared" si="2"/>
        <v>4207</v>
      </c>
      <c r="F49" s="12">
        <f t="shared" si="2"/>
        <v>4082</v>
      </c>
      <c r="G49" s="12">
        <f t="shared" si="2"/>
        <v>1661</v>
      </c>
      <c r="H49" s="12">
        <f t="shared" si="2"/>
        <v>1661</v>
      </c>
      <c r="I49" s="12">
        <f t="shared" si="2"/>
        <v>1661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22420</v>
      </c>
      <c r="J50" s="2"/>
      <c r="K50" s="2"/>
    </row>
    <row r="51" spans="1:11" ht="15.75" customHeight="1">
      <c r="A51" s="49" t="s">
        <v>4</v>
      </c>
      <c r="B51" s="51" t="s">
        <v>28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94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10">
        <f>'SAN FRANCISCO1'!B54+'SAN FRANCISCO2'!B55</f>
        <v>756</v>
      </c>
      <c r="C54" s="8">
        <f>'SAN FRANCISCO1'!C54+'SAN FRANCISCO2'!C55</f>
        <v>0</v>
      </c>
      <c r="D54" s="8">
        <f>'SAN FRANCISCO1'!D54+'SAN FRANCISCO2'!D55</f>
        <v>0</v>
      </c>
      <c r="E54" s="8">
        <f>'SAN FRANCISCO1'!E54+'SAN FRANCISCO2'!E55</f>
        <v>0</v>
      </c>
      <c r="F54" s="8">
        <f>'SAN FRANCISCO1'!F54+'SAN FRANCISCO2'!F55</f>
        <v>0</v>
      </c>
      <c r="G54" s="8">
        <f>'SAN FRANCISCO1'!G54+'SAN FRANCISCO2'!G55</f>
        <v>0</v>
      </c>
      <c r="H54" s="8">
        <f>'SAN FRANCISCO1'!H54+'SAN FRANCISCO2'!H55</f>
        <v>0</v>
      </c>
      <c r="I54" s="8">
        <f>'SAN FRANCISCO1'!I54+'SAN FRANCISCO2'!I55</f>
        <v>0</v>
      </c>
      <c r="J54" s="2"/>
      <c r="K54" s="2"/>
    </row>
    <row r="55" spans="1:11" ht="15.75" customHeight="1">
      <c r="A55" s="9" t="s">
        <v>15</v>
      </c>
      <c r="B55" s="10"/>
      <c r="C55" s="8">
        <f>'SAN FRANCISCO1'!C55+'SAN FRANCISCO2'!C56</f>
        <v>0</v>
      </c>
      <c r="D55" s="8">
        <f>'SAN FRANCISCO1'!D55+'SAN FRANCISCO2'!D56</f>
        <v>0</v>
      </c>
      <c r="E55" s="8">
        <f>'SAN FRANCISCO1'!E55+'SAN FRANCISCO2'!E56</f>
        <v>0</v>
      </c>
      <c r="F55" s="8">
        <f>'SAN FRANCISCO1'!F55+'SAN FRANCISCO2'!F56</f>
        <v>0</v>
      </c>
      <c r="G55" s="8">
        <f>'SAN FRANCISCO1'!G55+'SAN FRANCISCO2'!G56</f>
        <v>0</v>
      </c>
      <c r="H55" s="8">
        <f>'SAN FRANCISCO1'!H55+'SAN FRANCISCO2'!H56</f>
        <v>0</v>
      </c>
      <c r="I55" s="8">
        <f>'SAN FRANCISCO1'!I55+'SAN FRANCISCO2'!I56</f>
        <v>0</v>
      </c>
      <c r="J55" s="2"/>
      <c r="K55" s="2"/>
    </row>
    <row r="56" spans="1:11" ht="15.75" customHeight="1">
      <c r="A56" s="11" t="s">
        <v>16</v>
      </c>
      <c r="B56" s="10"/>
      <c r="C56" s="8">
        <f>'SAN FRANCISCO1'!C56+'SAN FRANCISCO2'!C57</f>
        <v>934</v>
      </c>
      <c r="D56" s="8">
        <f>'SAN FRANCISCO1'!D56+'SAN FRANCISCO2'!D57</f>
        <v>932</v>
      </c>
      <c r="E56" s="8">
        <f>'SAN FRANCISCO1'!E56+'SAN FRANCISCO2'!E57</f>
        <v>851</v>
      </c>
      <c r="F56" s="8">
        <f>'SAN FRANCISCO1'!F56+'SAN FRANCISCO2'!F57</f>
        <v>851</v>
      </c>
      <c r="G56" s="8">
        <f>'SAN FRANCISCO1'!G56+'SAN FRANCISCO2'!G57</f>
        <v>899</v>
      </c>
      <c r="H56" s="8">
        <f>'SAN FRANCISCO1'!H56+'SAN FRANCISCO2'!H57</f>
        <v>959</v>
      </c>
      <c r="I56" s="8">
        <f>'SAN FRANCISCO1'!I56+'SAN FRANCISCO2'!I57</f>
        <v>851</v>
      </c>
      <c r="J56" s="2"/>
      <c r="K56" s="2"/>
    </row>
    <row r="57" spans="1:11" ht="15.75" customHeight="1">
      <c r="A57" s="11" t="s">
        <v>17</v>
      </c>
      <c r="B57" s="10"/>
      <c r="C57" s="8">
        <f>'SAN FRANCISCO1'!C57+'SAN FRANCISCO2'!C58</f>
        <v>911</v>
      </c>
      <c r="D57" s="8">
        <f>'SAN FRANCISCO1'!D57+'SAN FRANCISCO2'!D58</f>
        <v>951</v>
      </c>
      <c r="E57" s="8">
        <f>'SAN FRANCISCO1'!E57+'SAN FRANCISCO2'!E58</f>
        <v>911</v>
      </c>
      <c r="F57" s="8">
        <f>'SAN FRANCISCO1'!F57+'SAN FRANCISCO2'!F58</f>
        <v>911</v>
      </c>
      <c r="G57" s="8">
        <f>'SAN FRANCISCO1'!G57+'SAN FRANCISCO2'!G58</f>
        <v>953</v>
      </c>
      <c r="H57" s="8">
        <f>'SAN FRANCISCO1'!H57+'SAN FRANCISCO2'!H58</f>
        <v>974</v>
      </c>
      <c r="I57" s="8">
        <f>'SAN FRANCISCO1'!I57+'SAN FRANCISCO2'!I58</f>
        <v>911</v>
      </c>
      <c r="J57" s="2"/>
      <c r="K57" s="2"/>
    </row>
    <row r="58" spans="1:11" ht="15.75" customHeight="1">
      <c r="A58" s="11" t="s">
        <v>18</v>
      </c>
      <c r="B58" s="10"/>
      <c r="C58" s="8">
        <f>'SAN FRANCISCO1'!C58+'SAN FRANCISCO2'!C59</f>
        <v>966</v>
      </c>
      <c r="D58" s="8">
        <f>'SAN FRANCISCO1'!D58+'SAN FRANCISCO2'!D59</f>
        <v>972</v>
      </c>
      <c r="E58" s="8">
        <f>'SAN FRANCISCO1'!E58+'SAN FRANCISCO2'!E59</f>
        <v>936</v>
      </c>
      <c r="F58" s="8">
        <f>'SAN FRANCISCO1'!F58+'SAN FRANCISCO2'!F59</f>
        <v>950</v>
      </c>
      <c r="G58" s="8">
        <f>'SAN FRANCISCO1'!G58+'SAN FRANCISCO2'!G59</f>
        <v>940</v>
      </c>
      <c r="H58" s="8">
        <f>'SAN FRANCISCO1'!H58+'SAN FRANCISCO2'!H59</f>
        <v>1064</v>
      </c>
      <c r="I58" s="8">
        <f>'SAN FRANCISCO1'!I58+'SAN FRANCISCO2'!I59</f>
        <v>854</v>
      </c>
      <c r="J58" s="2"/>
      <c r="K58" s="2"/>
    </row>
    <row r="59" spans="1:11" ht="15.75" customHeight="1">
      <c r="A59" s="11" t="s">
        <v>19</v>
      </c>
      <c r="B59" s="10"/>
      <c r="C59" s="8">
        <f>'SAN FRANCISCO1'!C59+'SAN FRANCISCO2'!C60</f>
        <v>961</v>
      </c>
      <c r="D59" s="8">
        <f>'SAN FRANCISCO1'!D59+'SAN FRANCISCO2'!D60</f>
        <v>953</v>
      </c>
      <c r="E59" s="8">
        <f>'SAN FRANCISCO1'!E59+'SAN FRANCISCO2'!E60</f>
        <v>952</v>
      </c>
      <c r="F59" s="8">
        <f>'SAN FRANCISCO1'!F59+'SAN FRANCISCO2'!F60</f>
        <v>969</v>
      </c>
      <c r="G59" s="8">
        <f>'SAN FRANCISCO1'!G59+'SAN FRANCISCO2'!G60</f>
        <v>0</v>
      </c>
      <c r="H59" s="8">
        <f>'SAN FRANCISCO1'!H59+'SAN FRANCISCO2'!H60</f>
        <v>0</v>
      </c>
      <c r="I59" s="8">
        <f>'SAN FRANCISCO1'!I59+'SAN FRANCISCO2'!I60</f>
        <v>0</v>
      </c>
      <c r="J59" s="2"/>
      <c r="K59" s="2"/>
    </row>
    <row r="60" spans="1:11" ht="15.75" customHeight="1">
      <c r="A60" s="11" t="s">
        <v>20</v>
      </c>
      <c r="B60" s="10"/>
      <c r="C60" s="8">
        <f>'SAN FRANCISCO1'!C60+'SAN FRANCISCO2'!C61</f>
        <v>896</v>
      </c>
      <c r="D60" s="8">
        <f>'SAN FRANCISCO1'!D60+'SAN FRANCISCO2'!D61</f>
        <v>918</v>
      </c>
      <c r="E60" s="8">
        <f>'SAN FRANCISCO1'!E60+'SAN FRANCISCO2'!E61</f>
        <v>903</v>
      </c>
      <c r="F60" s="8">
        <f>'SAN FRANCISCO1'!F60+'SAN FRANCISCO2'!F61</f>
        <v>907</v>
      </c>
      <c r="G60" s="8">
        <f>'SAN FRANCISCO1'!G60+'SAN FRANCISCO2'!G61</f>
        <v>0</v>
      </c>
      <c r="H60" s="8">
        <f>'SAN FRANCISCO1'!H60+'SAN FRANCISCO2'!H61</f>
        <v>0</v>
      </c>
      <c r="I60" s="8">
        <f>'SAN FRANCISCO1'!I60+'SAN FRANCISCO2'!I61</f>
        <v>0</v>
      </c>
      <c r="J60" s="2"/>
      <c r="K60" s="2"/>
    </row>
    <row r="61" spans="1:11" ht="15.75" customHeight="1">
      <c r="A61" s="11" t="s">
        <v>21</v>
      </c>
      <c r="B61" s="10"/>
      <c r="C61" s="8">
        <f>'SAN FRANCISCO1'!C61+'SAN FRANCISCO2'!C62</f>
        <v>797</v>
      </c>
      <c r="D61" s="8">
        <f>'SAN FRANCISCO1'!D61+'SAN FRANCISCO2'!D62</f>
        <v>797</v>
      </c>
      <c r="E61" s="8">
        <f>'SAN FRANCISCO1'!E61+'SAN FRANCISCO2'!E62</f>
        <v>797</v>
      </c>
      <c r="F61" s="8">
        <f>'SAN FRANCISCO1'!F61+'SAN FRANCISCO2'!F62</f>
        <v>797</v>
      </c>
      <c r="G61" s="8">
        <f>'SAN FRANCISCO1'!G61+'SAN FRANCISCO2'!G62</f>
        <v>0</v>
      </c>
      <c r="H61" s="8">
        <f>'SAN FRANCISCO1'!H61+'SAN FRANCISCO2'!H62</f>
        <v>0</v>
      </c>
      <c r="I61" s="8">
        <f>'SAN FRANCISCO1'!I61+'SAN FRANCISCO2'!I62</f>
        <v>0</v>
      </c>
      <c r="J61" s="2"/>
      <c r="K61" s="2"/>
    </row>
    <row r="62" spans="1:11" ht="15.75" customHeight="1">
      <c r="A62" s="7" t="s">
        <v>22</v>
      </c>
      <c r="B62" s="12">
        <f t="shared" ref="B62:I62" si="3">SUM(B54:B61)</f>
        <v>756</v>
      </c>
      <c r="C62" s="12">
        <f t="shared" si="3"/>
        <v>5465</v>
      </c>
      <c r="D62" s="12">
        <f t="shared" si="3"/>
        <v>5523</v>
      </c>
      <c r="E62" s="12">
        <f t="shared" si="3"/>
        <v>5350</v>
      </c>
      <c r="F62" s="12">
        <f t="shared" si="3"/>
        <v>5385</v>
      </c>
      <c r="G62" s="12">
        <f t="shared" si="3"/>
        <v>2792</v>
      </c>
      <c r="H62" s="12">
        <f t="shared" si="3"/>
        <v>2997</v>
      </c>
      <c r="I62" s="15">
        <f t="shared" si="3"/>
        <v>2616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30884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28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95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10">
        <f>'SAN FRANCISCO1'!B68+'SAN FRANCISCO2'!B69</f>
        <v>975</v>
      </c>
      <c r="C68" s="8">
        <f>'SAN FRANCISCO1'!C68+'SAN FRANCISCO2'!C69</f>
        <v>0</v>
      </c>
      <c r="D68" s="8">
        <f>'SAN FRANCISCO1'!D68+'SAN FRANCISCO2'!D69</f>
        <v>0</v>
      </c>
      <c r="E68" s="8">
        <f>'SAN FRANCISCO1'!E68+'SAN FRANCISCO2'!E69</f>
        <v>0</v>
      </c>
      <c r="F68" s="8">
        <f>'SAN FRANCISCO1'!F68+'SAN FRANCISCO2'!F69</f>
        <v>0</v>
      </c>
      <c r="G68" s="8">
        <f>'SAN FRANCISCO1'!G68+'SAN FRANCISCO2'!G69</f>
        <v>0</v>
      </c>
      <c r="H68" s="8">
        <f>'SAN FRANCISCO1'!H68+'SAN FRANCISCO2'!H69</f>
        <v>0</v>
      </c>
      <c r="I68" s="8">
        <f>'SAN FRANCISCO1'!I68+'SAN FRANCISCO2'!I69</f>
        <v>0</v>
      </c>
      <c r="J68" s="2"/>
      <c r="K68" s="2"/>
    </row>
    <row r="69" spans="1:11" ht="15.75" customHeight="1">
      <c r="A69" s="9" t="s">
        <v>15</v>
      </c>
      <c r="B69" s="10"/>
      <c r="C69" s="8">
        <f>'SAN FRANCISCO1'!C69+'SAN FRANCISCO2'!C70</f>
        <v>0</v>
      </c>
      <c r="D69" s="8">
        <f>'SAN FRANCISCO1'!D69+'SAN FRANCISCO2'!D70</f>
        <v>0</v>
      </c>
      <c r="E69" s="8">
        <f>'SAN FRANCISCO1'!E69+'SAN FRANCISCO2'!E70</f>
        <v>0</v>
      </c>
      <c r="F69" s="8">
        <f>'SAN FRANCISCO1'!F69+'SAN FRANCISCO2'!F70</f>
        <v>0</v>
      </c>
      <c r="G69" s="8">
        <f>'SAN FRANCISCO1'!G69+'SAN FRANCISCO2'!G70</f>
        <v>0</v>
      </c>
      <c r="H69" s="8">
        <f>'SAN FRANCISCO1'!H69+'SAN FRANCISCO2'!H70</f>
        <v>0</v>
      </c>
      <c r="I69" s="8">
        <f>'SAN FRANCISCO1'!I69+'SAN FRANCISCO2'!I70</f>
        <v>0</v>
      </c>
      <c r="J69" s="2"/>
      <c r="K69" s="2"/>
    </row>
    <row r="70" spans="1:11" ht="15.75" customHeight="1">
      <c r="A70" s="11" t="s">
        <v>16</v>
      </c>
      <c r="B70" s="10"/>
      <c r="C70" s="8">
        <f>'SAN FRANCISCO1'!C70+'SAN FRANCISCO2'!C71</f>
        <v>1159</v>
      </c>
      <c r="D70" s="8">
        <f>'SAN FRANCISCO1'!D70+'SAN FRANCISCO2'!D71</f>
        <v>1159</v>
      </c>
      <c r="E70" s="8">
        <f>'SAN FRANCISCO1'!E70+'SAN FRANCISCO2'!E71</f>
        <v>1159</v>
      </c>
      <c r="F70" s="8">
        <f>'SAN FRANCISCO1'!F70+'SAN FRANCISCO2'!F71</f>
        <v>1159</v>
      </c>
      <c r="G70" s="8">
        <f>'SAN FRANCISCO1'!G70+'SAN FRANCISCO2'!G71</f>
        <v>1159</v>
      </c>
      <c r="H70" s="8">
        <f>'SAN FRANCISCO1'!H70+'SAN FRANCISCO2'!H71</f>
        <v>1159</v>
      </c>
      <c r="I70" s="8">
        <f>'SAN FRANCISCO1'!I70+'SAN FRANCISCO2'!I71</f>
        <v>1159</v>
      </c>
      <c r="J70" s="2"/>
      <c r="K70" s="2"/>
    </row>
    <row r="71" spans="1:11" ht="15.75" customHeight="1">
      <c r="A71" s="11" t="s">
        <v>17</v>
      </c>
      <c r="B71" s="10"/>
      <c r="C71" s="8">
        <f>'SAN FRANCISCO1'!C71+'SAN FRANCISCO2'!C72</f>
        <v>1244</v>
      </c>
      <c r="D71" s="8">
        <f>'SAN FRANCISCO1'!D71+'SAN FRANCISCO2'!D72</f>
        <v>1244</v>
      </c>
      <c r="E71" s="8">
        <f>'SAN FRANCISCO1'!E71+'SAN FRANCISCO2'!E72</f>
        <v>1244</v>
      </c>
      <c r="F71" s="8">
        <f>'SAN FRANCISCO1'!F71+'SAN FRANCISCO2'!F72</f>
        <v>1244</v>
      </c>
      <c r="G71" s="8">
        <f>'SAN FRANCISCO1'!G71+'SAN FRANCISCO2'!G72</f>
        <v>1244</v>
      </c>
      <c r="H71" s="8">
        <f>'SAN FRANCISCO1'!H71+'SAN FRANCISCO2'!H72</f>
        <v>1244</v>
      </c>
      <c r="I71" s="8">
        <f>'SAN FRANCISCO1'!I71+'SAN FRANCISCO2'!I72</f>
        <v>1244</v>
      </c>
      <c r="J71" s="2"/>
      <c r="K71" s="2"/>
    </row>
    <row r="72" spans="1:11" ht="15.75" customHeight="1">
      <c r="A72" s="11" t="s">
        <v>18</v>
      </c>
      <c r="B72" s="10"/>
      <c r="C72" s="8">
        <f>'SAN FRANCISCO1'!C72+'SAN FRANCISCO2'!C73</f>
        <v>1403</v>
      </c>
      <c r="D72" s="8">
        <f>'SAN FRANCISCO1'!D72+'SAN FRANCISCO2'!D73</f>
        <v>1403</v>
      </c>
      <c r="E72" s="8">
        <f>'SAN FRANCISCO1'!E72+'SAN FRANCISCO2'!E73</f>
        <v>1403</v>
      </c>
      <c r="F72" s="8">
        <f>'SAN FRANCISCO1'!F72+'SAN FRANCISCO2'!F73</f>
        <v>1403</v>
      </c>
      <c r="G72" s="8">
        <f>'SAN FRANCISCO1'!G72+'SAN FRANCISCO2'!G73</f>
        <v>1403</v>
      </c>
      <c r="H72" s="8">
        <f>'SAN FRANCISCO1'!H72+'SAN FRANCISCO2'!H73</f>
        <v>1403</v>
      </c>
      <c r="I72" s="8">
        <f>'SAN FRANCISCO1'!I72+'SAN FRANCISCO2'!I73</f>
        <v>1403</v>
      </c>
      <c r="J72" s="2"/>
      <c r="K72" s="2"/>
    </row>
    <row r="73" spans="1:11" ht="15.75" customHeight="1">
      <c r="A73" s="11" t="s">
        <v>19</v>
      </c>
      <c r="B73" s="10"/>
      <c r="C73" s="8">
        <f>'SAN FRANCISCO1'!C73+'SAN FRANCISCO2'!C74</f>
        <v>1332</v>
      </c>
      <c r="D73" s="8">
        <f>'SAN FRANCISCO1'!D73+'SAN FRANCISCO2'!D74</f>
        <v>1332</v>
      </c>
      <c r="E73" s="8">
        <f>'SAN FRANCISCO1'!E73+'SAN FRANCISCO2'!E74</f>
        <v>1332</v>
      </c>
      <c r="F73" s="8">
        <f>'SAN FRANCISCO1'!F73+'SAN FRANCISCO2'!F74</f>
        <v>1332</v>
      </c>
      <c r="G73" s="8">
        <f>'SAN FRANCISCO1'!G73+'SAN FRANCISCO2'!G74</f>
        <v>0</v>
      </c>
      <c r="H73" s="8">
        <f>'SAN FRANCISCO1'!H73+'SAN FRANCISCO2'!H74</f>
        <v>0</v>
      </c>
      <c r="I73" s="8">
        <f>'SAN FRANCISCO1'!I73+'SAN FRANCISCO2'!I74</f>
        <v>0</v>
      </c>
      <c r="J73" s="2"/>
      <c r="K73" s="2"/>
    </row>
    <row r="74" spans="1:11" ht="15.75" customHeight="1">
      <c r="A74" s="11" t="s">
        <v>20</v>
      </c>
      <c r="B74" s="10"/>
      <c r="C74" s="8">
        <f>'SAN FRANCISCO1'!C74+'SAN FRANCISCO2'!C75</f>
        <v>1274</v>
      </c>
      <c r="D74" s="8">
        <f>'SAN FRANCISCO1'!D74+'SAN FRANCISCO2'!D75</f>
        <v>1287</v>
      </c>
      <c r="E74" s="8">
        <f>'SAN FRANCISCO1'!E74+'SAN FRANCISCO2'!E75</f>
        <v>1303</v>
      </c>
      <c r="F74" s="8">
        <f>'SAN FRANCISCO1'!F74+'SAN FRANCISCO2'!F75</f>
        <v>1287</v>
      </c>
      <c r="G74" s="8">
        <f>'SAN FRANCISCO1'!G74+'SAN FRANCISCO2'!G75</f>
        <v>0</v>
      </c>
      <c r="H74" s="8">
        <f>'SAN FRANCISCO1'!H74+'SAN FRANCISCO2'!H75</f>
        <v>0</v>
      </c>
      <c r="I74" s="8">
        <f>'SAN FRANCISCO1'!I74+'SAN FRANCISCO2'!I75</f>
        <v>0</v>
      </c>
      <c r="J74" s="2"/>
      <c r="K74" s="2"/>
    </row>
    <row r="75" spans="1:11" ht="15.75" customHeight="1">
      <c r="A75" s="11" t="s">
        <v>21</v>
      </c>
      <c r="B75" s="10"/>
      <c r="C75" s="8">
        <f>'SAN FRANCISCO1'!C75+'SAN FRANCISCO2'!C76</f>
        <v>1185</v>
      </c>
      <c r="D75" s="8">
        <f>'SAN FRANCISCO1'!D75+'SAN FRANCISCO2'!D76</f>
        <v>1196</v>
      </c>
      <c r="E75" s="8">
        <f>'SAN FRANCISCO1'!E75+'SAN FRANCISCO2'!E76</f>
        <v>1196</v>
      </c>
      <c r="F75" s="8">
        <f>'SAN FRANCISCO1'!F75+'SAN FRANCISCO2'!F76</f>
        <v>1181</v>
      </c>
      <c r="G75" s="8">
        <f>'SAN FRANCISCO1'!G75+'SAN FRANCISCO2'!G76</f>
        <v>0</v>
      </c>
      <c r="H75" s="8">
        <f>'SAN FRANCISCO1'!H75+'SAN FRANCISCO2'!H76</f>
        <v>0</v>
      </c>
      <c r="I75" s="8">
        <f>'SAN FRANCISCO1'!I75+'SAN FRANCISCO2'!I76</f>
        <v>0</v>
      </c>
      <c r="J75" s="2"/>
      <c r="K75" s="2"/>
    </row>
    <row r="76" spans="1:11" ht="15.75" customHeight="1">
      <c r="A76" s="7" t="s">
        <v>22</v>
      </c>
      <c r="B76" s="12">
        <f t="shared" ref="B76:I76" si="4">SUM(B68:B75)</f>
        <v>975</v>
      </c>
      <c r="C76" s="12">
        <f t="shared" si="4"/>
        <v>7597</v>
      </c>
      <c r="D76" s="12">
        <f t="shared" si="4"/>
        <v>7621</v>
      </c>
      <c r="E76" s="12">
        <f t="shared" si="4"/>
        <v>7637</v>
      </c>
      <c r="F76" s="12">
        <f t="shared" si="4"/>
        <v>7606</v>
      </c>
      <c r="G76" s="12">
        <f t="shared" si="4"/>
        <v>3806</v>
      </c>
      <c r="H76" s="12">
        <f t="shared" si="4"/>
        <v>3806</v>
      </c>
      <c r="I76" s="12">
        <f t="shared" si="4"/>
        <v>3806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42854</v>
      </c>
      <c r="J77" s="2"/>
      <c r="K77" s="2"/>
    </row>
    <row r="78" spans="1:11" ht="15.75" customHeight="1">
      <c r="A78" s="49" t="s">
        <v>4</v>
      </c>
      <c r="B78" s="51" t="s">
        <v>28</v>
      </c>
      <c r="C78" s="47"/>
      <c r="D78" s="47"/>
      <c r="E78" s="47"/>
      <c r="F78" s="47"/>
      <c r="G78" s="47"/>
      <c r="H78" s="47"/>
      <c r="I78" s="48"/>
      <c r="J78" s="2"/>
      <c r="K78" s="2"/>
    </row>
    <row r="79" spans="1:11" ht="15.75" customHeight="1">
      <c r="A79" s="63"/>
      <c r="B79" s="51" t="s">
        <v>96</v>
      </c>
      <c r="C79" s="47"/>
      <c r="D79" s="47"/>
      <c r="E79" s="47"/>
      <c r="F79" s="47"/>
      <c r="G79" s="47"/>
      <c r="H79" s="47"/>
      <c r="I79" s="48"/>
      <c r="J79" s="2"/>
      <c r="K79" s="2"/>
    </row>
    <row r="80" spans="1:11" ht="15.75" customHeight="1">
      <c r="A80" s="50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>
      <c r="A81" s="7" t="s">
        <v>14</v>
      </c>
      <c r="B81" s="10">
        <f>'SAN FRANCISCO1'!B81+'SAN FRANCISCO2'!B82</f>
        <v>1357</v>
      </c>
      <c r="C81" s="8">
        <f>'SAN FRANCISCO1'!C81+'SAN FRANCISCO2'!C82</f>
        <v>0</v>
      </c>
      <c r="D81" s="8">
        <f>'SAN FRANCISCO1'!D81+'SAN FRANCISCO2'!D82</f>
        <v>0</v>
      </c>
      <c r="E81" s="8">
        <f>'SAN FRANCISCO1'!E81+'SAN FRANCISCO2'!E82</f>
        <v>0</v>
      </c>
      <c r="F81" s="8">
        <f>'SAN FRANCISCO1'!F81+'SAN FRANCISCO2'!F82</f>
        <v>0</v>
      </c>
      <c r="G81" s="8">
        <f>'SAN FRANCISCO1'!G81+'SAN FRANCISCO2'!G82</f>
        <v>0</v>
      </c>
      <c r="H81" s="8">
        <f>'SAN FRANCISCO1'!H81+'SAN FRANCISCO2'!H82</f>
        <v>0</v>
      </c>
      <c r="I81" s="8">
        <f>'SAN FRANCISCO1'!I81+'SAN FRANCISCO2'!I82</f>
        <v>0</v>
      </c>
      <c r="J81" s="2"/>
      <c r="K81" s="2"/>
    </row>
    <row r="82" spans="1:11" ht="15.75" customHeight="1">
      <c r="A82" s="9" t="s">
        <v>15</v>
      </c>
      <c r="B82" s="10"/>
      <c r="C82" s="8">
        <f>'SAN FRANCISCO1'!C82+'SAN FRANCISCO2'!C83</f>
        <v>0</v>
      </c>
      <c r="D82" s="8">
        <f>'SAN FRANCISCO1'!D82+'SAN FRANCISCO2'!D83</f>
        <v>0</v>
      </c>
      <c r="E82" s="8">
        <f>'SAN FRANCISCO1'!E82+'SAN FRANCISCO2'!E83</f>
        <v>0</v>
      </c>
      <c r="F82" s="8">
        <f>'SAN FRANCISCO1'!F82+'SAN FRANCISCO2'!F83</f>
        <v>0</v>
      </c>
      <c r="G82" s="8">
        <f>'SAN FRANCISCO1'!G82+'SAN FRANCISCO2'!G83</f>
        <v>0</v>
      </c>
      <c r="H82" s="8">
        <f>'SAN FRANCISCO1'!H82+'SAN FRANCISCO2'!H83</f>
        <v>0</v>
      </c>
      <c r="I82" s="8">
        <f>'SAN FRANCISCO1'!I82+'SAN FRANCISCO2'!I83</f>
        <v>0</v>
      </c>
      <c r="J82" s="2"/>
      <c r="K82" s="2"/>
    </row>
    <row r="83" spans="1:11" ht="15.75" customHeight="1">
      <c r="A83" s="11" t="s">
        <v>16</v>
      </c>
      <c r="B83" s="10"/>
      <c r="C83" s="8">
        <f>'SAN FRANCISCO1'!C83+'SAN FRANCISCO2'!C84</f>
        <v>1414</v>
      </c>
      <c r="D83" s="8">
        <f>'SAN FRANCISCO1'!D83+'SAN FRANCISCO2'!D84</f>
        <v>1414</v>
      </c>
      <c r="E83" s="8">
        <f>'SAN FRANCISCO1'!E83+'SAN FRANCISCO2'!E84</f>
        <v>1414</v>
      </c>
      <c r="F83" s="8">
        <f>'SAN FRANCISCO1'!F83+'SAN FRANCISCO2'!F84</f>
        <v>1414</v>
      </c>
      <c r="G83" s="8">
        <f>'SAN FRANCISCO1'!G83+'SAN FRANCISCO2'!G84</f>
        <v>1414</v>
      </c>
      <c r="H83" s="8">
        <f>'SAN FRANCISCO1'!H83+'SAN FRANCISCO2'!H84</f>
        <v>1414</v>
      </c>
      <c r="I83" s="8">
        <f>'SAN FRANCISCO1'!I83+'SAN FRANCISCO2'!I84</f>
        <v>1414</v>
      </c>
      <c r="J83" s="2"/>
      <c r="K83" s="2"/>
    </row>
    <row r="84" spans="1:11" ht="15.75" customHeight="1">
      <c r="A84" s="11" t="s">
        <v>17</v>
      </c>
      <c r="B84" s="10"/>
      <c r="C84" s="8">
        <f>'SAN FRANCISCO1'!C84+'SAN FRANCISCO2'!C85</f>
        <v>1433</v>
      </c>
      <c r="D84" s="8">
        <f>'SAN FRANCISCO1'!D84+'SAN FRANCISCO2'!D85</f>
        <v>1433</v>
      </c>
      <c r="E84" s="8">
        <f>'SAN FRANCISCO1'!E84+'SAN FRANCISCO2'!E85</f>
        <v>1433</v>
      </c>
      <c r="F84" s="8">
        <f>'SAN FRANCISCO1'!F84+'SAN FRANCISCO2'!F85</f>
        <v>1433</v>
      </c>
      <c r="G84" s="8">
        <f>'SAN FRANCISCO1'!G84+'SAN FRANCISCO2'!G85</f>
        <v>1433</v>
      </c>
      <c r="H84" s="8">
        <f>'SAN FRANCISCO1'!H84+'SAN FRANCISCO2'!H85</f>
        <v>1433</v>
      </c>
      <c r="I84" s="8">
        <f>'SAN FRANCISCO1'!I84+'SAN FRANCISCO2'!I85</f>
        <v>1433</v>
      </c>
      <c r="J84" s="2"/>
      <c r="K84" s="2"/>
    </row>
    <row r="85" spans="1:11" ht="15.75" customHeight="1">
      <c r="A85" s="11" t="s">
        <v>18</v>
      </c>
      <c r="B85" s="10"/>
      <c r="C85" s="8">
        <f>'SAN FRANCISCO1'!C85+'SAN FRANCISCO2'!C86</f>
        <v>1839</v>
      </c>
      <c r="D85" s="8">
        <f>'SAN FRANCISCO1'!D85+'SAN FRANCISCO2'!D86</f>
        <v>1839</v>
      </c>
      <c r="E85" s="8">
        <f>'SAN FRANCISCO1'!E85+'SAN FRANCISCO2'!E86</f>
        <v>1839</v>
      </c>
      <c r="F85" s="8">
        <f>'SAN FRANCISCO1'!F85+'SAN FRANCISCO2'!F86</f>
        <v>1839</v>
      </c>
      <c r="G85" s="8">
        <f>'SAN FRANCISCO1'!G85+'SAN FRANCISCO2'!G86</f>
        <v>1839</v>
      </c>
      <c r="H85" s="8">
        <f>'SAN FRANCISCO1'!H85+'SAN FRANCISCO2'!H86</f>
        <v>1839</v>
      </c>
      <c r="I85" s="8">
        <f>'SAN FRANCISCO1'!I85+'SAN FRANCISCO2'!I86</f>
        <v>1839</v>
      </c>
      <c r="J85" s="2"/>
      <c r="K85" s="2"/>
    </row>
    <row r="86" spans="1:11" ht="15.75" customHeight="1">
      <c r="A86" s="11" t="s">
        <v>19</v>
      </c>
      <c r="B86" s="10"/>
      <c r="C86" s="8">
        <f>'SAN FRANCISCO1'!C86+'SAN FRANCISCO2'!C87</f>
        <v>1695</v>
      </c>
      <c r="D86" s="8">
        <f>'SAN FRANCISCO1'!D86+'SAN FRANCISCO2'!D87</f>
        <v>1695</v>
      </c>
      <c r="E86" s="8">
        <f>'SAN FRANCISCO1'!E86+'SAN FRANCISCO2'!E87</f>
        <v>1695</v>
      </c>
      <c r="F86" s="8">
        <f>'SAN FRANCISCO1'!F86+'SAN FRANCISCO2'!F87</f>
        <v>1695</v>
      </c>
      <c r="G86" s="8">
        <f>'SAN FRANCISCO1'!G86+'SAN FRANCISCO2'!G87</f>
        <v>0</v>
      </c>
      <c r="H86" s="8">
        <f>'SAN FRANCISCO1'!H86+'SAN FRANCISCO2'!H87</f>
        <v>0</v>
      </c>
      <c r="I86" s="8">
        <f>'SAN FRANCISCO1'!I86+'SAN FRANCISCO2'!I87</f>
        <v>0</v>
      </c>
      <c r="J86" s="2"/>
      <c r="K86" s="2"/>
    </row>
    <row r="87" spans="1:11" ht="15.75" customHeight="1">
      <c r="A87" s="11" t="s">
        <v>20</v>
      </c>
      <c r="B87" s="10"/>
      <c r="C87" s="8">
        <f>'SAN FRANCISCO1'!C87+'SAN FRANCISCO2'!C88</f>
        <v>1688</v>
      </c>
      <c r="D87" s="8">
        <f>'SAN FRANCISCO1'!D87+'SAN FRANCISCO2'!D88</f>
        <v>1688</v>
      </c>
      <c r="E87" s="8">
        <f>'SAN FRANCISCO1'!E87+'SAN FRANCISCO2'!E88</f>
        <v>1688</v>
      </c>
      <c r="F87" s="8">
        <f>'SAN FRANCISCO1'!F87+'SAN FRANCISCO2'!F88</f>
        <v>1688</v>
      </c>
      <c r="G87" s="8">
        <f>'SAN FRANCISCO1'!G87+'SAN FRANCISCO2'!G88</f>
        <v>0</v>
      </c>
      <c r="H87" s="8">
        <f>'SAN FRANCISCO1'!H87+'SAN FRANCISCO2'!H88</f>
        <v>0</v>
      </c>
      <c r="I87" s="8">
        <f>'SAN FRANCISCO1'!I87+'SAN FRANCISCO2'!I88</f>
        <v>0</v>
      </c>
      <c r="J87" s="2"/>
      <c r="K87" s="2"/>
    </row>
    <row r="88" spans="1:11" ht="15.75" customHeight="1">
      <c r="A88" s="11" t="s">
        <v>21</v>
      </c>
      <c r="B88" s="10"/>
      <c r="C88" s="8">
        <f>'SAN FRANCISCO1'!C88+'SAN FRANCISCO2'!C89</f>
        <v>1599</v>
      </c>
      <c r="D88" s="8">
        <f>'SAN FRANCISCO1'!D88+'SAN FRANCISCO2'!D89</f>
        <v>1599</v>
      </c>
      <c r="E88" s="8">
        <f>'SAN FRANCISCO1'!E88+'SAN FRANCISCO2'!E89</f>
        <v>1599</v>
      </c>
      <c r="F88" s="8">
        <f>'SAN FRANCISCO1'!F88+'SAN FRANCISCO2'!F89</f>
        <v>1599</v>
      </c>
      <c r="G88" s="8">
        <f>'SAN FRANCISCO1'!G88+'SAN FRANCISCO2'!G89</f>
        <v>0</v>
      </c>
      <c r="H88" s="8">
        <f>'SAN FRANCISCO1'!H88+'SAN FRANCISCO2'!H89</f>
        <v>0</v>
      </c>
      <c r="I88" s="8">
        <f>'SAN FRANCISCO1'!I88+'SAN FRANCISCO2'!I89</f>
        <v>0</v>
      </c>
      <c r="J88" s="2"/>
      <c r="K88" s="2"/>
    </row>
    <row r="89" spans="1:11" ht="15.75" customHeight="1">
      <c r="A89" s="7" t="s">
        <v>22</v>
      </c>
      <c r="B89" s="12">
        <f t="shared" ref="B89:I89" si="5">SUM(B81:B88)</f>
        <v>1357</v>
      </c>
      <c r="C89" s="12">
        <f t="shared" si="5"/>
        <v>9668</v>
      </c>
      <c r="D89" s="12">
        <f t="shared" si="5"/>
        <v>9668</v>
      </c>
      <c r="E89" s="12">
        <f t="shared" si="5"/>
        <v>9668</v>
      </c>
      <c r="F89" s="12">
        <f t="shared" si="5"/>
        <v>9668</v>
      </c>
      <c r="G89" s="12">
        <f t="shared" si="5"/>
        <v>4686</v>
      </c>
      <c r="H89" s="12">
        <f t="shared" si="5"/>
        <v>4686</v>
      </c>
      <c r="I89" s="12">
        <f t="shared" si="5"/>
        <v>4686</v>
      </c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14">
        <f>SUM(B89:I89)</f>
        <v>54087</v>
      </c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>
      <c r="A92" s="49" t="s">
        <v>4</v>
      </c>
      <c r="B92" s="51" t="s">
        <v>28</v>
      </c>
      <c r="C92" s="47"/>
      <c r="D92" s="47"/>
      <c r="E92" s="47"/>
      <c r="F92" s="47"/>
      <c r="G92" s="47"/>
      <c r="H92" s="47"/>
      <c r="I92" s="48"/>
      <c r="J92" s="2"/>
      <c r="K92" s="2"/>
    </row>
    <row r="93" spans="1:11" ht="15.75" customHeight="1">
      <c r="A93" s="63"/>
      <c r="B93" s="51" t="s">
        <v>97</v>
      </c>
      <c r="C93" s="47"/>
      <c r="D93" s="47"/>
      <c r="E93" s="47"/>
      <c r="F93" s="47"/>
      <c r="G93" s="47"/>
      <c r="H93" s="47"/>
      <c r="I93" s="48"/>
      <c r="J93" s="2"/>
      <c r="K93" s="2"/>
    </row>
    <row r="94" spans="1:11" ht="15.75" customHeight="1">
      <c r="A94" s="50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>
      <c r="A95" s="7" t="s">
        <v>14</v>
      </c>
      <c r="B95" s="10">
        <f>'SAN FRANCISCO1'!B95+'SAN FRANCISCO2'!B96</f>
        <v>348</v>
      </c>
      <c r="C95" s="8">
        <f>'SAN FRANCISCO1'!C95+'SAN FRANCISCO2'!C96</f>
        <v>0</v>
      </c>
      <c r="D95" s="8">
        <f>'SAN FRANCISCO1'!D95+'SAN FRANCISCO2'!D96</f>
        <v>0</v>
      </c>
      <c r="E95" s="8">
        <f>'SAN FRANCISCO1'!E95+'SAN FRANCISCO2'!E96</f>
        <v>0</v>
      </c>
      <c r="F95" s="8">
        <f>'SAN FRANCISCO1'!F95+'SAN FRANCISCO2'!F96</f>
        <v>0</v>
      </c>
      <c r="G95" s="8">
        <f>'SAN FRANCISCO1'!G95+'SAN FRANCISCO2'!G96</f>
        <v>0</v>
      </c>
      <c r="H95" s="8">
        <f>'SAN FRANCISCO1'!H95+'SAN FRANCISCO2'!H96</f>
        <v>0</v>
      </c>
      <c r="I95" s="8">
        <f>'SAN FRANCISCO1'!I95+'SAN FRANCISCO2'!I96</f>
        <v>0</v>
      </c>
      <c r="J95" s="2"/>
      <c r="K95" s="2"/>
    </row>
    <row r="96" spans="1:11" ht="15.75" customHeight="1">
      <c r="A96" s="9" t="s">
        <v>15</v>
      </c>
      <c r="B96" s="10"/>
      <c r="C96" s="8">
        <f>'SAN FRANCISCO1'!C96+'SAN FRANCISCO2'!C97</f>
        <v>0</v>
      </c>
      <c r="D96" s="8">
        <f>'SAN FRANCISCO1'!D96+'SAN FRANCISCO2'!D97</f>
        <v>0</v>
      </c>
      <c r="E96" s="8">
        <f>'SAN FRANCISCO1'!E96+'SAN FRANCISCO2'!E97</f>
        <v>0</v>
      </c>
      <c r="F96" s="8">
        <f>'SAN FRANCISCO1'!F96+'SAN FRANCISCO2'!F97</f>
        <v>0</v>
      </c>
      <c r="G96" s="8">
        <f>'SAN FRANCISCO1'!G96+'SAN FRANCISCO2'!G97</f>
        <v>0</v>
      </c>
      <c r="H96" s="8">
        <f>'SAN FRANCISCO1'!H96+'SAN FRANCISCO2'!H97</f>
        <v>0</v>
      </c>
      <c r="I96" s="8">
        <f>'SAN FRANCISCO1'!I96+'SAN FRANCISCO2'!I97</f>
        <v>0</v>
      </c>
      <c r="J96" s="2"/>
      <c r="K96" s="2"/>
    </row>
    <row r="97" spans="1:11" ht="15.75" customHeight="1">
      <c r="A97" s="11" t="s">
        <v>16</v>
      </c>
      <c r="B97" s="10"/>
      <c r="C97" s="8">
        <f>'SAN FRANCISCO1'!C97+'SAN FRANCISCO2'!C98</f>
        <v>403</v>
      </c>
      <c r="D97" s="8">
        <f>'SAN FRANCISCO1'!D97+'SAN FRANCISCO2'!D98</f>
        <v>403</v>
      </c>
      <c r="E97" s="8">
        <f>'SAN FRANCISCO1'!E97+'SAN FRANCISCO2'!E98</f>
        <v>403</v>
      </c>
      <c r="F97" s="8">
        <f>'SAN FRANCISCO1'!F97+'SAN FRANCISCO2'!F98</f>
        <v>403</v>
      </c>
      <c r="G97" s="8">
        <f>'SAN FRANCISCO1'!G97+'SAN FRANCISCO2'!G98</f>
        <v>403</v>
      </c>
      <c r="H97" s="8">
        <f>'SAN FRANCISCO1'!H97+'SAN FRANCISCO2'!H98</f>
        <v>403</v>
      </c>
      <c r="I97" s="8">
        <f>'SAN FRANCISCO1'!I97+'SAN FRANCISCO2'!I98</f>
        <v>403</v>
      </c>
      <c r="J97" s="2"/>
      <c r="K97" s="2"/>
    </row>
    <row r="98" spans="1:11" ht="15.75" customHeight="1">
      <c r="A98" s="11" t="s">
        <v>17</v>
      </c>
      <c r="B98" s="10"/>
      <c r="C98" s="8">
        <f>'SAN FRANCISCO1'!C98+'SAN FRANCISCO2'!C99</f>
        <v>444</v>
      </c>
      <c r="D98" s="8">
        <f>'SAN FRANCISCO1'!D98+'SAN FRANCISCO2'!D99</f>
        <v>444</v>
      </c>
      <c r="E98" s="8">
        <f>'SAN FRANCISCO1'!E98+'SAN FRANCISCO2'!E99</f>
        <v>444</v>
      </c>
      <c r="F98" s="8">
        <f>'SAN FRANCISCO1'!F98+'SAN FRANCISCO2'!F99</f>
        <v>444</v>
      </c>
      <c r="G98" s="8">
        <f>'SAN FRANCISCO1'!G98+'SAN FRANCISCO2'!G99</f>
        <v>444</v>
      </c>
      <c r="H98" s="8">
        <f>'SAN FRANCISCO1'!H98+'SAN FRANCISCO2'!H99</f>
        <v>444</v>
      </c>
      <c r="I98" s="8">
        <f>'SAN FRANCISCO1'!I98+'SAN FRANCISCO2'!I99</f>
        <v>444</v>
      </c>
      <c r="J98" s="2"/>
      <c r="K98" s="2"/>
    </row>
    <row r="99" spans="1:11" ht="15.75" customHeight="1">
      <c r="A99" s="11" t="s">
        <v>18</v>
      </c>
      <c r="B99" s="10"/>
      <c r="C99" s="8">
        <f>'SAN FRANCISCO1'!C99+'SAN FRANCISCO2'!C100</f>
        <v>463</v>
      </c>
      <c r="D99" s="8">
        <f>'SAN FRANCISCO1'!D99+'SAN FRANCISCO2'!D100</f>
        <v>463</v>
      </c>
      <c r="E99" s="8">
        <f>'SAN FRANCISCO1'!E99+'SAN FRANCISCO2'!E100</f>
        <v>463</v>
      </c>
      <c r="F99" s="8">
        <f>'SAN FRANCISCO1'!F99+'SAN FRANCISCO2'!F100</f>
        <v>463</v>
      </c>
      <c r="G99" s="8">
        <f>'SAN FRANCISCO1'!G99+'SAN FRANCISCO2'!G100</f>
        <v>463</v>
      </c>
      <c r="H99" s="8">
        <f>'SAN FRANCISCO1'!H99+'SAN FRANCISCO2'!H100</f>
        <v>463</v>
      </c>
      <c r="I99" s="8">
        <f>'SAN FRANCISCO1'!I99+'SAN FRANCISCO2'!I100</f>
        <v>463</v>
      </c>
      <c r="J99" s="2"/>
      <c r="K99" s="2"/>
    </row>
    <row r="100" spans="1:11" ht="15.75" customHeight="1">
      <c r="A100" s="11" t="s">
        <v>19</v>
      </c>
      <c r="B100" s="10"/>
      <c r="C100" s="8">
        <f>'SAN FRANCISCO1'!C100+'SAN FRANCISCO2'!C101</f>
        <v>483</v>
      </c>
      <c r="D100" s="8">
        <f>'SAN FRANCISCO1'!D100+'SAN FRANCISCO2'!D101</f>
        <v>483</v>
      </c>
      <c r="E100" s="8">
        <f>'SAN FRANCISCO1'!E100+'SAN FRANCISCO2'!E101</f>
        <v>483</v>
      </c>
      <c r="F100" s="8">
        <f>'SAN FRANCISCO1'!F100+'SAN FRANCISCO2'!F101</f>
        <v>483</v>
      </c>
      <c r="G100" s="8">
        <f>'SAN FRANCISCO1'!G100+'SAN FRANCISCO2'!G101</f>
        <v>0</v>
      </c>
      <c r="H100" s="8">
        <f>'SAN FRANCISCO1'!H100+'SAN FRANCISCO2'!H101</f>
        <v>0</v>
      </c>
      <c r="I100" s="8">
        <f>'SAN FRANCISCO1'!I100+'SAN FRANCISCO2'!I101</f>
        <v>0</v>
      </c>
      <c r="J100" s="2"/>
      <c r="K100" s="2"/>
    </row>
    <row r="101" spans="1:11" ht="15.75" customHeight="1">
      <c r="A101" s="11" t="s">
        <v>20</v>
      </c>
      <c r="B101" s="10"/>
      <c r="C101" s="8">
        <f>'SAN FRANCISCO1'!C101+'SAN FRANCISCO2'!C102</f>
        <v>488</v>
      </c>
      <c r="D101" s="8">
        <f>'SAN FRANCISCO1'!D101+'SAN FRANCISCO2'!D102</f>
        <v>488</v>
      </c>
      <c r="E101" s="8">
        <f>'SAN FRANCISCO1'!E101+'SAN FRANCISCO2'!E102</f>
        <v>488</v>
      </c>
      <c r="F101" s="8">
        <f>'SAN FRANCISCO1'!F101+'SAN FRANCISCO2'!F102</f>
        <v>488</v>
      </c>
      <c r="G101" s="8">
        <f>'SAN FRANCISCO1'!G101+'SAN FRANCISCO2'!G102</f>
        <v>0</v>
      </c>
      <c r="H101" s="8">
        <f>'SAN FRANCISCO1'!H101+'SAN FRANCISCO2'!H102</f>
        <v>0</v>
      </c>
      <c r="I101" s="8">
        <f>'SAN FRANCISCO1'!I101+'SAN FRANCISCO2'!I102</f>
        <v>0</v>
      </c>
      <c r="J101" s="2"/>
      <c r="K101" s="2"/>
    </row>
    <row r="102" spans="1:11" ht="15.75" customHeight="1">
      <c r="A102" s="11" t="s">
        <v>21</v>
      </c>
      <c r="B102" s="10"/>
      <c r="C102" s="8">
        <f>'SAN FRANCISCO1'!C102+'SAN FRANCISCO2'!C103</f>
        <v>435</v>
      </c>
      <c r="D102" s="8">
        <f>'SAN FRANCISCO1'!D102+'SAN FRANCISCO2'!D103</f>
        <v>435</v>
      </c>
      <c r="E102" s="8">
        <f>'SAN FRANCISCO1'!E102+'SAN FRANCISCO2'!E103</f>
        <v>435</v>
      </c>
      <c r="F102" s="8">
        <f>'SAN FRANCISCO1'!F102+'SAN FRANCISCO2'!F103</f>
        <v>435</v>
      </c>
      <c r="G102" s="8">
        <f>'SAN FRANCISCO1'!G102+'SAN FRANCISCO2'!G103</f>
        <v>0</v>
      </c>
      <c r="H102" s="8">
        <f>'SAN FRANCISCO1'!H102+'SAN FRANCISCO2'!H103</f>
        <v>0</v>
      </c>
      <c r="I102" s="8">
        <f>'SAN FRANCISCO1'!I102+'SAN FRANCISCO2'!I103</f>
        <v>0</v>
      </c>
      <c r="J102" s="2"/>
      <c r="K102" s="2"/>
    </row>
    <row r="103" spans="1:11" ht="15.75" customHeight="1">
      <c r="A103" s="7" t="s">
        <v>22</v>
      </c>
      <c r="B103" s="12">
        <f t="shared" ref="B103:I103" si="6">SUM(B95:B102)</f>
        <v>348</v>
      </c>
      <c r="C103" s="12">
        <f t="shared" si="6"/>
        <v>2716</v>
      </c>
      <c r="D103" s="12">
        <f t="shared" si="6"/>
        <v>2716</v>
      </c>
      <c r="E103" s="12">
        <f t="shared" si="6"/>
        <v>2716</v>
      </c>
      <c r="F103" s="12">
        <f t="shared" si="6"/>
        <v>2716</v>
      </c>
      <c r="G103" s="12">
        <f t="shared" si="6"/>
        <v>1310</v>
      </c>
      <c r="H103" s="12">
        <f t="shared" si="6"/>
        <v>1310</v>
      </c>
      <c r="I103" s="12">
        <f t="shared" si="6"/>
        <v>1310</v>
      </c>
      <c r="J103" s="2"/>
      <c r="K103" s="2"/>
    </row>
    <row r="104" spans="1:11" ht="15.75" customHeigh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15142</v>
      </c>
      <c r="J104" s="2"/>
      <c r="K104" s="2"/>
    </row>
    <row r="105" spans="1:1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>
      <c r="A107" s="2"/>
      <c r="B107" s="2"/>
      <c r="C107" s="2"/>
      <c r="D107" s="2"/>
      <c r="E107" s="2"/>
      <c r="F107" s="2"/>
      <c r="G107" s="61" t="s">
        <v>48</v>
      </c>
      <c r="H107" s="57">
        <f>I77+I63+I50+I36+I23+I90+I104</f>
        <v>200599</v>
      </c>
      <c r="I107" s="58"/>
      <c r="J107" s="2"/>
      <c r="K107" s="2"/>
    </row>
    <row r="108" spans="1:11" ht="15.75" customHeight="1">
      <c r="A108" s="2"/>
      <c r="B108" s="2"/>
      <c r="C108" s="2"/>
      <c r="D108" s="2"/>
      <c r="E108" s="2"/>
      <c r="F108" s="2"/>
      <c r="G108" s="62"/>
      <c r="H108" s="59"/>
      <c r="I108" s="60"/>
      <c r="J108" s="2"/>
      <c r="K108" s="2"/>
    </row>
  </sheetData>
  <mergeCells count="27">
    <mergeCell ref="A7:I7"/>
    <mergeCell ref="A8:I8"/>
    <mergeCell ref="A9:I9"/>
    <mergeCell ref="A11:A13"/>
    <mergeCell ref="B12:I12"/>
    <mergeCell ref="A10:I10"/>
    <mergeCell ref="B11:I11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B78:I78"/>
    <mergeCell ref="B79:I79"/>
    <mergeCell ref="A92:A94"/>
    <mergeCell ref="B92:I92"/>
    <mergeCell ref="B93:I93"/>
    <mergeCell ref="A78:A80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08"/>
  <sheetViews>
    <sheetView topLeftCell="A76" workbookViewId="0">
      <selection activeCell="C41" sqref="C41"/>
    </sheetView>
  </sheetViews>
  <sheetFormatPr baseColWidth="10" defaultColWidth="14.42578125" defaultRowHeight="15" customHeight="1"/>
  <cols>
    <col min="1" max="1" width="39" style="24" customWidth="1"/>
    <col min="2" max="2" width="8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28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91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v>331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10"/>
      <c r="C16" s="8">
        <v>337</v>
      </c>
      <c r="D16" s="8">
        <v>337</v>
      </c>
      <c r="E16" s="8">
        <v>337</v>
      </c>
      <c r="F16" s="8">
        <v>337</v>
      </c>
      <c r="G16" s="8">
        <v>337</v>
      </c>
      <c r="H16" s="8">
        <v>337</v>
      </c>
      <c r="I16" s="8">
        <v>337</v>
      </c>
      <c r="J16" s="5"/>
      <c r="K16" s="2"/>
    </row>
    <row r="17" spans="1:11" ht="20.25" thickTop="1" thickBot="1">
      <c r="A17" s="11" t="s">
        <v>17</v>
      </c>
      <c r="B17" s="10"/>
      <c r="C17" s="8">
        <v>358</v>
      </c>
      <c r="D17" s="8">
        <v>358</v>
      </c>
      <c r="E17" s="8">
        <v>358</v>
      </c>
      <c r="F17" s="8">
        <v>358</v>
      </c>
      <c r="G17" s="8">
        <v>358</v>
      </c>
      <c r="H17" s="8">
        <v>358</v>
      </c>
      <c r="I17" s="8">
        <v>358</v>
      </c>
      <c r="J17" s="5"/>
      <c r="K17" s="2"/>
    </row>
    <row r="18" spans="1:11" ht="20.25" thickTop="1" thickBot="1">
      <c r="A18" s="11" t="s">
        <v>18</v>
      </c>
      <c r="B18" s="10"/>
      <c r="C18" s="8">
        <v>425</v>
      </c>
      <c r="D18" s="8">
        <v>425</v>
      </c>
      <c r="E18" s="8">
        <v>425</v>
      </c>
      <c r="F18" s="8">
        <v>425</v>
      </c>
      <c r="G18" s="8">
        <v>425</v>
      </c>
      <c r="H18" s="8">
        <v>425</v>
      </c>
      <c r="I18" s="8">
        <v>425</v>
      </c>
      <c r="J18" s="5"/>
      <c r="K18" s="2"/>
    </row>
    <row r="19" spans="1:11" ht="20.25" thickTop="1" thickBot="1">
      <c r="A19" s="11" t="s">
        <v>19</v>
      </c>
      <c r="B19" s="10"/>
      <c r="C19" s="8">
        <v>433</v>
      </c>
      <c r="D19" s="8">
        <v>433</v>
      </c>
      <c r="E19" s="8">
        <v>433</v>
      </c>
      <c r="F19" s="8">
        <v>433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10"/>
      <c r="C20" s="8">
        <v>489</v>
      </c>
      <c r="D20" s="8">
        <v>489</v>
      </c>
      <c r="E20" s="8">
        <v>489</v>
      </c>
      <c r="F20" s="8">
        <v>489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10"/>
      <c r="C21" s="8">
        <v>454</v>
      </c>
      <c r="D21" s="8">
        <v>454</v>
      </c>
      <c r="E21" s="8">
        <v>454</v>
      </c>
      <c r="F21" s="8">
        <v>454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2">
        <f>SUM(B14:B21)</f>
        <v>331</v>
      </c>
      <c r="C22" s="12">
        <f t="shared" ref="C22:I22" si="0">SUM(C16:C21)</f>
        <v>2496</v>
      </c>
      <c r="D22" s="12">
        <f t="shared" si="0"/>
        <v>2496</v>
      </c>
      <c r="E22" s="12">
        <f t="shared" si="0"/>
        <v>2496</v>
      </c>
      <c r="F22" s="12">
        <f t="shared" si="0"/>
        <v>2496</v>
      </c>
      <c r="G22" s="12">
        <f t="shared" si="0"/>
        <v>1120</v>
      </c>
      <c r="H22" s="12">
        <f t="shared" si="0"/>
        <v>1120</v>
      </c>
      <c r="I22" s="12">
        <f t="shared" si="0"/>
        <v>1120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13675</v>
      </c>
      <c r="J23" s="2"/>
      <c r="K23" s="2"/>
    </row>
    <row r="24" spans="1:11" ht="15.75" customHeight="1" thickTop="1" thickBot="1">
      <c r="A24" s="69" t="s">
        <v>4</v>
      </c>
      <c r="B24" s="51" t="s">
        <v>28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92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v>414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407</v>
      </c>
      <c r="D29" s="8">
        <v>407</v>
      </c>
      <c r="E29" s="8">
        <v>407</v>
      </c>
      <c r="F29" s="8">
        <v>407</v>
      </c>
      <c r="G29" s="8">
        <v>407</v>
      </c>
      <c r="H29" s="8">
        <v>407</v>
      </c>
      <c r="I29" s="8">
        <v>407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439</v>
      </c>
      <c r="D30" s="8">
        <v>439</v>
      </c>
      <c r="E30" s="8">
        <v>439</v>
      </c>
      <c r="F30" s="8">
        <v>439</v>
      </c>
      <c r="G30" s="8">
        <v>439</v>
      </c>
      <c r="H30" s="8">
        <v>439</v>
      </c>
      <c r="I30" s="8">
        <v>439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537</v>
      </c>
      <c r="D31" s="8">
        <v>537</v>
      </c>
      <c r="E31" s="8">
        <v>537</v>
      </c>
      <c r="F31" s="8">
        <v>537</v>
      </c>
      <c r="G31" s="8">
        <v>537</v>
      </c>
      <c r="H31" s="8">
        <v>537</v>
      </c>
      <c r="I31" s="8">
        <v>537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504</v>
      </c>
      <c r="D32" s="8">
        <v>504</v>
      </c>
      <c r="E32" s="8">
        <v>504</v>
      </c>
      <c r="F32" s="8">
        <v>504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514</v>
      </c>
      <c r="D33" s="8">
        <v>514</v>
      </c>
      <c r="E33" s="8">
        <v>514</v>
      </c>
      <c r="F33" s="8">
        <v>514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528</v>
      </c>
      <c r="D34" s="8">
        <v>528</v>
      </c>
      <c r="E34" s="8">
        <v>528</v>
      </c>
      <c r="F34" s="8">
        <v>528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414</v>
      </c>
      <c r="C35" s="12">
        <f t="shared" si="1"/>
        <v>2929</v>
      </c>
      <c r="D35" s="12">
        <f t="shared" si="1"/>
        <v>2929</v>
      </c>
      <c r="E35" s="12">
        <f t="shared" si="1"/>
        <v>2929</v>
      </c>
      <c r="F35" s="12">
        <f t="shared" si="1"/>
        <v>2929</v>
      </c>
      <c r="G35" s="12">
        <f t="shared" si="1"/>
        <v>1383</v>
      </c>
      <c r="H35" s="12">
        <f t="shared" si="1"/>
        <v>1383</v>
      </c>
      <c r="I35" s="12">
        <f t="shared" si="1"/>
        <v>1383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16279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28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93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10">
        <v>489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508</v>
      </c>
      <c r="D43" s="8">
        <v>508</v>
      </c>
      <c r="E43" s="8">
        <v>508</v>
      </c>
      <c r="F43" s="8">
        <v>508</v>
      </c>
      <c r="G43" s="8">
        <v>508</v>
      </c>
      <c r="H43" s="8">
        <v>508</v>
      </c>
      <c r="I43" s="8">
        <v>508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548</v>
      </c>
      <c r="D44" s="8">
        <v>548</v>
      </c>
      <c r="E44" s="8">
        <v>548</v>
      </c>
      <c r="F44" s="8">
        <v>548</v>
      </c>
      <c r="G44" s="8">
        <v>548</v>
      </c>
      <c r="H44" s="8">
        <v>548</v>
      </c>
      <c r="I44" s="8">
        <v>548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605</v>
      </c>
      <c r="D45" s="8">
        <v>605</v>
      </c>
      <c r="E45" s="8">
        <v>605</v>
      </c>
      <c r="F45" s="8">
        <v>605</v>
      </c>
      <c r="G45" s="8">
        <v>605</v>
      </c>
      <c r="H45" s="8">
        <v>605</v>
      </c>
      <c r="I45" s="8">
        <v>605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594</v>
      </c>
      <c r="D46" s="8">
        <v>594</v>
      </c>
      <c r="E46" s="8">
        <v>594</v>
      </c>
      <c r="F46" s="8">
        <v>594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675</v>
      </c>
      <c r="D47" s="8">
        <v>675</v>
      </c>
      <c r="E47" s="8">
        <v>675</v>
      </c>
      <c r="F47" s="8">
        <v>675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602</v>
      </c>
      <c r="D48" s="8">
        <v>602</v>
      </c>
      <c r="E48" s="8">
        <v>602</v>
      </c>
      <c r="F48" s="8">
        <v>602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489</v>
      </c>
      <c r="C49" s="12">
        <f t="shared" si="2"/>
        <v>3532</v>
      </c>
      <c r="D49" s="12">
        <f t="shared" si="2"/>
        <v>3532</v>
      </c>
      <c r="E49" s="12">
        <f t="shared" si="2"/>
        <v>3532</v>
      </c>
      <c r="F49" s="12">
        <f t="shared" si="2"/>
        <v>3532</v>
      </c>
      <c r="G49" s="12">
        <f t="shared" si="2"/>
        <v>1661</v>
      </c>
      <c r="H49" s="12">
        <f t="shared" si="2"/>
        <v>1661</v>
      </c>
      <c r="I49" s="12">
        <f t="shared" si="2"/>
        <v>1661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19600</v>
      </c>
      <c r="J50" s="2"/>
      <c r="K50" s="2"/>
    </row>
    <row r="51" spans="1:11" ht="15.75" customHeight="1" thickTop="1" thickBot="1">
      <c r="A51" s="69" t="s">
        <v>4</v>
      </c>
      <c r="B51" s="51" t="s">
        <v>28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94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10">
        <v>756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851</v>
      </c>
      <c r="D56" s="8">
        <v>851</v>
      </c>
      <c r="E56" s="8">
        <v>851</v>
      </c>
      <c r="F56" s="8">
        <v>851</v>
      </c>
      <c r="G56" s="8">
        <v>851</v>
      </c>
      <c r="H56" s="8">
        <v>851</v>
      </c>
      <c r="I56" s="8">
        <v>851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911</v>
      </c>
      <c r="D57" s="8">
        <v>911</v>
      </c>
      <c r="E57" s="8">
        <v>911</v>
      </c>
      <c r="F57" s="8">
        <v>911</v>
      </c>
      <c r="G57" s="8">
        <v>911</v>
      </c>
      <c r="H57" s="8">
        <v>911</v>
      </c>
      <c r="I57" s="8">
        <v>911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854</v>
      </c>
      <c r="D58" s="8">
        <v>854</v>
      </c>
      <c r="E58" s="8">
        <v>854</v>
      </c>
      <c r="F58" s="8">
        <v>854</v>
      </c>
      <c r="G58" s="8">
        <v>854</v>
      </c>
      <c r="H58" s="8">
        <v>854</v>
      </c>
      <c r="I58" s="8">
        <v>854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863</v>
      </c>
      <c r="D59" s="8">
        <v>863</v>
      </c>
      <c r="E59" s="8">
        <v>863</v>
      </c>
      <c r="F59" s="8">
        <v>863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812</v>
      </c>
      <c r="D60" s="8">
        <v>812</v>
      </c>
      <c r="E60" s="8">
        <v>812</v>
      </c>
      <c r="F60" s="8">
        <v>812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797</v>
      </c>
      <c r="D61" s="8">
        <v>797</v>
      </c>
      <c r="E61" s="8">
        <v>797</v>
      </c>
      <c r="F61" s="8">
        <v>797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756</v>
      </c>
      <c r="C62" s="12">
        <f t="shared" si="3"/>
        <v>5088</v>
      </c>
      <c r="D62" s="12">
        <f t="shared" si="3"/>
        <v>5088</v>
      </c>
      <c r="E62" s="12">
        <f t="shared" si="3"/>
        <v>5088</v>
      </c>
      <c r="F62" s="12">
        <f t="shared" si="3"/>
        <v>5088</v>
      </c>
      <c r="G62" s="12">
        <f t="shared" si="3"/>
        <v>2616</v>
      </c>
      <c r="H62" s="12">
        <f t="shared" si="3"/>
        <v>2616</v>
      </c>
      <c r="I62" s="15">
        <f t="shared" si="3"/>
        <v>2616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28956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28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95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10">
        <v>975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 thickTop="1" thickBot="1">
      <c r="A69" s="9" t="s">
        <v>15</v>
      </c>
      <c r="B69" s="10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 thickTop="1" thickBot="1">
      <c r="A70" s="11" t="s">
        <v>16</v>
      </c>
      <c r="B70" s="10"/>
      <c r="C70" s="8">
        <v>1159</v>
      </c>
      <c r="D70" s="8">
        <v>1159</v>
      </c>
      <c r="E70" s="8">
        <v>1159</v>
      </c>
      <c r="F70" s="8">
        <v>1159</v>
      </c>
      <c r="G70" s="8">
        <v>1159</v>
      </c>
      <c r="H70" s="8">
        <v>1159</v>
      </c>
      <c r="I70" s="8">
        <v>1159</v>
      </c>
      <c r="J70" s="2"/>
      <c r="K70" s="2"/>
    </row>
    <row r="71" spans="1:11" ht="15.75" customHeight="1" thickTop="1" thickBot="1">
      <c r="A71" s="11" t="s">
        <v>17</v>
      </c>
      <c r="B71" s="10"/>
      <c r="C71" s="8">
        <v>1244</v>
      </c>
      <c r="D71" s="8">
        <v>1244</v>
      </c>
      <c r="E71" s="8">
        <v>1244</v>
      </c>
      <c r="F71" s="8">
        <v>1244</v>
      </c>
      <c r="G71" s="8">
        <v>1244</v>
      </c>
      <c r="H71" s="8">
        <v>1244</v>
      </c>
      <c r="I71" s="8">
        <v>1244</v>
      </c>
      <c r="J71" s="2"/>
      <c r="K71" s="2"/>
    </row>
    <row r="72" spans="1:11" ht="15.75" customHeight="1" thickTop="1" thickBot="1">
      <c r="A72" s="11" t="s">
        <v>18</v>
      </c>
      <c r="B72" s="10"/>
      <c r="C72" s="8">
        <v>1403</v>
      </c>
      <c r="D72" s="8">
        <v>1403</v>
      </c>
      <c r="E72" s="8">
        <v>1403</v>
      </c>
      <c r="F72" s="8">
        <v>1403</v>
      </c>
      <c r="G72" s="8">
        <v>1403</v>
      </c>
      <c r="H72" s="8">
        <v>1403</v>
      </c>
      <c r="I72" s="8">
        <v>1403</v>
      </c>
      <c r="J72" s="2"/>
      <c r="K72" s="2"/>
    </row>
    <row r="73" spans="1:11" ht="15.75" customHeight="1" thickTop="1" thickBot="1">
      <c r="A73" s="11" t="s">
        <v>19</v>
      </c>
      <c r="B73" s="10"/>
      <c r="C73" s="8">
        <v>1332</v>
      </c>
      <c r="D73" s="8">
        <v>1332</v>
      </c>
      <c r="E73" s="8">
        <v>1332</v>
      </c>
      <c r="F73" s="8">
        <v>1332</v>
      </c>
      <c r="G73" s="8"/>
      <c r="H73" s="8"/>
      <c r="I73" s="8"/>
      <c r="J73" s="2"/>
      <c r="K73" s="2"/>
    </row>
    <row r="74" spans="1:11" ht="15.75" customHeight="1" thickTop="1" thickBot="1">
      <c r="A74" s="11" t="s">
        <v>20</v>
      </c>
      <c r="B74" s="10"/>
      <c r="C74" s="8">
        <v>1256</v>
      </c>
      <c r="D74" s="8">
        <v>1256</v>
      </c>
      <c r="E74" s="8">
        <v>1256</v>
      </c>
      <c r="F74" s="8">
        <v>1256</v>
      </c>
      <c r="G74" s="8"/>
      <c r="H74" s="8"/>
      <c r="I74" s="8"/>
      <c r="J74" s="2"/>
      <c r="K74" s="2"/>
    </row>
    <row r="75" spans="1:11" ht="15.75" customHeight="1" thickTop="1" thickBot="1">
      <c r="A75" s="11" t="s">
        <v>21</v>
      </c>
      <c r="B75" s="10"/>
      <c r="C75" s="8">
        <v>1163</v>
      </c>
      <c r="D75" s="8">
        <v>1163</v>
      </c>
      <c r="E75" s="8">
        <v>1163</v>
      </c>
      <c r="F75" s="8">
        <v>1163</v>
      </c>
      <c r="G75" s="8"/>
      <c r="H75" s="8"/>
      <c r="I75" s="8"/>
      <c r="J75" s="2"/>
      <c r="K75" s="2"/>
    </row>
    <row r="76" spans="1:11" ht="15.75" customHeight="1" thickTop="1" thickBot="1">
      <c r="A76" s="7" t="s">
        <v>22</v>
      </c>
      <c r="B76" s="12">
        <f t="shared" ref="B76:I76" si="4">SUM(B68:B75)</f>
        <v>975</v>
      </c>
      <c r="C76" s="12">
        <f t="shared" si="4"/>
        <v>7557</v>
      </c>
      <c r="D76" s="12">
        <f t="shared" si="4"/>
        <v>7557</v>
      </c>
      <c r="E76" s="12">
        <f t="shared" si="4"/>
        <v>7557</v>
      </c>
      <c r="F76" s="12">
        <f t="shared" si="4"/>
        <v>7557</v>
      </c>
      <c r="G76" s="12">
        <f t="shared" si="4"/>
        <v>3806</v>
      </c>
      <c r="H76" s="12">
        <f t="shared" si="4"/>
        <v>3806</v>
      </c>
      <c r="I76" s="12">
        <f t="shared" si="4"/>
        <v>3806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42621</v>
      </c>
      <c r="J77" s="2"/>
      <c r="K77" s="2"/>
    </row>
    <row r="78" spans="1:11" ht="15.75" customHeight="1" thickTop="1" thickBot="1">
      <c r="A78" s="69" t="s">
        <v>4</v>
      </c>
      <c r="B78" s="51" t="s">
        <v>28</v>
      </c>
      <c r="C78" s="72"/>
      <c r="D78" s="72"/>
      <c r="E78" s="72"/>
      <c r="F78" s="72"/>
      <c r="G78" s="72"/>
      <c r="H78" s="72"/>
      <c r="I78" s="73"/>
      <c r="J78" s="2"/>
      <c r="K78" s="2"/>
    </row>
    <row r="79" spans="1:11" ht="15.75" customHeight="1" thickTop="1" thickBot="1">
      <c r="A79" s="70"/>
      <c r="B79" s="51" t="s">
        <v>96</v>
      </c>
      <c r="C79" s="72"/>
      <c r="D79" s="72"/>
      <c r="E79" s="72"/>
      <c r="F79" s="72"/>
      <c r="G79" s="72"/>
      <c r="H79" s="72"/>
      <c r="I79" s="73"/>
      <c r="J79" s="2"/>
      <c r="K79" s="2"/>
    </row>
    <row r="80" spans="1:11" ht="15.75" customHeight="1" thickTop="1" thickBot="1">
      <c r="A80" s="71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 thickTop="1" thickBot="1">
      <c r="A81" s="7" t="s">
        <v>14</v>
      </c>
      <c r="B81" s="10">
        <v>1357</v>
      </c>
      <c r="C81" s="8"/>
      <c r="D81" s="8"/>
      <c r="E81" s="8"/>
      <c r="F81" s="8"/>
      <c r="G81" s="8"/>
      <c r="H81" s="8"/>
      <c r="I81" s="8"/>
      <c r="J81" s="2"/>
      <c r="K81" s="2"/>
    </row>
    <row r="82" spans="1:11" ht="15.75" customHeight="1" thickTop="1" thickBot="1">
      <c r="A82" s="9" t="s">
        <v>15</v>
      </c>
      <c r="B82" s="10"/>
      <c r="C82" s="8"/>
      <c r="D82" s="8"/>
      <c r="E82" s="8"/>
      <c r="F82" s="8"/>
      <c r="G82" s="8"/>
      <c r="H82" s="8"/>
      <c r="I82" s="8"/>
      <c r="J82" s="2"/>
      <c r="K82" s="2"/>
    </row>
    <row r="83" spans="1:11" ht="15.75" customHeight="1" thickTop="1" thickBot="1">
      <c r="A83" s="11" t="s">
        <v>16</v>
      </c>
      <c r="B83" s="10"/>
      <c r="C83" s="8">
        <v>1414</v>
      </c>
      <c r="D83" s="8">
        <v>1414</v>
      </c>
      <c r="E83" s="8">
        <v>1414</v>
      </c>
      <c r="F83" s="8">
        <v>1414</v>
      </c>
      <c r="G83" s="8">
        <v>1414</v>
      </c>
      <c r="H83" s="8">
        <v>1414</v>
      </c>
      <c r="I83" s="8">
        <v>1414</v>
      </c>
      <c r="J83" s="2"/>
      <c r="K83" s="2"/>
    </row>
    <row r="84" spans="1:11" ht="15.75" customHeight="1" thickTop="1" thickBot="1">
      <c r="A84" s="11" t="s">
        <v>17</v>
      </c>
      <c r="B84" s="10"/>
      <c r="C84" s="8">
        <v>1433</v>
      </c>
      <c r="D84" s="8">
        <v>1433</v>
      </c>
      <c r="E84" s="8">
        <v>1433</v>
      </c>
      <c r="F84" s="8">
        <v>1433</v>
      </c>
      <c r="G84" s="8">
        <v>1433</v>
      </c>
      <c r="H84" s="8">
        <v>1433</v>
      </c>
      <c r="I84" s="8">
        <v>1433</v>
      </c>
      <c r="J84" s="2"/>
      <c r="K84" s="2"/>
    </row>
    <row r="85" spans="1:11" ht="15.75" customHeight="1" thickTop="1" thickBot="1">
      <c r="A85" s="11" t="s">
        <v>18</v>
      </c>
      <c r="B85" s="10"/>
      <c r="C85" s="8">
        <v>1839</v>
      </c>
      <c r="D85" s="8">
        <v>1839</v>
      </c>
      <c r="E85" s="8">
        <v>1839</v>
      </c>
      <c r="F85" s="8">
        <v>1839</v>
      </c>
      <c r="G85" s="8">
        <v>1839</v>
      </c>
      <c r="H85" s="8">
        <v>1839</v>
      </c>
      <c r="I85" s="8">
        <v>1839</v>
      </c>
      <c r="J85" s="2"/>
      <c r="K85" s="2"/>
    </row>
    <row r="86" spans="1:11" ht="15.75" customHeight="1" thickTop="1" thickBot="1">
      <c r="A86" s="11" t="s">
        <v>19</v>
      </c>
      <c r="B86" s="10"/>
      <c r="C86" s="8">
        <v>1695</v>
      </c>
      <c r="D86" s="8">
        <v>1695</v>
      </c>
      <c r="E86" s="8">
        <v>1695</v>
      </c>
      <c r="F86" s="8">
        <v>1695</v>
      </c>
      <c r="G86" s="8"/>
      <c r="H86" s="8"/>
      <c r="I86" s="8"/>
      <c r="J86" s="2"/>
      <c r="K86" s="2"/>
    </row>
    <row r="87" spans="1:11" ht="15.75" customHeight="1" thickTop="1" thickBot="1">
      <c r="A87" s="11" t="s">
        <v>20</v>
      </c>
      <c r="B87" s="10"/>
      <c r="C87" s="8">
        <v>1588</v>
      </c>
      <c r="D87" s="8">
        <v>1588</v>
      </c>
      <c r="E87" s="8">
        <v>1588</v>
      </c>
      <c r="F87" s="8">
        <v>1588</v>
      </c>
      <c r="G87" s="8"/>
      <c r="H87" s="8"/>
      <c r="I87" s="8"/>
      <c r="J87" s="2"/>
      <c r="K87" s="2"/>
    </row>
    <row r="88" spans="1:11" ht="15.75" customHeight="1" thickTop="1" thickBot="1">
      <c r="A88" s="11" t="s">
        <v>21</v>
      </c>
      <c r="B88" s="10"/>
      <c r="C88" s="8">
        <v>1492</v>
      </c>
      <c r="D88" s="8">
        <v>1492</v>
      </c>
      <c r="E88" s="8">
        <v>1492</v>
      </c>
      <c r="F88" s="8">
        <v>1492</v>
      </c>
      <c r="G88" s="8"/>
      <c r="H88" s="8"/>
      <c r="I88" s="8"/>
      <c r="J88" s="2"/>
      <c r="K88" s="2"/>
    </row>
    <row r="89" spans="1:11" ht="15.75" customHeight="1" thickTop="1" thickBot="1">
      <c r="A89" s="7" t="s">
        <v>22</v>
      </c>
      <c r="B89" s="12">
        <f t="shared" ref="B89:I89" si="5">SUM(B81:B88)</f>
        <v>1357</v>
      </c>
      <c r="C89" s="12">
        <f t="shared" si="5"/>
        <v>9461</v>
      </c>
      <c r="D89" s="12">
        <f t="shared" si="5"/>
        <v>9461</v>
      </c>
      <c r="E89" s="12">
        <f t="shared" si="5"/>
        <v>9461</v>
      </c>
      <c r="F89" s="12">
        <f t="shared" si="5"/>
        <v>9461</v>
      </c>
      <c r="G89" s="12">
        <f t="shared" si="5"/>
        <v>4686</v>
      </c>
      <c r="H89" s="12">
        <f t="shared" si="5"/>
        <v>4686</v>
      </c>
      <c r="I89" s="12">
        <f t="shared" si="5"/>
        <v>4686</v>
      </c>
      <c r="J89" s="2"/>
      <c r="K89" s="2"/>
    </row>
    <row r="90" spans="1:11" ht="15.75" customHeight="1" thickTop="1" thickBot="1">
      <c r="A90" s="2"/>
      <c r="B90" s="2"/>
      <c r="C90" s="2"/>
      <c r="D90" s="2"/>
      <c r="E90" s="2"/>
      <c r="F90" s="2"/>
      <c r="G90" s="2"/>
      <c r="H90" s="2"/>
      <c r="I90" s="14">
        <f>SUM(B89:I89)</f>
        <v>53259</v>
      </c>
      <c r="J90" s="2"/>
      <c r="K90" s="2"/>
    </row>
    <row r="91" spans="1:11" ht="15.75" customHeight="1" thickBo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 thickTop="1" thickBot="1">
      <c r="A92" s="69" t="s">
        <v>4</v>
      </c>
      <c r="B92" s="51" t="s">
        <v>28</v>
      </c>
      <c r="C92" s="72"/>
      <c r="D92" s="72"/>
      <c r="E92" s="72"/>
      <c r="F92" s="72"/>
      <c r="G92" s="72"/>
      <c r="H92" s="72"/>
      <c r="I92" s="73"/>
      <c r="J92" s="2"/>
      <c r="K92" s="2"/>
    </row>
    <row r="93" spans="1:11" ht="15.75" customHeight="1" thickTop="1" thickBot="1">
      <c r="A93" s="70"/>
      <c r="B93" s="51" t="s">
        <v>97</v>
      </c>
      <c r="C93" s="72"/>
      <c r="D93" s="72"/>
      <c r="E93" s="72"/>
      <c r="F93" s="72"/>
      <c r="G93" s="72"/>
      <c r="H93" s="72"/>
      <c r="I93" s="73"/>
      <c r="J93" s="2"/>
      <c r="K93" s="2"/>
    </row>
    <row r="94" spans="1:11" ht="15.75" customHeight="1" thickTop="1" thickBot="1">
      <c r="A94" s="71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 thickTop="1" thickBot="1">
      <c r="A95" s="7" t="s">
        <v>14</v>
      </c>
      <c r="B95" s="10">
        <v>348</v>
      </c>
      <c r="C95" s="8"/>
      <c r="D95" s="8"/>
      <c r="E95" s="8"/>
      <c r="F95" s="8"/>
      <c r="G95" s="8"/>
      <c r="H95" s="8"/>
      <c r="I95" s="8"/>
      <c r="J95" s="2"/>
      <c r="K95" s="2"/>
    </row>
    <row r="96" spans="1:11" ht="15.75" customHeight="1" thickTop="1" thickBot="1">
      <c r="A96" s="9" t="s">
        <v>15</v>
      </c>
      <c r="B96" s="10"/>
      <c r="C96" s="8"/>
      <c r="D96" s="8"/>
      <c r="E96" s="8"/>
      <c r="F96" s="8"/>
      <c r="G96" s="8"/>
      <c r="H96" s="8"/>
      <c r="I96" s="8"/>
      <c r="J96" s="2"/>
      <c r="K96" s="2"/>
    </row>
    <row r="97" spans="1:11" ht="15.75" customHeight="1" thickTop="1" thickBot="1">
      <c r="A97" s="11" t="s">
        <v>16</v>
      </c>
      <c r="B97" s="10"/>
      <c r="C97" s="8">
        <v>343</v>
      </c>
      <c r="D97" s="8">
        <v>343</v>
      </c>
      <c r="E97" s="8">
        <v>343</v>
      </c>
      <c r="F97" s="8">
        <v>343</v>
      </c>
      <c r="G97" s="8">
        <v>343</v>
      </c>
      <c r="H97" s="8">
        <v>343</v>
      </c>
      <c r="I97" s="8">
        <v>343</v>
      </c>
      <c r="J97" s="2"/>
      <c r="K97" s="2"/>
    </row>
    <row r="98" spans="1:11" ht="15.75" customHeight="1" thickTop="1" thickBot="1">
      <c r="A98" s="11" t="s">
        <v>17</v>
      </c>
      <c r="B98" s="10"/>
      <c r="C98" s="8">
        <v>364</v>
      </c>
      <c r="D98" s="8">
        <v>364</v>
      </c>
      <c r="E98" s="8">
        <v>364</v>
      </c>
      <c r="F98" s="8">
        <v>364</v>
      </c>
      <c r="G98" s="8">
        <v>364</v>
      </c>
      <c r="H98" s="8">
        <v>364</v>
      </c>
      <c r="I98" s="8">
        <v>364</v>
      </c>
      <c r="J98" s="2"/>
      <c r="K98" s="2"/>
    </row>
    <row r="99" spans="1:11" ht="15.75" customHeight="1" thickTop="1" thickBot="1">
      <c r="A99" s="11" t="s">
        <v>18</v>
      </c>
      <c r="B99" s="10"/>
      <c r="C99" s="8">
        <v>433</v>
      </c>
      <c r="D99" s="8">
        <v>433</v>
      </c>
      <c r="E99" s="8">
        <v>433</v>
      </c>
      <c r="F99" s="8">
        <v>433</v>
      </c>
      <c r="G99" s="8">
        <v>433</v>
      </c>
      <c r="H99" s="8">
        <v>433</v>
      </c>
      <c r="I99" s="8">
        <v>433</v>
      </c>
      <c r="J99" s="2"/>
      <c r="K99" s="2"/>
    </row>
    <row r="100" spans="1:11" ht="15.75" customHeight="1" thickTop="1" thickBot="1">
      <c r="A100" s="11" t="s">
        <v>19</v>
      </c>
      <c r="B100" s="10"/>
      <c r="C100" s="8">
        <v>383</v>
      </c>
      <c r="D100" s="8">
        <v>383</v>
      </c>
      <c r="E100" s="8">
        <v>383</v>
      </c>
      <c r="F100" s="8">
        <v>383</v>
      </c>
      <c r="G100" s="8"/>
      <c r="H100" s="8"/>
      <c r="I100" s="8"/>
      <c r="J100" s="2"/>
      <c r="K100" s="2"/>
    </row>
    <row r="101" spans="1:11" ht="15.75" customHeight="1" thickTop="1" thickBot="1">
      <c r="A101" s="11" t="s">
        <v>20</v>
      </c>
      <c r="B101" s="10"/>
      <c r="C101" s="8">
        <v>428</v>
      </c>
      <c r="D101" s="8">
        <v>428</v>
      </c>
      <c r="E101" s="8">
        <v>428</v>
      </c>
      <c r="F101" s="8">
        <v>428</v>
      </c>
      <c r="G101" s="8"/>
      <c r="H101" s="8"/>
      <c r="I101" s="8"/>
      <c r="J101" s="2"/>
      <c r="K101" s="2"/>
    </row>
    <row r="102" spans="1:11" ht="15.75" customHeight="1" thickTop="1" thickBot="1">
      <c r="A102" s="11" t="s">
        <v>21</v>
      </c>
      <c r="B102" s="10"/>
      <c r="C102" s="8">
        <v>375</v>
      </c>
      <c r="D102" s="8">
        <v>375</v>
      </c>
      <c r="E102" s="8">
        <v>375</v>
      </c>
      <c r="F102" s="8">
        <v>375</v>
      </c>
      <c r="G102" s="8"/>
      <c r="H102" s="8"/>
      <c r="I102" s="8"/>
      <c r="J102" s="2"/>
      <c r="K102" s="2"/>
    </row>
    <row r="103" spans="1:11" ht="15.75" customHeight="1" thickTop="1" thickBot="1">
      <c r="A103" s="7" t="s">
        <v>22</v>
      </c>
      <c r="B103" s="12">
        <f t="shared" ref="B103:I103" si="6">SUM(B95:B102)</f>
        <v>348</v>
      </c>
      <c r="C103" s="12">
        <f t="shared" si="6"/>
        <v>2326</v>
      </c>
      <c r="D103" s="12">
        <f t="shared" si="6"/>
        <v>2326</v>
      </c>
      <c r="E103" s="12">
        <f t="shared" si="6"/>
        <v>2326</v>
      </c>
      <c r="F103" s="12">
        <f t="shared" si="6"/>
        <v>2326</v>
      </c>
      <c r="G103" s="12">
        <f t="shared" si="6"/>
        <v>1140</v>
      </c>
      <c r="H103" s="12">
        <f t="shared" si="6"/>
        <v>1140</v>
      </c>
      <c r="I103" s="12">
        <f t="shared" si="6"/>
        <v>1140</v>
      </c>
      <c r="J103" s="2"/>
      <c r="K103" s="2"/>
    </row>
    <row r="104" spans="1:11" ht="15.75" customHeight="1" thickTop="1" thickBo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13072</v>
      </c>
      <c r="J104" s="2"/>
      <c r="K104" s="2"/>
    </row>
    <row r="105" spans="1:1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 thickBo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>
      <c r="A107" s="2"/>
      <c r="B107" s="2"/>
      <c r="C107" s="2"/>
      <c r="D107" s="2"/>
      <c r="E107" s="2"/>
      <c r="F107" s="2"/>
      <c r="G107" s="64" t="s">
        <v>48</v>
      </c>
      <c r="H107" s="57">
        <f>I77+I63+I50+I36+I23+I90+I104</f>
        <v>187462</v>
      </c>
      <c r="I107" s="66"/>
      <c r="J107" s="2"/>
      <c r="K107" s="2"/>
    </row>
    <row r="108" spans="1:11" ht="15.75" customHeight="1" thickBot="1">
      <c r="A108" s="2"/>
      <c r="B108" s="2"/>
      <c r="C108" s="2"/>
      <c r="D108" s="2"/>
      <c r="E108" s="2"/>
      <c r="F108" s="2"/>
      <c r="G108" s="65"/>
      <c r="H108" s="67"/>
      <c r="I108" s="68"/>
      <c r="J108" s="2"/>
      <c r="K108" s="2"/>
    </row>
  </sheetData>
  <mergeCells count="27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A78:A80"/>
    <mergeCell ref="B78:I78"/>
    <mergeCell ref="B79:I79"/>
    <mergeCell ref="A92:A94"/>
    <mergeCell ref="B92:I92"/>
    <mergeCell ref="B93:I93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I111"/>
  <sheetViews>
    <sheetView topLeftCell="A79" workbookViewId="0">
      <selection activeCell="F104" sqref="F104"/>
    </sheetView>
  </sheetViews>
  <sheetFormatPr baseColWidth="10" defaultRowHeight="15"/>
  <cols>
    <col min="1" max="1" width="29.7109375" style="26" customWidth="1"/>
    <col min="2" max="2" width="11.42578125" style="26"/>
    <col min="3" max="3" width="19.85546875" style="26" customWidth="1"/>
    <col min="4" max="4" width="15" style="26" customWidth="1"/>
    <col min="5" max="5" width="19.7109375" style="26" customWidth="1"/>
    <col min="6" max="6" width="22" style="26" customWidth="1"/>
    <col min="7" max="7" width="22.7109375" style="26" customWidth="1"/>
    <col min="8" max="8" width="20" style="26" customWidth="1"/>
    <col min="9" max="9" width="21.85546875" style="26" customWidth="1"/>
    <col min="10" max="16384" width="11.42578125" style="26"/>
  </cols>
  <sheetData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9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9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9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9" ht="20.25" thickTop="1" thickBot="1">
      <c r="A12" s="80" t="s">
        <v>4</v>
      </c>
      <c r="B12" s="80" t="s">
        <v>28</v>
      </c>
      <c r="C12" s="80"/>
      <c r="D12" s="80"/>
      <c r="E12" s="80"/>
      <c r="F12" s="80"/>
      <c r="G12" s="80"/>
      <c r="H12" s="80"/>
      <c r="I12" s="80"/>
    </row>
    <row r="13" spans="1:9" ht="20.25" thickTop="1" thickBot="1">
      <c r="A13" s="80"/>
      <c r="B13" s="81" t="s">
        <v>91</v>
      </c>
      <c r="C13" s="82"/>
      <c r="D13" s="82"/>
      <c r="E13" s="82"/>
      <c r="F13" s="82"/>
      <c r="G13" s="82"/>
      <c r="H13" s="82"/>
      <c r="I13" s="83"/>
    </row>
    <row r="14" spans="1:9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9" ht="20.25" thickTop="1" thickBot="1">
      <c r="A15" s="28" t="s">
        <v>14</v>
      </c>
      <c r="B15" s="31"/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0" t="s">
        <v>15</v>
      </c>
      <c r="B16" s="31"/>
      <c r="C16" s="29"/>
      <c r="D16" s="29"/>
      <c r="E16" s="29"/>
      <c r="F16" s="29"/>
      <c r="G16" s="29"/>
      <c r="H16" s="29"/>
      <c r="I16" s="29"/>
    </row>
    <row r="17" spans="1:9" ht="20.25" thickTop="1" thickBot="1">
      <c r="A17" s="32" t="s">
        <v>16</v>
      </c>
      <c r="B17" s="31"/>
      <c r="C17" s="29">
        <v>96</v>
      </c>
      <c r="D17" s="29">
        <v>72</v>
      </c>
      <c r="E17" s="29">
        <v>61</v>
      </c>
      <c r="F17" s="29">
        <v>45</v>
      </c>
      <c r="G17" s="29">
        <v>48</v>
      </c>
      <c r="H17" s="29">
        <v>74</v>
      </c>
      <c r="I17" s="29">
        <v>47</v>
      </c>
    </row>
    <row r="18" spans="1:9" ht="20.25" thickTop="1" thickBot="1">
      <c r="A18" s="32" t="s">
        <v>17</v>
      </c>
      <c r="B18" s="31"/>
      <c r="C18" s="29">
        <v>116</v>
      </c>
      <c r="D18" s="29">
        <v>50</v>
      </c>
      <c r="E18" s="29">
        <v>85</v>
      </c>
      <c r="F18" s="29">
        <v>55</v>
      </c>
      <c r="G18" s="29">
        <v>35</v>
      </c>
      <c r="H18" s="29">
        <v>36</v>
      </c>
      <c r="I18" s="29">
        <v>38</v>
      </c>
    </row>
    <row r="19" spans="1:9" ht="20.25" thickTop="1" thickBot="1">
      <c r="A19" s="32" t="s">
        <v>18</v>
      </c>
      <c r="B19" s="31"/>
      <c r="C19" s="29">
        <v>32</v>
      </c>
      <c r="D19" s="29">
        <v>87</v>
      </c>
      <c r="E19" s="29">
        <v>33</v>
      </c>
      <c r="F19" s="29">
        <v>28</v>
      </c>
      <c r="G19" s="29">
        <v>29</v>
      </c>
      <c r="H19" s="29">
        <v>28</v>
      </c>
      <c r="I19" s="29">
        <v>24</v>
      </c>
    </row>
    <row r="20" spans="1:9" ht="20.25" thickTop="1" thickBot="1">
      <c r="A20" s="32" t="s">
        <v>19</v>
      </c>
      <c r="B20" s="31"/>
      <c r="C20" s="29">
        <v>70</v>
      </c>
      <c r="D20" s="29">
        <v>65</v>
      </c>
      <c r="E20" s="29">
        <v>25</v>
      </c>
      <c r="F20" s="29">
        <v>6</v>
      </c>
      <c r="G20" s="29"/>
      <c r="H20" s="29"/>
      <c r="I20" s="29"/>
    </row>
    <row r="21" spans="1:9" ht="20.25" thickTop="1" thickBot="1">
      <c r="A21" s="32" t="s">
        <v>20</v>
      </c>
      <c r="B21" s="31"/>
      <c r="C21" s="29"/>
      <c r="D21" s="29"/>
      <c r="E21" s="29"/>
      <c r="F21" s="29"/>
      <c r="G21" s="29"/>
      <c r="H21" s="29"/>
      <c r="I21" s="29"/>
    </row>
    <row r="22" spans="1:9" ht="20.25" thickTop="1" thickBot="1">
      <c r="A22" s="32" t="s">
        <v>21</v>
      </c>
      <c r="B22" s="31"/>
      <c r="C22" s="29"/>
      <c r="D22" s="29"/>
      <c r="E22" s="29"/>
      <c r="F22" s="29"/>
      <c r="G22" s="29"/>
      <c r="H22" s="29"/>
      <c r="I22" s="29"/>
    </row>
    <row r="23" spans="1:9" ht="20.25" thickTop="1" thickBot="1">
      <c r="A23" s="28" t="s">
        <v>22</v>
      </c>
      <c r="B23" s="33">
        <f>SUM(B15:B22)</f>
        <v>0</v>
      </c>
      <c r="C23" s="33">
        <f t="shared" ref="C23:I23" si="0">SUM(C17:C22)</f>
        <v>314</v>
      </c>
      <c r="D23" s="33">
        <f t="shared" si="0"/>
        <v>274</v>
      </c>
      <c r="E23" s="33">
        <f t="shared" si="0"/>
        <v>204</v>
      </c>
      <c r="F23" s="33">
        <f t="shared" si="0"/>
        <v>134</v>
      </c>
      <c r="G23" s="33">
        <f t="shared" si="0"/>
        <v>112</v>
      </c>
      <c r="H23" s="33">
        <f t="shared" si="0"/>
        <v>138</v>
      </c>
      <c r="I23" s="33">
        <f t="shared" si="0"/>
        <v>109</v>
      </c>
    </row>
    <row r="24" spans="1:9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1285</v>
      </c>
    </row>
    <row r="25" spans="1:9" ht="20.25" thickTop="1" thickBot="1">
      <c r="A25" s="80" t="s">
        <v>4</v>
      </c>
      <c r="B25" s="80" t="s">
        <v>28</v>
      </c>
      <c r="C25" s="80"/>
      <c r="D25" s="80"/>
      <c r="E25" s="80"/>
      <c r="F25" s="80"/>
      <c r="G25" s="80"/>
      <c r="H25" s="80"/>
      <c r="I25" s="80"/>
    </row>
    <row r="26" spans="1:9" ht="20.25" thickTop="1" thickBot="1">
      <c r="A26" s="80"/>
      <c r="B26" s="81" t="s">
        <v>92</v>
      </c>
      <c r="C26" s="82"/>
      <c r="D26" s="82"/>
      <c r="E26" s="82"/>
      <c r="F26" s="82"/>
      <c r="G26" s="82"/>
      <c r="H26" s="82"/>
      <c r="I26" s="83"/>
    </row>
    <row r="27" spans="1:9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9" ht="20.25" thickTop="1" thickBot="1">
      <c r="A28" s="28" t="s">
        <v>14</v>
      </c>
      <c r="B28" s="31"/>
      <c r="C28" s="29"/>
      <c r="D28" s="29"/>
      <c r="E28" s="29"/>
      <c r="F28" s="29"/>
      <c r="G28" s="29"/>
      <c r="H28" s="29"/>
      <c r="I28" s="29"/>
    </row>
    <row r="29" spans="1:9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9" ht="20.25" thickTop="1" thickBot="1">
      <c r="A30" s="32" t="s">
        <v>16</v>
      </c>
      <c r="B30" s="31"/>
      <c r="C30" s="29">
        <v>150</v>
      </c>
      <c r="D30" s="29">
        <v>150</v>
      </c>
      <c r="E30" s="29">
        <v>150</v>
      </c>
      <c r="F30" s="29">
        <v>150</v>
      </c>
      <c r="G30" s="29">
        <v>150</v>
      </c>
      <c r="H30" s="29">
        <v>150</v>
      </c>
      <c r="I30" s="29">
        <v>150</v>
      </c>
    </row>
    <row r="31" spans="1:9" ht="20.25" thickTop="1" thickBot="1">
      <c r="A31" s="32" t="s">
        <v>17</v>
      </c>
      <c r="B31" s="31"/>
      <c r="C31" s="29">
        <v>130</v>
      </c>
      <c r="D31" s="29">
        <v>130</v>
      </c>
      <c r="E31" s="29">
        <v>130</v>
      </c>
      <c r="F31" s="29">
        <v>130</v>
      </c>
      <c r="G31" s="29">
        <v>130</v>
      </c>
      <c r="H31" s="29">
        <v>130</v>
      </c>
      <c r="I31" s="29">
        <v>130</v>
      </c>
    </row>
    <row r="32" spans="1:9" ht="20.25" thickTop="1" thickBot="1">
      <c r="A32" s="32" t="s">
        <v>18</v>
      </c>
      <c r="B32" s="31"/>
      <c r="C32" s="29">
        <v>83</v>
      </c>
      <c r="D32" s="29">
        <v>83</v>
      </c>
      <c r="E32" s="29">
        <v>83</v>
      </c>
      <c r="F32" s="29">
        <v>83</v>
      </c>
      <c r="G32" s="29">
        <v>83</v>
      </c>
      <c r="H32" s="29">
        <v>83</v>
      </c>
      <c r="I32" s="29">
        <v>83</v>
      </c>
    </row>
    <row r="33" spans="1:9" ht="20.25" thickTop="1" thickBot="1">
      <c r="A33" s="32" t="s">
        <v>19</v>
      </c>
      <c r="B33" s="31"/>
      <c r="C33" s="29">
        <v>98</v>
      </c>
      <c r="D33" s="29">
        <v>98</v>
      </c>
      <c r="E33" s="29">
        <v>98</v>
      </c>
      <c r="F33" s="29">
        <v>98</v>
      </c>
      <c r="G33" s="29"/>
      <c r="H33" s="29"/>
      <c r="I33" s="29"/>
    </row>
    <row r="34" spans="1:9" ht="20.25" thickTop="1" thickBot="1">
      <c r="A34" s="32" t="s">
        <v>20</v>
      </c>
      <c r="B34" s="31"/>
      <c r="C34" s="29">
        <v>120</v>
      </c>
      <c r="D34" s="29">
        <v>120</v>
      </c>
      <c r="E34" s="29">
        <v>120</v>
      </c>
      <c r="F34" s="29">
        <v>120</v>
      </c>
      <c r="G34" s="29"/>
      <c r="H34" s="29"/>
      <c r="I34" s="29"/>
    </row>
    <row r="35" spans="1:9" ht="20.25" thickTop="1" thickBot="1">
      <c r="A35" s="32" t="s">
        <v>21</v>
      </c>
      <c r="B35" s="31"/>
      <c r="C35" s="29">
        <v>140</v>
      </c>
      <c r="D35" s="29">
        <v>140</v>
      </c>
      <c r="E35" s="29">
        <v>140</v>
      </c>
      <c r="F35" s="29">
        <v>140</v>
      </c>
      <c r="G35" s="29"/>
      <c r="H35" s="29"/>
      <c r="I35" s="29"/>
    </row>
    <row r="36" spans="1:9" ht="20.25" thickTop="1" thickBot="1">
      <c r="A36" s="28" t="s">
        <v>22</v>
      </c>
      <c r="B36" s="33">
        <f>SUM(B28:B35)</f>
        <v>0</v>
      </c>
      <c r="C36" s="33">
        <f>SUM(C28:C35)</f>
        <v>721</v>
      </c>
      <c r="D36" s="33">
        <f t="shared" ref="D36:I36" si="1">SUM(D28:D35)</f>
        <v>721</v>
      </c>
      <c r="E36" s="33">
        <f t="shared" si="1"/>
        <v>721</v>
      </c>
      <c r="F36" s="33">
        <f t="shared" si="1"/>
        <v>721</v>
      </c>
      <c r="G36" s="33">
        <f t="shared" si="1"/>
        <v>363</v>
      </c>
      <c r="H36" s="33">
        <f t="shared" si="1"/>
        <v>363</v>
      </c>
      <c r="I36" s="33">
        <f t="shared" si="1"/>
        <v>363</v>
      </c>
    </row>
    <row r="37" spans="1:9" ht="17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35">
        <f>SUM(B36:I36)</f>
        <v>3973</v>
      </c>
    </row>
    <row r="38" spans="1:9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20.25" thickTop="1" thickBot="1">
      <c r="A39" s="80" t="s">
        <v>4</v>
      </c>
      <c r="B39" s="80" t="s">
        <v>28</v>
      </c>
      <c r="C39" s="80"/>
      <c r="D39" s="80"/>
      <c r="E39" s="80"/>
      <c r="F39" s="80"/>
      <c r="G39" s="80"/>
      <c r="H39" s="80"/>
      <c r="I39" s="80"/>
    </row>
    <row r="40" spans="1:9" ht="20.25" thickTop="1" thickBot="1">
      <c r="A40" s="80"/>
      <c r="B40" s="81" t="s">
        <v>93</v>
      </c>
      <c r="C40" s="82"/>
      <c r="D40" s="82"/>
      <c r="E40" s="82"/>
      <c r="F40" s="82"/>
      <c r="G40" s="82"/>
      <c r="H40" s="82"/>
      <c r="I40" s="83"/>
    </row>
    <row r="41" spans="1:9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9" ht="20.25" thickTop="1" thickBot="1">
      <c r="A42" s="28" t="s">
        <v>14</v>
      </c>
      <c r="B42" s="31"/>
      <c r="C42" s="29"/>
      <c r="D42" s="29"/>
      <c r="E42" s="29"/>
      <c r="F42" s="29"/>
      <c r="G42" s="29"/>
      <c r="H42" s="29"/>
      <c r="I42" s="29"/>
    </row>
    <row r="43" spans="1:9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9" ht="20.25" thickTop="1" thickBot="1">
      <c r="A44" s="32" t="s">
        <v>16</v>
      </c>
      <c r="B44" s="31"/>
      <c r="C44" s="29">
        <v>175</v>
      </c>
      <c r="D44" s="29">
        <v>175</v>
      </c>
      <c r="E44" s="29">
        <v>175</v>
      </c>
      <c r="F44" s="29">
        <v>175</v>
      </c>
      <c r="G44" s="29"/>
      <c r="H44" s="29"/>
      <c r="I44" s="29"/>
    </row>
    <row r="45" spans="1:9" ht="20.25" thickTop="1" thickBot="1">
      <c r="A45" s="32" t="s">
        <v>17</v>
      </c>
      <c r="B45" s="31"/>
      <c r="C45" s="29">
        <v>100</v>
      </c>
      <c r="D45" s="29">
        <v>100</v>
      </c>
      <c r="E45" s="29"/>
      <c r="F45" s="29"/>
      <c r="G45" s="29"/>
      <c r="H45" s="29"/>
      <c r="I45" s="29"/>
    </row>
    <row r="46" spans="1:9" ht="20.25" thickTop="1" thickBot="1">
      <c r="A46" s="32" t="s">
        <v>18</v>
      </c>
      <c r="B46" s="31"/>
      <c r="C46" s="29">
        <v>100</v>
      </c>
      <c r="D46" s="29">
        <v>100</v>
      </c>
      <c r="E46" s="29"/>
      <c r="F46" s="29"/>
      <c r="G46" s="29"/>
      <c r="H46" s="29"/>
      <c r="I46" s="29"/>
    </row>
    <row r="47" spans="1:9" ht="20.25" thickTop="1" thickBot="1">
      <c r="A47" s="32" t="s">
        <v>19</v>
      </c>
      <c r="B47" s="31"/>
      <c r="C47" s="29">
        <v>175</v>
      </c>
      <c r="D47" s="29">
        <v>150</v>
      </c>
      <c r="E47" s="29">
        <v>175</v>
      </c>
      <c r="F47" s="29">
        <v>175</v>
      </c>
      <c r="G47" s="29"/>
      <c r="H47" s="29"/>
      <c r="I47" s="29"/>
    </row>
    <row r="48" spans="1:9" ht="20.25" thickTop="1" thickBot="1">
      <c r="A48" s="32" t="s">
        <v>20</v>
      </c>
      <c r="B48" s="31"/>
      <c r="C48" s="29">
        <v>150</v>
      </c>
      <c r="D48" s="29">
        <v>150</v>
      </c>
      <c r="E48" s="29">
        <v>175</v>
      </c>
      <c r="F48" s="29">
        <v>100</v>
      </c>
      <c r="G48" s="29"/>
      <c r="H48" s="29"/>
      <c r="I48" s="29"/>
    </row>
    <row r="49" spans="1:9" ht="20.25" thickTop="1" thickBot="1">
      <c r="A49" s="32" t="s">
        <v>21</v>
      </c>
      <c r="B49" s="31"/>
      <c r="C49" s="29">
        <v>110</v>
      </c>
      <c r="D49" s="29">
        <v>110</v>
      </c>
      <c r="E49" s="29">
        <v>150</v>
      </c>
      <c r="F49" s="29">
        <v>100</v>
      </c>
      <c r="G49" s="29"/>
      <c r="H49" s="29"/>
      <c r="I49" s="29"/>
    </row>
    <row r="50" spans="1:9" ht="20.25" thickTop="1" thickBot="1">
      <c r="A50" s="28" t="s">
        <v>22</v>
      </c>
      <c r="B50" s="33">
        <f>SUM(B42:B49)</f>
        <v>0</v>
      </c>
      <c r="C50" s="33">
        <f>SUM(C42:C49)</f>
        <v>810</v>
      </c>
      <c r="D50" s="33">
        <f t="shared" ref="D50:I50" si="2">SUM(D42:D49)</f>
        <v>785</v>
      </c>
      <c r="E50" s="33">
        <f t="shared" si="2"/>
        <v>675</v>
      </c>
      <c r="F50" s="33">
        <f t="shared" si="2"/>
        <v>550</v>
      </c>
      <c r="G50" s="33">
        <f t="shared" si="2"/>
        <v>0</v>
      </c>
      <c r="H50" s="33">
        <f t="shared" si="2"/>
        <v>0</v>
      </c>
      <c r="I50" s="33">
        <f t="shared" si="2"/>
        <v>0</v>
      </c>
    </row>
    <row r="51" spans="1:9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2820</v>
      </c>
    </row>
    <row r="52" spans="1:9" ht="20.25" thickTop="1" thickBot="1">
      <c r="A52" s="80" t="s">
        <v>4</v>
      </c>
      <c r="B52" s="80" t="s">
        <v>28</v>
      </c>
      <c r="C52" s="80"/>
      <c r="D52" s="80"/>
      <c r="E52" s="80"/>
      <c r="F52" s="80"/>
      <c r="G52" s="80"/>
      <c r="H52" s="80"/>
      <c r="I52" s="80"/>
    </row>
    <row r="53" spans="1:9" ht="20.25" thickTop="1" thickBot="1">
      <c r="A53" s="80"/>
      <c r="B53" s="81" t="s">
        <v>94</v>
      </c>
      <c r="C53" s="82"/>
      <c r="D53" s="82"/>
      <c r="E53" s="82"/>
      <c r="F53" s="82"/>
      <c r="G53" s="82"/>
      <c r="H53" s="82"/>
      <c r="I53" s="83"/>
    </row>
    <row r="54" spans="1:9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9" ht="20.25" thickTop="1" thickBot="1">
      <c r="A55" s="28" t="s">
        <v>14</v>
      </c>
      <c r="B55" s="31"/>
      <c r="C55" s="29"/>
      <c r="D55" s="29"/>
      <c r="E55" s="29"/>
      <c r="F55" s="29"/>
      <c r="G55" s="29"/>
      <c r="H55" s="29"/>
      <c r="I55" s="29"/>
    </row>
    <row r="56" spans="1:9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9" ht="20.25" thickTop="1" thickBot="1">
      <c r="A57" s="32" t="s">
        <v>16</v>
      </c>
      <c r="B57" s="31"/>
      <c r="C57" s="29">
        <v>83</v>
      </c>
      <c r="D57" s="29">
        <v>81</v>
      </c>
      <c r="E57" s="29"/>
      <c r="F57" s="29"/>
      <c r="G57" s="29">
        <v>48</v>
      </c>
      <c r="H57" s="29">
        <v>108</v>
      </c>
      <c r="I57" s="29"/>
    </row>
    <row r="58" spans="1:9" ht="20.25" thickTop="1" thickBot="1">
      <c r="A58" s="32" t="s">
        <v>17</v>
      </c>
      <c r="B58" s="31"/>
      <c r="C58" s="29"/>
      <c r="D58" s="29">
        <v>40</v>
      </c>
      <c r="E58" s="29"/>
      <c r="F58" s="29"/>
      <c r="G58" s="29">
        <v>42</v>
      </c>
      <c r="H58" s="29">
        <v>63</v>
      </c>
      <c r="I58" s="29"/>
    </row>
    <row r="59" spans="1:9" ht="20.25" thickTop="1" thickBot="1">
      <c r="A59" s="32" t="s">
        <v>18</v>
      </c>
      <c r="B59" s="31"/>
      <c r="C59" s="29">
        <v>112</v>
      </c>
      <c r="D59" s="29">
        <v>118</v>
      </c>
      <c r="E59" s="29">
        <v>82</v>
      </c>
      <c r="F59" s="29">
        <v>96</v>
      </c>
      <c r="G59" s="29">
        <v>86</v>
      </c>
      <c r="H59" s="29">
        <v>210</v>
      </c>
      <c r="I59" s="29"/>
    </row>
    <row r="60" spans="1:9" ht="20.25" thickTop="1" thickBot="1">
      <c r="A60" s="32" t="s">
        <v>19</v>
      </c>
      <c r="B60" s="31"/>
      <c r="C60" s="29">
        <v>98</v>
      </c>
      <c r="D60" s="29">
        <v>90</v>
      </c>
      <c r="E60" s="29">
        <v>89</v>
      </c>
      <c r="F60" s="29">
        <v>106</v>
      </c>
      <c r="G60" s="29"/>
      <c r="H60" s="29"/>
      <c r="I60" s="29"/>
    </row>
    <row r="61" spans="1:9" ht="20.25" thickTop="1" thickBot="1">
      <c r="A61" s="32" t="s">
        <v>20</v>
      </c>
      <c r="B61" s="31"/>
      <c r="C61" s="29">
        <v>84</v>
      </c>
      <c r="D61" s="29">
        <v>106</v>
      </c>
      <c r="E61" s="29">
        <v>91</v>
      </c>
      <c r="F61" s="29">
        <v>95</v>
      </c>
      <c r="G61" s="29"/>
      <c r="H61" s="29"/>
      <c r="I61" s="29"/>
    </row>
    <row r="62" spans="1:9" ht="20.25" thickTop="1" thickBot="1">
      <c r="A62" s="32" t="s">
        <v>21</v>
      </c>
      <c r="B62" s="31"/>
      <c r="C62" s="29"/>
      <c r="D62" s="29"/>
      <c r="E62" s="29"/>
      <c r="F62" s="29"/>
      <c r="G62" s="29"/>
      <c r="H62" s="29"/>
      <c r="I62" s="29"/>
    </row>
    <row r="63" spans="1:9" ht="20.25" thickTop="1" thickBot="1">
      <c r="A63" s="28" t="s">
        <v>22</v>
      </c>
      <c r="B63" s="33">
        <f>SUM(B55:B62)</f>
        <v>0</v>
      </c>
      <c r="C63" s="33">
        <f>SUM(C55:C62)</f>
        <v>377</v>
      </c>
      <c r="D63" s="33">
        <f t="shared" ref="D63:I63" si="3">SUM(D55:D62)</f>
        <v>435</v>
      </c>
      <c r="E63" s="33">
        <f t="shared" si="3"/>
        <v>262</v>
      </c>
      <c r="F63" s="33">
        <f t="shared" si="3"/>
        <v>297</v>
      </c>
      <c r="G63" s="33">
        <f t="shared" si="3"/>
        <v>176</v>
      </c>
      <c r="H63" s="33">
        <f t="shared" si="3"/>
        <v>381</v>
      </c>
      <c r="I63" s="37">
        <f t="shared" si="3"/>
        <v>0</v>
      </c>
    </row>
    <row r="64" spans="1:9" ht="17.25" thickTop="1" thickBot="1">
      <c r="A64" s="36"/>
      <c r="B64" s="36"/>
      <c r="C64" s="36"/>
      <c r="D64" s="36"/>
      <c r="E64" s="36"/>
      <c r="F64" s="36"/>
      <c r="G64" s="36"/>
      <c r="H64" s="36"/>
      <c r="I64" s="35">
        <f>SUM(B63:I63)</f>
        <v>1928</v>
      </c>
    </row>
    <row r="65" spans="1:9" ht="15.75" thickBot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20.25" thickTop="1" thickBot="1">
      <c r="A66" s="80" t="s">
        <v>4</v>
      </c>
      <c r="B66" s="80" t="s">
        <v>28</v>
      </c>
      <c r="C66" s="80"/>
      <c r="D66" s="80"/>
      <c r="E66" s="80"/>
      <c r="F66" s="80"/>
      <c r="G66" s="80"/>
      <c r="H66" s="80"/>
      <c r="I66" s="80"/>
    </row>
    <row r="67" spans="1:9" ht="20.25" thickTop="1" thickBot="1">
      <c r="A67" s="80"/>
      <c r="B67" s="81" t="s">
        <v>95</v>
      </c>
      <c r="C67" s="82"/>
      <c r="D67" s="82"/>
      <c r="E67" s="82"/>
      <c r="F67" s="82"/>
      <c r="G67" s="82"/>
      <c r="H67" s="82"/>
      <c r="I67" s="83"/>
    </row>
    <row r="68" spans="1:9" ht="20.25" thickTop="1" thickBot="1">
      <c r="A68" s="80"/>
      <c r="B68" s="27" t="s">
        <v>6</v>
      </c>
      <c r="C68" s="27" t="s">
        <v>7</v>
      </c>
      <c r="D68" s="27" t="s">
        <v>8</v>
      </c>
      <c r="E68" s="27" t="s">
        <v>9</v>
      </c>
      <c r="F68" s="27" t="s">
        <v>10</v>
      </c>
      <c r="G68" s="27" t="s">
        <v>11</v>
      </c>
      <c r="H68" s="27" t="s">
        <v>12</v>
      </c>
      <c r="I68" s="27" t="s">
        <v>13</v>
      </c>
    </row>
    <row r="69" spans="1:9" ht="20.25" thickTop="1" thickBot="1">
      <c r="A69" s="28" t="s">
        <v>14</v>
      </c>
      <c r="B69" s="31"/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0" t="s">
        <v>15</v>
      </c>
      <c r="B70" s="31"/>
      <c r="C70" s="29"/>
      <c r="D70" s="29"/>
      <c r="E70" s="29"/>
      <c r="F70" s="29"/>
      <c r="G70" s="29"/>
      <c r="H70" s="29"/>
      <c r="I70" s="29"/>
    </row>
    <row r="71" spans="1:9" ht="20.25" thickTop="1" thickBot="1">
      <c r="A71" s="32" t="s">
        <v>16</v>
      </c>
      <c r="B71" s="31"/>
      <c r="C71" s="29"/>
      <c r="D71" s="29"/>
      <c r="E71" s="29"/>
      <c r="F71" s="29"/>
      <c r="G71" s="29"/>
      <c r="H71" s="29"/>
      <c r="I71" s="29"/>
    </row>
    <row r="72" spans="1:9" ht="20.25" thickTop="1" thickBot="1">
      <c r="A72" s="32" t="s">
        <v>17</v>
      </c>
      <c r="B72" s="31"/>
      <c r="C72" s="29"/>
      <c r="D72" s="29"/>
      <c r="E72" s="29"/>
      <c r="F72" s="29"/>
      <c r="G72" s="29"/>
      <c r="H72" s="29"/>
      <c r="I72" s="29"/>
    </row>
    <row r="73" spans="1:9" ht="20.25" thickTop="1" thickBot="1">
      <c r="A73" s="32" t="s">
        <v>18</v>
      </c>
      <c r="B73" s="31"/>
      <c r="C73" s="29"/>
      <c r="D73" s="29"/>
      <c r="E73" s="29"/>
      <c r="F73" s="29"/>
      <c r="G73" s="29"/>
      <c r="H73" s="29"/>
      <c r="I73" s="29"/>
    </row>
    <row r="74" spans="1:9" ht="20.25" thickTop="1" thickBot="1">
      <c r="A74" s="32" t="s">
        <v>19</v>
      </c>
      <c r="B74" s="31"/>
      <c r="C74" s="29"/>
      <c r="D74" s="29"/>
      <c r="E74" s="29"/>
      <c r="F74" s="29"/>
      <c r="G74" s="29"/>
      <c r="H74" s="29"/>
      <c r="I74" s="29"/>
    </row>
    <row r="75" spans="1:9" ht="20.25" thickTop="1" thickBot="1">
      <c r="A75" s="32" t="s">
        <v>20</v>
      </c>
      <c r="B75" s="31"/>
      <c r="C75" s="29">
        <v>18</v>
      </c>
      <c r="D75" s="29">
        <v>31</v>
      </c>
      <c r="E75" s="29">
        <v>47</v>
      </c>
      <c r="F75" s="29">
        <v>31</v>
      </c>
      <c r="G75" s="29"/>
      <c r="H75" s="29"/>
      <c r="I75" s="29"/>
    </row>
    <row r="76" spans="1:9" ht="20.25" thickTop="1" thickBot="1">
      <c r="A76" s="32" t="s">
        <v>21</v>
      </c>
      <c r="B76" s="31"/>
      <c r="C76" s="29">
        <v>22</v>
      </c>
      <c r="D76" s="29">
        <v>33</v>
      </c>
      <c r="E76" s="29">
        <v>33</v>
      </c>
      <c r="F76" s="29">
        <v>18</v>
      </c>
      <c r="G76" s="29"/>
      <c r="H76" s="29"/>
      <c r="I76" s="29"/>
    </row>
    <row r="77" spans="1:9" ht="20.25" thickTop="1" thickBot="1">
      <c r="A77" s="28" t="s">
        <v>22</v>
      </c>
      <c r="B77" s="33">
        <f>SUM(B69:B76)</f>
        <v>0</v>
      </c>
      <c r="C77" s="33">
        <f>SUM(C69:C76)</f>
        <v>40</v>
      </c>
      <c r="D77" s="33">
        <f t="shared" ref="D77:I77" si="4">SUM(D69:D76)</f>
        <v>64</v>
      </c>
      <c r="E77" s="33">
        <f t="shared" si="4"/>
        <v>80</v>
      </c>
      <c r="F77" s="33">
        <f t="shared" si="4"/>
        <v>49</v>
      </c>
      <c r="G77" s="33">
        <f t="shared" si="4"/>
        <v>0</v>
      </c>
      <c r="H77" s="33">
        <f t="shared" si="4"/>
        <v>0</v>
      </c>
      <c r="I77" s="33">
        <f t="shared" si="4"/>
        <v>0</v>
      </c>
    </row>
    <row r="78" spans="1:9" ht="17.25" thickTop="1" thickBot="1">
      <c r="A78" s="36"/>
      <c r="B78" s="36"/>
      <c r="C78" s="36"/>
      <c r="D78" s="36"/>
      <c r="E78" s="36"/>
      <c r="F78" s="36"/>
      <c r="G78" s="36"/>
      <c r="H78" s="36"/>
      <c r="I78" s="35">
        <f>SUM(B77:I77)</f>
        <v>233</v>
      </c>
    </row>
    <row r="79" spans="1:9" ht="20.25" thickTop="1" thickBot="1">
      <c r="A79" s="80" t="s">
        <v>4</v>
      </c>
      <c r="B79" s="80" t="s">
        <v>28</v>
      </c>
      <c r="C79" s="80"/>
      <c r="D79" s="80"/>
      <c r="E79" s="80"/>
      <c r="F79" s="80"/>
      <c r="G79" s="80"/>
      <c r="H79" s="80"/>
      <c r="I79" s="80"/>
    </row>
    <row r="80" spans="1:9" ht="20.25" thickTop="1" thickBot="1">
      <c r="A80" s="80"/>
      <c r="B80" s="81" t="s">
        <v>96</v>
      </c>
      <c r="C80" s="82"/>
      <c r="D80" s="82"/>
      <c r="E80" s="82"/>
      <c r="F80" s="82"/>
      <c r="G80" s="82"/>
      <c r="H80" s="82"/>
      <c r="I80" s="83"/>
    </row>
    <row r="81" spans="1:9" ht="20.25" thickTop="1" thickBot="1">
      <c r="A81" s="80"/>
      <c r="B81" s="27" t="s">
        <v>6</v>
      </c>
      <c r="C81" s="27" t="s">
        <v>7</v>
      </c>
      <c r="D81" s="27" t="s">
        <v>8</v>
      </c>
      <c r="E81" s="27" t="s">
        <v>9</v>
      </c>
      <c r="F81" s="27" t="s">
        <v>10</v>
      </c>
      <c r="G81" s="27" t="s">
        <v>11</v>
      </c>
      <c r="H81" s="27" t="s">
        <v>12</v>
      </c>
      <c r="I81" s="27" t="s">
        <v>13</v>
      </c>
    </row>
    <row r="82" spans="1:9" ht="20.25" thickTop="1" thickBot="1">
      <c r="A82" s="28" t="s">
        <v>14</v>
      </c>
      <c r="B82" s="31"/>
      <c r="C82" s="29"/>
      <c r="D82" s="29"/>
      <c r="E82" s="29"/>
      <c r="F82" s="29"/>
      <c r="G82" s="29"/>
      <c r="H82" s="29"/>
      <c r="I82" s="29"/>
    </row>
    <row r="83" spans="1:9" ht="20.25" thickTop="1" thickBot="1">
      <c r="A83" s="30" t="s">
        <v>15</v>
      </c>
      <c r="B83" s="31"/>
      <c r="C83" s="29"/>
      <c r="D83" s="29"/>
      <c r="E83" s="29"/>
      <c r="F83" s="29"/>
      <c r="G83" s="29"/>
      <c r="H83" s="29"/>
      <c r="I83" s="29"/>
    </row>
    <row r="84" spans="1:9" ht="20.25" thickTop="1" thickBot="1">
      <c r="A84" s="32" t="s">
        <v>16</v>
      </c>
      <c r="B84" s="31"/>
      <c r="C84" s="29"/>
      <c r="D84" s="29"/>
      <c r="E84" s="29"/>
      <c r="F84" s="29"/>
      <c r="G84" s="29"/>
      <c r="H84" s="29"/>
      <c r="I84" s="29"/>
    </row>
    <row r="85" spans="1:9" ht="20.25" thickTop="1" thickBot="1">
      <c r="A85" s="32" t="s">
        <v>17</v>
      </c>
      <c r="B85" s="31"/>
      <c r="C85" s="29"/>
      <c r="D85" s="29"/>
      <c r="E85" s="29"/>
      <c r="F85" s="29"/>
      <c r="G85" s="29"/>
      <c r="H85" s="29"/>
      <c r="I85" s="29"/>
    </row>
    <row r="86" spans="1:9" ht="20.25" thickTop="1" thickBot="1">
      <c r="A86" s="32" t="s">
        <v>18</v>
      </c>
      <c r="B86" s="31"/>
      <c r="C86" s="29"/>
      <c r="D86" s="29"/>
      <c r="E86" s="29"/>
      <c r="F86" s="29"/>
      <c r="G86" s="29"/>
      <c r="H86" s="29"/>
      <c r="I86" s="29"/>
    </row>
    <row r="87" spans="1:9" ht="20.25" thickTop="1" thickBot="1">
      <c r="A87" s="32" t="s">
        <v>19</v>
      </c>
      <c r="B87" s="31"/>
      <c r="C87" s="29"/>
      <c r="D87" s="29"/>
      <c r="E87" s="29"/>
      <c r="F87" s="29"/>
      <c r="G87" s="29"/>
      <c r="H87" s="29"/>
      <c r="I87" s="29"/>
    </row>
    <row r="88" spans="1:9" ht="20.25" thickTop="1" thickBot="1">
      <c r="A88" s="32" t="s">
        <v>20</v>
      </c>
      <c r="B88" s="31"/>
      <c r="C88" s="29">
        <v>100</v>
      </c>
      <c r="D88" s="29">
        <v>100</v>
      </c>
      <c r="E88" s="29">
        <v>100</v>
      </c>
      <c r="F88" s="29">
        <v>100</v>
      </c>
      <c r="G88" s="29"/>
      <c r="H88" s="29"/>
      <c r="I88" s="29"/>
    </row>
    <row r="89" spans="1:9" ht="20.25" thickTop="1" thickBot="1">
      <c r="A89" s="32" t="s">
        <v>21</v>
      </c>
      <c r="B89" s="31"/>
      <c r="C89" s="29">
        <v>107</v>
      </c>
      <c r="D89" s="29">
        <v>107</v>
      </c>
      <c r="E89" s="29">
        <v>107</v>
      </c>
      <c r="F89" s="29">
        <v>107</v>
      </c>
      <c r="G89" s="29"/>
      <c r="H89" s="29"/>
      <c r="I89" s="29"/>
    </row>
    <row r="90" spans="1:9" ht="20.25" thickTop="1" thickBot="1">
      <c r="A90" s="28" t="s">
        <v>22</v>
      </c>
      <c r="B90" s="33">
        <f>SUM(B82:B89)</f>
        <v>0</v>
      </c>
      <c r="C90" s="33">
        <f>SUM(C82:C89)</f>
        <v>207</v>
      </c>
      <c r="D90" s="33">
        <f t="shared" ref="D90:I90" si="5">SUM(D82:D89)</f>
        <v>207</v>
      </c>
      <c r="E90" s="33">
        <f t="shared" si="5"/>
        <v>207</v>
      </c>
      <c r="F90" s="33">
        <f t="shared" si="5"/>
        <v>207</v>
      </c>
      <c r="G90" s="33">
        <f t="shared" si="5"/>
        <v>0</v>
      </c>
      <c r="H90" s="33">
        <f t="shared" si="5"/>
        <v>0</v>
      </c>
      <c r="I90" s="33">
        <f t="shared" si="5"/>
        <v>0</v>
      </c>
    </row>
    <row r="91" spans="1:9" ht="17.25" thickTop="1" thickBot="1">
      <c r="A91" s="36"/>
      <c r="B91" s="36"/>
      <c r="C91" s="36"/>
      <c r="D91" s="36"/>
      <c r="E91" s="36"/>
      <c r="F91" s="36"/>
      <c r="G91" s="36"/>
      <c r="H91" s="36"/>
      <c r="I91" s="35">
        <f>SUM(B90:I90)</f>
        <v>828</v>
      </c>
    </row>
    <row r="92" spans="1:9" ht="16.5" thickBot="1">
      <c r="A92" s="36"/>
      <c r="B92" s="36"/>
      <c r="C92" s="36"/>
      <c r="D92" s="36"/>
      <c r="E92" s="36"/>
      <c r="F92" s="36"/>
      <c r="G92" s="36"/>
      <c r="H92" s="36"/>
      <c r="I92" s="39"/>
    </row>
    <row r="93" spans="1:9" ht="20.25" thickTop="1" thickBot="1">
      <c r="A93" s="80" t="s">
        <v>4</v>
      </c>
      <c r="B93" s="80" t="s">
        <v>28</v>
      </c>
      <c r="C93" s="80"/>
      <c r="D93" s="80"/>
      <c r="E93" s="80"/>
      <c r="F93" s="80"/>
      <c r="G93" s="80"/>
      <c r="H93" s="80"/>
      <c r="I93" s="80"/>
    </row>
    <row r="94" spans="1:9" ht="20.25" thickTop="1" thickBot="1">
      <c r="A94" s="80"/>
      <c r="B94" s="81" t="s">
        <v>97</v>
      </c>
      <c r="C94" s="82"/>
      <c r="D94" s="82"/>
      <c r="E94" s="82"/>
      <c r="F94" s="82"/>
      <c r="G94" s="82"/>
      <c r="H94" s="82"/>
      <c r="I94" s="83"/>
    </row>
    <row r="95" spans="1:9" ht="20.25" thickTop="1" thickBot="1">
      <c r="A95" s="80"/>
      <c r="B95" s="27" t="s">
        <v>6</v>
      </c>
      <c r="C95" s="27" t="s">
        <v>7</v>
      </c>
      <c r="D95" s="27" t="s">
        <v>8</v>
      </c>
      <c r="E95" s="27" t="s">
        <v>9</v>
      </c>
      <c r="F95" s="27" t="s">
        <v>10</v>
      </c>
      <c r="G95" s="27" t="s">
        <v>11</v>
      </c>
      <c r="H95" s="27" t="s">
        <v>12</v>
      </c>
      <c r="I95" s="27" t="s">
        <v>13</v>
      </c>
    </row>
    <row r="96" spans="1:9" ht="20.25" thickTop="1" thickBot="1">
      <c r="A96" s="28" t="s">
        <v>14</v>
      </c>
      <c r="B96" s="31"/>
      <c r="C96" s="29"/>
      <c r="D96" s="29"/>
      <c r="E96" s="29"/>
      <c r="F96" s="29"/>
      <c r="G96" s="29"/>
      <c r="H96" s="29"/>
      <c r="I96" s="29"/>
    </row>
    <row r="97" spans="1:9" ht="20.25" thickTop="1" thickBot="1">
      <c r="A97" s="30" t="s">
        <v>15</v>
      </c>
      <c r="B97" s="31"/>
      <c r="C97" s="29"/>
      <c r="D97" s="29"/>
      <c r="E97" s="29"/>
      <c r="F97" s="29"/>
      <c r="G97" s="29"/>
      <c r="H97" s="29"/>
      <c r="I97" s="29"/>
    </row>
    <row r="98" spans="1:9" ht="20.25" thickTop="1" thickBot="1">
      <c r="A98" s="32" t="s">
        <v>16</v>
      </c>
      <c r="B98" s="31"/>
      <c r="C98" s="29">
        <v>60</v>
      </c>
      <c r="D98" s="29">
        <v>60</v>
      </c>
      <c r="E98" s="29">
        <v>60</v>
      </c>
      <c r="F98" s="29">
        <v>60</v>
      </c>
      <c r="G98" s="29">
        <v>60</v>
      </c>
      <c r="H98" s="29">
        <v>60</v>
      </c>
      <c r="I98" s="29">
        <v>60</v>
      </c>
    </row>
    <row r="99" spans="1:9" ht="20.25" thickTop="1" thickBot="1">
      <c r="A99" s="32" t="s">
        <v>17</v>
      </c>
      <c r="B99" s="31"/>
      <c r="C99" s="29">
        <v>80</v>
      </c>
      <c r="D99" s="29">
        <v>80</v>
      </c>
      <c r="E99" s="29">
        <v>80</v>
      </c>
      <c r="F99" s="29">
        <v>80</v>
      </c>
      <c r="G99" s="29">
        <v>80</v>
      </c>
      <c r="H99" s="29">
        <v>80</v>
      </c>
      <c r="I99" s="29">
        <v>80</v>
      </c>
    </row>
    <row r="100" spans="1:9" ht="20.25" thickTop="1" thickBot="1">
      <c r="A100" s="32" t="s">
        <v>18</v>
      </c>
      <c r="B100" s="31"/>
      <c r="C100" s="29">
        <v>30</v>
      </c>
      <c r="D100" s="29">
        <v>30</v>
      </c>
      <c r="E100" s="29">
        <v>30</v>
      </c>
      <c r="F100" s="29">
        <v>30</v>
      </c>
      <c r="G100" s="29">
        <v>30</v>
      </c>
      <c r="H100" s="29">
        <v>30</v>
      </c>
      <c r="I100" s="29">
        <v>30</v>
      </c>
    </row>
    <row r="101" spans="1:9" ht="20.25" thickTop="1" thickBot="1">
      <c r="A101" s="32" t="s">
        <v>19</v>
      </c>
      <c r="B101" s="31"/>
      <c r="C101" s="29">
        <v>100</v>
      </c>
      <c r="D101" s="29">
        <v>100</v>
      </c>
      <c r="E101" s="29">
        <v>100</v>
      </c>
      <c r="F101" s="29">
        <v>100</v>
      </c>
      <c r="G101" s="29"/>
      <c r="H101" s="29"/>
      <c r="I101" s="29"/>
    </row>
    <row r="102" spans="1:9" ht="20.25" thickTop="1" thickBot="1">
      <c r="A102" s="32" t="s">
        <v>20</v>
      </c>
      <c r="B102" s="31"/>
      <c r="C102" s="29">
        <v>60</v>
      </c>
      <c r="D102" s="29">
        <v>60</v>
      </c>
      <c r="E102" s="29">
        <v>60</v>
      </c>
      <c r="F102" s="29">
        <v>60</v>
      </c>
      <c r="G102" s="29"/>
      <c r="H102" s="29"/>
      <c r="I102" s="29"/>
    </row>
    <row r="103" spans="1:9" ht="20.25" thickTop="1" thickBot="1">
      <c r="A103" s="32" t="s">
        <v>21</v>
      </c>
      <c r="B103" s="31"/>
      <c r="C103" s="29">
        <v>60</v>
      </c>
      <c r="D103" s="29">
        <v>60</v>
      </c>
      <c r="E103" s="29">
        <v>60</v>
      </c>
      <c r="F103" s="29">
        <v>60</v>
      </c>
      <c r="G103" s="29"/>
      <c r="H103" s="29"/>
      <c r="I103" s="29"/>
    </row>
    <row r="104" spans="1:9" ht="20.25" thickTop="1" thickBot="1">
      <c r="A104" s="28" t="s">
        <v>22</v>
      </c>
      <c r="B104" s="33">
        <f>SUM(B96:B103)</f>
        <v>0</v>
      </c>
      <c r="C104" s="33">
        <f>SUM(C96:C103)</f>
        <v>390</v>
      </c>
      <c r="D104" s="33">
        <f t="shared" ref="D104:I104" si="6">SUM(D96:D103)</f>
        <v>390</v>
      </c>
      <c r="E104" s="33">
        <f t="shared" si="6"/>
        <v>390</v>
      </c>
      <c r="F104" s="33">
        <f t="shared" si="6"/>
        <v>390</v>
      </c>
      <c r="G104" s="33">
        <f t="shared" si="6"/>
        <v>170</v>
      </c>
      <c r="H104" s="33">
        <f t="shared" si="6"/>
        <v>170</v>
      </c>
      <c r="I104" s="33">
        <f t="shared" si="6"/>
        <v>170</v>
      </c>
    </row>
    <row r="105" spans="1:9" ht="17.25" thickTop="1" thickBot="1">
      <c r="A105" s="36"/>
      <c r="B105" s="36"/>
      <c r="C105" s="36"/>
      <c r="D105" s="36"/>
      <c r="E105" s="36"/>
      <c r="F105" s="36"/>
      <c r="G105" s="36"/>
      <c r="H105" s="36"/>
      <c r="I105" s="35">
        <f>SUM(B104:I104)</f>
        <v>2070</v>
      </c>
    </row>
    <row r="106" spans="1:9">
      <c r="A106" s="36"/>
      <c r="B106" s="36"/>
      <c r="C106" s="36"/>
      <c r="D106" s="36"/>
      <c r="E106" s="36"/>
      <c r="F106" s="36"/>
      <c r="G106" s="36"/>
      <c r="H106" s="36"/>
      <c r="I106" s="36"/>
    </row>
    <row r="107" spans="1:9" ht="15.75" thickBot="1">
      <c r="A107" s="36"/>
      <c r="B107" s="36"/>
      <c r="C107" s="36"/>
      <c r="D107" s="36"/>
      <c r="E107" s="36"/>
      <c r="F107" s="36"/>
      <c r="G107" s="36"/>
      <c r="H107" s="36"/>
      <c r="I107" s="36"/>
    </row>
    <row r="108" spans="1:9">
      <c r="A108" s="36"/>
      <c r="B108" s="36"/>
      <c r="C108" s="36"/>
      <c r="D108" s="36"/>
      <c r="E108" s="36"/>
      <c r="F108" s="36"/>
      <c r="G108" s="74" t="s">
        <v>48</v>
      </c>
      <c r="H108" s="76">
        <f>I78+I64+I51+I37+I24+I91+I105</f>
        <v>13137</v>
      </c>
      <c r="I108" s="77"/>
    </row>
    <row r="109" spans="1:9" ht="15.75" thickBot="1">
      <c r="A109" s="36"/>
      <c r="B109" s="36"/>
      <c r="C109" s="36"/>
      <c r="D109" s="36"/>
      <c r="E109" s="36"/>
      <c r="F109" s="36"/>
      <c r="G109" s="75"/>
      <c r="H109" s="78"/>
      <c r="I109" s="79"/>
    </row>
    <row r="110" spans="1:9">
      <c r="A110" s="36"/>
      <c r="B110" s="36"/>
      <c r="C110" s="36"/>
      <c r="D110" s="36"/>
      <c r="E110" s="36"/>
      <c r="F110" s="36"/>
      <c r="G110" s="36"/>
      <c r="H110" s="36"/>
      <c r="I110" s="36"/>
    </row>
    <row r="111" spans="1:9">
      <c r="A111" s="36"/>
      <c r="B111" s="36"/>
      <c r="C111" s="36"/>
      <c r="D111" s="36"/>
      <c r="E111" s="36"/>
      <c r="F111" s="36"/>
      <c r="G111" s="36"/>
      <c r="H111" s="36"/>
      <c r="I111" s="36"/>
    </row>
  </sheetData>
  <mergeCells count="27">
    <mergeCell ref="A8:I8"/>
    <mergeCell ref="A9:I9"/>
    <mergeCell ref="A10:I10"/>
    <mergeCell ref="A11:I11"/>
    <mergeCell ref="A12:A14"/>
    <mergeCell ref="B12:I12"/>
    <mergeCell ref="B13:I13"/>
    <mergeCell ref="A25:A27"/>
    <mergeCell ref="B25:I25"/>
    <mergeCell ref="B26:I26"/>
    <mergeCell ref="A39:A41"/>
    <mergeCell ref="B39:I39"/>
    <mergeCell ref="B40:I40"/>
    <mergeCell ref="A52:A54"/>
    <mergeCell ref="B52:I52"/>
    <mergeCell ref="B53:I53"/>
    <mergeCell ref="A66:A68"/>
    <mergeCell ref="B66:I66"/>
    <mergeCell ref="B67:I67"/>
    <mergeCell ref="G108:G109"/>
    <mergeCell ref="H108:I109"/>
    <mergeCell ref="A79:A81"/>
    <mergeCell ref="B79:I79"/>
    <mergeCell ref="B80:I80"/>
    <mergeCell ref="A93:A95"/>
    <mergeCell ref="B93:I93"/>
    <mergeCell ref="B94:I9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44"/>
  <sheetViews>
    <sheetView topLeftCell="A118" workbookViewId="0">
      <selection activeCell="F148" sqref="F148"/>
    </sheetView>
  </sheetViews>
  <sheetFormatPr baseColWidth="10" defaultColWidth="14.42578125" defaultRowHeight="15" customHeight="1"/>
  <cols>
    <col min="1" max="1" width="39" customWidth="1"/>
    <col min="2" max="2" width="8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29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98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f>SANTIAGO1!B14+SANTIAGO2!B15</f>
        <v>475</v>
      </c>
      <c r="C14" s="8">
        <f>SANTIAGO1!C14+SANTIAGO2!C15</f>
        <v>0</v>
      </c>
      <c r="D14" s="8">
        <f>SANTIAGO1!D14+SANTIAGO2!D15</f>
        <v>0</v>
      </c>
      <c r="E14" s="8">
        <f>SANTIAGO1!E14+SANTIAGO2!E15</f>
        <v>0</v>
      </c>
      <c r="F14" s="8">
        <f>SANTIAGO1!F14+SANTIAGO2!F15</f>
        <v>0</v>
      </c>
      <c r="G14" s="8">
        <f>SANTIAGO1!G14+SANTIAGO2!G15</f>
        <v>0</v>
      </c>
      <c r="H14" s="8">
        <f>SANTIAGO1!H14+SANTIAGO2!H15</f>
        <v>0</v>
      </c>
      <c r="I14" s="8">
        <f>SANTIAGO1!I14+SANTIAGO2!I15</f>
        <v>0</v>
      </c>
      <c r="J14" s="5"/>
      <c r="K14" s="2"/>
    </row>
    <row r="15" spans="1:11" ht="18.75">
      <c r="A15" s="9" t="s">
        <v>15</v>
      </c>
      <c r="B15" s="10"/>
      <c r="C15" s="8">
        <f>SANTIAGO1!C15+SANTIAGO2!C16</f>
        <v>0</v>
      </c>
      <c r="D15" s="8">
        <f>SANTIAGO1!D15+SANTIAGO2!D16</f>
        <v>0</v>
      </c>
      <c r="E15" s="8">
        <f>SANTIAGO1!E15+SANTIAGO2!E16</f>
        <v>0</v>
      </c>
      <c r="F15" s="8">
        <f>SANTIAGO1!F15+SANTIAGO2!F16</f>
        <v>0</v>
      </c>
      <c r="G15" s="8">
        <f>SANTIAGO1!G15+SANTIAGO2!G16</f>
        <v>0</v>
      </c>
      <c r="H15" s="8">
        <f>SANTIAGO1!H15+SANTIAGO2!H16</f>
        <v>0</v>
      </c>
      <c r="I15" s="8">
        <f>SANTIAGO1!I15+SANTIAGO2!I16</f>
        <v>0</v>
      </c>
      <c r="J15" s="5"/>
      <c r="K15" s="2"/>
    </row>
    <row r="16" spans="1:11" ht="18.75">
      <c r="A16" s="11" t="s">
        <v>16</v>
      </c>
      <c r="B16" s="10"/>
      <c r="C16" s="8">
        <f>SANTIAGO1!C16+SANTIAGO2!C17</f>
        <v>571</v>
      </c>
      <c r="D16" s="8">
        <f>SANTIAGO1!D16+SANTIAGO2!D17</f>
        <v>549</v>
      </c>
      <c r="E16" s="8">
        <f>SANTIAGO1!E16+SANTIAGO2!E17</f>
        <v>547</v>
      </c>
      <c r="F16" s="8">
        <f>SANTIAGO1!F16+SANTIAGO2!F17</f>
        <v>535</v>
      </c>
      <c r="G16" s="8">
        <f>SANTIAGO1!G16+SANTIAGO2!G17</f>
        <v>535</v>
      </c>
      <c r="H16" s="8">
        <f>SANTIAGO1!H16+SANTIAGO2!H17</f>
        <v>505</v>
      </c>
      <c r="I16" s="8">
        <f>SANTIAGO1!I16+SANTIAGO2!I17</f>
        <v>545</v>
      </c>
      <c r="J16" s="5"/>
      <c r="K16" s="2"/>
    </row>
    <row r="17" spans="1:11" ht="18.75">
      <c r="A17" s="11" t="s">
        <v>17</v>
      </c>
      <c r="B17" s="10"/>
      <c r="C17" s="8">
        <f>SANTIAGO1!C17+SANTIAGO2!C18</f>
        <v>531</v>
      </c>
      <c r="D17" s="8">
        <f>SANTIAGO1!D17+SANTIAGO2!D18</f>
        <v>553</v>
      </c>
      <c r="E17" s="8">
        <f>SANTIAGO1!E17+SANTIAGO2!E18</f>
        <v>509</v>
      </c>
      <c r="F17" s="8">
        <f>SANTIAGO1!F17+SANTIAGO2!F18</f>
        <v>487</v>
      </c>
      <c r="G17" s="8">
        <f>SANTIAGO1!G17+SANTIAGO2!G18</f>
        <v>517</v>
      </c>
      <c r="H17" s="8">
        <f>SANTIAGO1!H17+SANTIAGO2!H18</f>
        <v>517</v>
      </c>
      <c r="I17" s="8">
        <f>SANTIAGO1!I17+SANTIAGO2!I18</f>
        <v>507</v>
      </c>
      <c r="J17" s="5"/>
      <c r="K17" s="2"/>
    </row>
    <row r="18" spans="1:11" ht="18.75">
      <c r="A18" s="11" t="s">
        <v>18</v>
      </c>
      <c r="B18" s="10"/>
      <c r="C18" s="8">
        <f>SANTIAGO1!C18+SANTIAGO2!C19</f>
        <v>659</v>
      </c>
      <c r="D18" s="8">
        <f>SANTIAGO1!D18+SANTIAGO2!D19</f>
        <v>615</v>
      </c>
      <c r="E18" s="8">
        <f>SANTIAGO1!E18+SANTIAGO2!E19</f>
        <v>637</v>
      </c>
      <c r="F18" s="8">
        <f>SANTIAGO1!F18+SANTIAGO2!F19</f>
        <v>645</v>
      </c>
      <c r="G18" s="8">
        <f>SANTIAGO1!G18+SANTIAGO2!G19</f>
        <v>615</v>
      </c>
      <c r="H18" s="8">
        <f>SANTIAGO1!H18+SANTIAGO2!H19</f>
        <v>615</v>
      </c>
      <c r="I18" s="8">
        <f>SANTIAGO1!I18+SANTIAGO2!I19</f>
        <v>635</v>
      </c>
      <c r="J18" s="5"/>
      <c r="K18" s="2"/>
    </row>
    <row r="19" spans="1:11" ht="18.75">
      <c r="A19" s="11" t="s">
        <v>19</v>
      </c>
      <c r="B19" s="10"/>
      <c r="C19" s="8">
        <f>SANTIAGO1!C19+SANTIAGO2!C20</f>
        <v>593</v>
      </c>
      <c r="D19" s="8">
        <f>SANTIAGO1!D19+SANTIAGO2!D20</f>
        <v>545</v>
      </c>
      <c r="E19" s="8">
        <f>SANTIAGO1!E19+SANTIAGO2!E20</f>
        <v>545</v>
      </c>
      <c r="F19" s="8">
        <f>SANTIAGO1!F19+SANTIAGO2!F20</f>
        <v>545</v>
      </c>
      <c r="G19" s="8">
        <f>SANTIAGO1!G19+SANTIAGO2!G20</f>
        <v>0</v>
      </c>
      <c r="H19" s="8">
        <f>SANTIAGO1!H19+SANTIAGO2!H20</f>
        <v>0</v>
      </c>
      <c r="I19" s="8">
        <f>SANTIAGO1!I19+SANTIAGO2!I20</f>
        <v>0</v>
      </c>
      <c r="J19" s="5"/>
      <c r="K19" s="2"/>
    </row>
    <row r="20" spans="1:11" ht="18.75">
      <c r="A20" s="11" t="s">
        <v>20</v>
      </c>
      <c r="B20" s="10"/>
      <c r="C20" s="8">
        <f>SANTIAGO1!C20+SANTIAGO2!C21</f>
        <v>609</v>
      </c>
      <c r="D20" s="8">
        <f>SANTIAGO1!D20+SANTIAGO2!D21</f>
        <v>561</v>
      </c>
      <c r="E20" s="8">
        <f>SANTIAGO1!E20+SANTIAGO2!E21</f>
        <v>561</v>
      </c>
      <c r="F20" s="8">
        <f>SANTIAGO1!F20+SANTIAGO2!F21</f>
        <v>609</v>
      </c>
      <c r="G20" s="8">
        <f>SANTIAGO1!G20+SANTIAGO2!G21</f>
        <v>0</v>
      </c>
      <c r="H20" s="8">
        <f>SANTIAGO1!H20+SANTIAGO2!H21</f>
        <v>0</v>
      </c>
      <c r="I20" s="8">
        <f>SANTIAGO1!I20+SANTIAGO2!I21</f>
        <v>0</v>
      </c>
      <c r="J20" s="5"/>
      <c r="K20" s="2"/>
    </row>
    <row r="21" spans="1:11" ht="15.75" customHeight="1">
      <c r="A21" s="11" t="s">
        <v>21</v>
      </c>
      <c r="B21" s="10"/>
      <c r="C21" s="8">
        <f>SANTIAGO1!C21+SANTIAGO2!C22</f>
        <v>575</v>
      </c>
      <c r="D21" s="8">
        <f>SANTIAGO1!D21+SANTIAGO2!D22</f>
        <v>575</v>
      </c>
      <c r="E21" s="8">
        <f>SANTIAGO1!E21+SANTIAGO2!E22</f>
        <v>575</v>
      </c>
      <c r="F21" s="8">
        <f>SANTIAGO1!F21+SANTIAGO2!F22</f>
        <v>575</v>
      </c>
      <c r="G21" s="8">
        <f>SANTIAGO1!G21+SANTIAGO2!G22</f>
        <v>0</v>
      </c>
      <c r="H21" s="8">
        <f>SANTIAGO1!H21+SANTIAGO2!H22</f>
        <v>0</v>
      </c>
      <c r="I21" s="8">
        <f>SANTIAGO1!I21+SANTIAGO2!I22</f>
        <v>0</v>
      </c>
      <c r="J21" s="5"/>
      <c r="K21" s="2"/>
    </row>
    <row r="22" spans="1:11" ht="15.75" customHeight="1">
      <c r="A22" s="7" t="s">
        <v>22</v>
      </c>
      <c r="B22" s="12">
        <f>SUM(B14:B21)</f>
        <v>475</v>
      </c>
      <c r="C22" s="12">
        <f t="shared" ref="C22:I22" si="0">SUM(C16:C21)</f>
        <v>3538</v>
      </c>
      <c r="D22" s="12">
        <f t="shared" si="0"/>
        <v>3398</v>
      </c>
      <c r="E22" s="12">
        <f t="shared" si="0"/>
        <v>3374</v>
      </c>
      <c r="F22" s="12">
        <f t="shared" si="0"/>
        <v>3396</v>
      </c>
      <c r="G22" s="12">
        <f t="shared" si="0"/>
        <v>1667</v>
      </c>
      <c r="H22" s="12">
        <f t="shared" si="0"/>
        <v>1637</v>
      </c>
      <c r="I22" s="12">
        <f t="shared" si="0"/>
        <v>1687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19172</v>
      </c>
      <c r="J23" s="2"/>
      <c r="K23" s="2"/>
    </row>
    <row r="24" spans="1:11" ht="15.75" customHeight="1">
      <c r="A24" s="49" t="s">
        <v>4</v>
      </c>
      <c r="B24" s="51" t="s">
        <v>29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99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f>SANTIAGO1!B27+SANTIAGO2!B28</f>
        <v>380</v>
      </c>
      <c r="C27" s="8">
        <f>SANTIAGO1!C27+SANTIAGO2!C28</f>
        <v>0</v>
      </c>
      <c r="D27" s="8">
        <f>SANTIAGO1!D27+SANTIAGO2!D28</f>
        <v>0</v>
      </c>
      <c r="E27" s="8">
        <f>SANTIAGO1!E27+SANTIAGO2!E28</f>
        <v>0</v>
      </c>
      <c r="F27" s="8">
        <f>SANTIAGO1!F27+SANTIAGO2!F28</f>
        <v>0</v>
      </c>
      <c r="G27" s="8">
        <f>SANTIAGO1!G27+SANTIAGO2!G28</f>
        <v>0</v>
      </c>
      <c r="H27" s="8">
        <f>SANTIAGO1!H27+SANTIAGO2!H28</f>
        <v>0</v>
      </c>
      <c r="I27" s="8">
        <f>SANTIAGO1!I27+SANTIAGO2!I28</f>
        <v>0</v>
      </c>
      <c r="J27" s="2"/>
      <c r="K27" s="2"/>
    </row>
    <row r="28" spans="1:11" ht="15.75" customHeight="1">
      <c r="A28" s="9" t="s">
        <v>15</v>
      </c>
      <c r="B28" s="10"/>
      <c r="C28" s="8">
        <f>SANTIAGO1!C28+SANTIAGO2!C29</f>
        <v>0</v>
      </c>
      <c r="D28" s="8">
        <f>SANTIAGO1!D28+SANTIAGO2!D29</f>
        <v>0</v>
      </c>
      <c r="E28" s="8">
        <f>SANTIAGO1!E28+SANTIAGO2!E29</f>
        <v>0</v>
      </c>
      <c r="F28" s="8">
        <f>SANTIAGO1!F28+SANTIAGO2!F29</f>
        <v>0</v>
      </c>
      <c r="G28" s="8">
        <f>SANTIAGO1!G28+SANTIAGO2!G29</f>
        <v>0</v>
      </c>
      <c r="H28" s="8">
        <f>SANTIAGO1!H28+SANTIAGO2!H29</f>
        <v>0</v>
      </c>
      <c r="I28" s="8">
        <f>SANTIAGO1!I28+SANTIAGO2!I29</f>
        <v>0</v>
      </c>
      <c r="J28" s="2"/>
      <c r="K28" s="2"/>
    </row>
    <row r="29" spans="1:11" ht="15.75" customHeight="1">
      <c r="A29" s="11" t="s">
        <v>16</v>
      </c>
      <c r="B29" s="10"/>
      <c r="C29" s="8">
        <f>SANTIAGO1!C29+SANTIAGO2!C30</f>
        <v>391</v>
      </c>
      <c r="D29" s="8">
        <f>SANTIAGO1!D29+SANTIAGO2!D30</f>
        <v>393</v>
      </c>
      <c r="E29" s="8">
        <f>SANTIAGO1!E29+SANTIAGO2!E30</f>
        <v>386</v>
      </c>
      <c r="F29" s="8">
        <f>SANTIAGO1!F29+SANTIAGO2!F30</f>
        <v>361</v>
      </c>
      <c r="G29" s="8">
        <f>SANTIAGO1!G29+SANTIAGO2!G30</f>
        <v>384</v>
      </c>
      <c r="H29" s="8">
        <f>SANTIAGO1!H29+SANTIAGO2!H30</f>
        <v>361</v>
      </c>
      <c r="I29" s="8">
        <f>SANTIAGO1!I29+SANTIAGO2!I30</f>
        <v>391</v>
      </c>
      <c r="J29" s="2"/>
      <c r="K29" s="2"/>
    </row>
    <row r="30" spans="1:11" ht="15.75" customHeight="1">
      <c r="A30" s="11" t="s">
        <v>17</v>
      </c>
      <c r="B30" s="10"/>
      <c r="C30" s="8">
        <f>SANTIAGO1!C30+SANTIAGO2!C31</f>
        <v>388</v>
      </c>
      <c r="D30" s="8">
        <f>SANTIAGO1!D30+SANTIAGO2!D31</f>
        <v>363</v>
      </c>
      <c r="E30" s="8">
        <f>SANTIAGO1!E30+SANTIAGO2!E31</f>
        <v>390</v>
      </c>
      <c r="F30" s="8">
        <f>SANTIAGO1!F30+SANTIAGO2!F31</f>
        <v>380</v>
      </c>
      <c r="G30" s="8">
        <f>SANTIAGO1!G30+SANTIAGO2!G31</f>
        <v>380</v>
      </c>
      <c r="H30" s="8">
        <f>SANTIAGO1!H30+SANTIAGO2!H31</f>
        <v>378</v>
      </c>
      <c r="I30" s="8">
        <f>SANTIAGO1!I30+SANTIAGO2!I31</f>
        <v>388</v>
      </c>
      <c r="J30" s="2"/>
      <c r="K30" s="2"/>
    </row>
    <row r="31" spans="1:11" ht="15.75" customHeight="1">
      <c r="A31" s="11" t="s">
        <v>18</v>
      </c>
      <c r="B31" s="10"/>
      <c r="C31" s="8">
        <f>SANTIAGO1!C31+SANTIAGO2!C32</f>
        <v>474</v>
      </c>
      <c r="D31" s="8">
        <f>SANTIAGO1!D31+SANTIAGO2!D32</f>
        <v>446</v>
      </c>
      <c r="E31" s="8">
        <f>SANTIAGO1!E31+SANTIAGO2!E32</f>
        <v>446</v>
      </c>
      <c r="F31" s="8">
        <f>SANTIAGO1!F31+SANTIAGO2!F32</f>
        <v>446</v>
      </c>
      <c r="G31" s="8">
        <f>SANTIAGO1!G31+SANTIAGO2!G32</f>
        <v>446</v>
      </c>
      <c r="H31" s="8">
        <f>SANTIAGO1!H31+SANTIAGO2!H32</f>
        <v>446</v>
      </c>
      <c r="I31" s="8">
        <f>SANTIAGO1!I31+SANTIAGO2!I32</f>
        <v>446</v>
      </c>
      <c r="J31" s="2"/>
      <c r="K31" s="2"/>
    </row>
    <row r="32" spans="1:11" ht="15.75" customHeight="1">
      <c r="A32" s="11" t="s">
        <v>19</v>
      </c>
      <c r="B32" s="10"/>
      <c r="C32" s="8">
        <f>SANTIAGO1!C32+SANTIAGO2!C33</f>
        <v>398</v>
      </c>
      <c r="D32" s="8">
        <f>SANTIAGO1!D32+SANTIAGO2!D33</f>
        <v>398</v>
      </c>
      <c r="E32" s="8">
        <f>SANTIAGO1!E32+SANTIAGO2!E33</f>
        <v>398</v>
      </c>
      <c r="F32" s="8">
        <f>SANTIAGO1!F32+SANTIAGO2!F33</f>
        <v>398</v>
      </c>
      <c r="G32" s="8">
        <f>SANTIAGO1!G32+SANTIAGO2!G33</f>
        <v>0</v>
      </c>
      <c r="H32" s="8">
        <f>SANTIAGO1!H32+SANTIAGO2!H33</f>
        <v>0</v>
      </c>
      <c r="I32" s="8">
        <f>SANTIAGO1!I32+SANTIAGO2!I33</f>
        <v>0</v>
      </c>
      <c r="J32" s="2"/>
      <c r="K32" s="2"/>
    </row>
    <row r="33" spans="1:11" ht="15.75" customHeight="1">
      <c r="A33" s="11" t="s">
        <v>20</v>
      </c>
      <c r="B33" s="10"/>
      <c r="C33" s="8">
        <f>SANTIAGO1!C33+SANTIAGO2!C34</f>
        <v>413</v>
      </c>
      <c r="D33" s="8">
        <f>SANTIAGO1!D33+SANTIAGO2!D34</f>
        <v>413</v>
      </c>
      <c r="E33" s="8">
        <f>SANTIAGO1!E33+SANTIAGO2!E34</f>
        <v>413</v>
      </c>
      <c r="F33" s="8">
        <f>SANTIAGO1!F33+SANTIAGO2!F34</f>
        <v>413</v>
      </c>
      <c r="G33" s="8">
        <f>SANTIAGO1!G33+SANTIAGO2!G34</f>
        <v>0</v>
      </c>
      <c r="H33" s="8">
        <f>SANTIAGO1!H33+SANTIAGO2!H34</f>
        <v>0</v>
      </c>
      <c r="I33" s="8">
        <f>SANTIAGO1!I33+SANTIAGO2!I34</f>
        <v>0</v>
      </c>
      <c r="J33" s="2"/>
      <c r="K33" s="2"/>
    </row>
    <row r="34" spans="1:11" ht="15.75" customHeight="1">
      <c r="A34" s="11" t="s">
        <v>21</v>
      </c>
      <c r="B34" s="10"/>
      <c r="C34" s="8">
        <f>SANTIAGO1!C34+SANTIAGO2!C35</f>
        <v>377</v>
      </c>
      <c r="D34" s="8">
        <f>SANTIAGO1!D34+SANTIAGO2!D35</f>
        <v>377</v>
      </c>
      <c r="E34" s="8">
        <f>SANTIAGO1!E34+SANTIAGO2!E35</f>
        <v>377</v>
      </c>
      <c r="F34" s="8">
        <f>SANTIAGO1!F34+SANTIAGO2!F35</f>
        <v>377</v>
      </c>
      <c r="G34" s="8">
        <f>SANTIAGO1!G34+SANTIAGO2!G35</f>
        <v>0</v>
      </c>
      <c r="H34" s="8">
        <f>SANTIAGO1!H34+SANTIAGO2!H35</f>
        <v>0</v>
      </c>
      <c r="I34" s="8">
        <f>SANTIAGO1!I34+SANTIAGO2!I35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380</v>
      </c>
      <c r="C35" s="12">
        <f t="shared" si="1"/>
        <v>2441</v>
      </c>
      <c r="D35" s="12">
        <f t="shared" si="1"/>
        <v>2390</v>
      </c>
      <c r="E35" s="12">
        <f t="shared" si="1"/>
        <v>2410</v>
      </c>
      <c r="F35" s="12">
        <f t="shared" si="1"/>
        <v>2375</v>
      </c>
      <c r="G35" s="12">
        <f t="shared" si="1"/>
        <v>1210</v>
      </c>
      <c r="H35" s="12">
        <f t="shared" si="1"/>
        <v>1185</v>
      </c>
      <c r="I35" s="12">
        <f t="shared" si="1"/>
        <v>1225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13616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29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100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>
      <c r="A41" s="7" t="s">
        <v>14</v>
      </c>
      <c r="B41" s="10">
        <f>SANTIAGO1!B41+SANTIAGO2!B42</f>
        <v>2088</v>
      </c>
      <c r="C41" s="8">
        <f>SANTIAGO1!C41+SANTIAGO2!C42</f>
        <v>0</v>
      </c>
      <c r="D41" s="8">
        <f>SANTIAGO1!D41+SANTIAGO2!D42</f>
        <v>0</v>
      </c>
      <c r="E41" s="8">
        <f>SANTIAGO1!E41+SANTIAGO2!E42</f>
        <v>0</v>
      </c>
      <c r="F41" s="8">
        <f>SANTIAGO1!F41+SANTIAGO2!F42</f>
        <v>0</v>
      </c>
      <c r="G41" s="8">
        <f>SANTIAGO1!G41+SANTIAGO2!G42</f>
        <v>0</v>
      </c>
      <c r="H41" s="8">
        <f>SANTIAGO1!H41+SANTIAGO2!H42</f>
        <v>0</v>
      </c>
      <c r="I41" s="8">
        <f>SANTIAGO1!I41+SANTIAGO2!I42</f>
        <v>0</v>
      </c>
      <c r="J41" s="2"/>
      <c r="K41" s="2"/>
    </row>
    <row r="42" spans="1:11" ht="15.75" customHeight="1">
      <c r="A42" s="9" t="s">
        <v>15</v>
      </c>
      <c r="B42" s="10"/>
      <c r="C42" s="8">
        <f>SANTIAGO1!C42+SANTIAGO2!C43</f>
        <v>0</v>
      </c>
      <c r="D42" s="8">
        <f>SANTIAGO1!D42+SANTIAGO2!D43</f>
        <v>0</v>
      </c>
      <c r="E42" s="8">
        <f>SANTIAGO1!E42+SANTIAGO2!E43</f>
        <v>0</v>
      </c>
      <c r="F42" s="8">
        <f>SANTIAGO1!F42+SANTIAGO2!F43</f>
        <v>0</v>
      </c>
      <c r="G42" s="8">
        <f>SANTIAGO1!G42+SANTIAGO2!G43</f>
        <v>0</v>
      </c>
      <c r="H42" s="8">
        <f>SANTIAGO1!H42+SANTIAGO2!H43</f>
        <v>0</v>
      </c>
      <c r="I42" s="8">
        <f>SANTIAGO1!I42+SANTIAGO2!I43</f>
        <v>0</v>
      </c>
      <c r="J42" s="2"/>
      <c r="K42" s="2"/>
    </row>
    <row r="43" spans="1:11" ht="15.75" customHeight="1">
      <c r="A43" s="11" t="s">
        <v>16</v>
      </c>
      <c r="B43" s="10"/>
      <c r="C43" s="8">
        <f>SANTIAGO1!C43+SANTIAGO2!C44</f>
        <v>2518</v>
      </c>
      <c r="D43" s="8">
        <f>SANTIAGO1!D43+SANTIAGO2!D44</f>
        <v>2518</v>
      </c>
      <c r="E43" s="8">
        <f>SANTIAGO1!E43+SANTIAGO2!E44</f>
        <v>2318</v>
      </c>
      <c r="F43" s="8">
        <f>SANTIAGO1!F43+SANTIAGO2!F44</f>
        <v>2418</v>
      </c>
      <c r="G43" s="8">
        <f>SANTIAGO1!G43+SANTIAGO2!G44</f>
        <v>2418</v>
      </c>
      <c r="H43" s="8">
        <f>SANTIAGO1!H43+SANTIAGO2!H44</f>
        <v>2468</v>
      </c>
      <c r="I43" s="8">
        <f>SANTIAGO1!I43+SANTIAGO2!I44</f>
        <v>2468</v>
      </c>
      <c r="J43" s="2"/>
      <c r="K43" s="2"/>
    </row>
    <row r="44" spans="1:11" ht="15.75" customHeight="1">
      <c r="A44" s="11" t="s">
        <v>17</v>
      </c>
      <c r="B44" s="10"/>
      <c r="C44" s="8">
        <f>SANTIAGO1!C44+SANTIAGO2!C45</f>
        <v>2618</v>
      </c>
      <c r="D44" s="8">
        <f>SANTIAGO1!D44+SANTIAGO2!D45</f>
        <v>2618</v>
      </c>
      <c r="E44" s="8">
        <f>SANTIAGO1!E44+SANTIAGO2!E45</f>
        <v>2618</v>
      </c>
      <c r="F44" s="8">
        <f>SANTIAGO1!F44+SANTIAGO2!F45</f>
        <v>2618</v>
      </c>
      <c r="G44" s="8">
        <f>SANTIAGO1!G44+SANTIAGO2!G45</f>
        <v>2618</v>
      </c>
      <c r="H44" s="8">
        <f>SANTIAGO1!H44+SANTIAGO2!H45</f>
        <v>2368</v>
      </c>
      <c r="I44" s="8">
        <f>SANTIAGO1!I44+SANTIAGO2!I45</f>
        <v>2368</v>
      </c>
      <c r="J44" s="2"/>
      <c r="K44" s="2"/>
    </row>
    <row r="45" spans="1:11" ht="15.75" customHeight="1">
      <c r="A45" s="11" t="s">
        <v>18</v>
      </c>
      <c r="B45" s="10"/>
      <c r="C45" s="8">
        <f>SANTIAGO1!C45+SANTIAGO2!C46</f>
        <v>2729</v>
      </c>
      <c r="D45" s="8">
        <f>SANTIAGO1!D45+SANTIAGO2!D46</f>
        <v>2679</v>
      </c>
      <c r="E45" s="8">
        <f>SANTIAGO1!E45+SANTIAGO2!E46</f>
        <v>2679</v>
      </c>
      <c r="F45" s="8">
        <f>SANTIAGO1!F45+SANTIAGO2!F46</f>
        <v>2679</v>
      </c>
      <c r="G45" s="8">
        <f>SANTIAGO1!G45+SANTIAGO2!G46</f>
        <v>2679</v>
      </c>
      <c r="H45" s="8">
        <f>SANTIAGO1!H45+SANTIAGO2!H46</f>
        <v>2679</v>
      </c>
      <c r="I45" s="8">
        <f>SANTIAGO1!I45+SANTIAGO2!I46</f>
        <v>2679</v>
      </c>
      <c r="J45" s="2"/>
      <c r="K45" s="2"/>
    </row>
    <row r="46" spans="1:11" ht="15.75" customHeight="1">
      <c r="A46" s="11" t="s">
        <v>19</v>
      </c>
      <c r="B46" s="10"/>
      <c r="C46" s="8">
        <f>SANTIAGO1!C46+SANTIAGO2!C47</f>
        <v>2637</v>
      </c>
      <c r="D46" s="8">
        <f>SANTIAGO1!D46+SANTIAGO2!D47</f>
        <v>2597</v>
      </c>
      <c r="E46" s="8">
        <f>SANTIAGO1!E46+SANTIAGO2!E47</f>
        <v>2587</v>
      </c>
      <c r="F46" s="8">
        <f>SANTIAGO1!F46+SANTIAGO2!F47</f>
        <v>2587</v>
      </c>
      <c r="G46" s="8">
        <f>SANTIAGO1!G46+SANTIAGO2!G47</f>
        <v>0</v>
      </c>
      <c r="H46" s="8">
        <f>SANTIAGO1!H46+SANTIAGO2!H47</f>
        <v>0</v>
      </c>
      <c r="I46" s="8">
        <f>SANTIAGO1!I46+SANTIAGO2!I47</f>
        <v>0</v>
      </c>
      <c r="J46" s="2"/>
      <c r="K46" s="2"/>
    </row>
    <row r="47" spans="1:11" ht="15.75" customHeight="1">
      <c r="A47" s="11" t="s">
        <v>20</v>
      </c>
      <c r="B47" s="10"/>
      <c r="C47" s="8">
        <f>SANTIAGO1!C47+SANTIAGO2!C48</f>
        <v>2655</v>
      </c>
      <c r="D47" s="8">
        <f>SANTIAGO1!D47+SANTIAGO2!D48</f>
        <v>2775</v>
      </c>
      <c r="E47" s="8">
        <f>SANTIAGO1!E47+SANTIAGO2!E48</f>
        <v>2775</v>
      </c>
      <c r="F47" s="8">
        <f>SANTIAGO1!F47+SANTIAGO2!F48</f>
        <v>2575</v>
      </c>
      <c r="G47" s="8">
        <f>SANTIAGO1!G47+SANTIAGO2!G48</f>
        <v>0</v>
      </c>
      <c r="H47" s="8">
        <f>SANTIAGO1!H47+SANTIAGO2!H48</f>
        <v>0</v>
      </c>
      <c r="I47" s="8">
        <f>SANTIAGO1!I47+SANTIAGO2!I48</f>
        <v>0</v>
      </c>
      <c r="J47" s="2"/>
      <c r="K47" s="2"/>
    </row>
    <row r="48" spans="1:11" ht="15.75" customHeight="1">
      <c r="A48" s="11" t="s">
        <v>21</v>
      </c>
      <c r="B48" s="10"/>
      <c r="C48" s="8">
        <f>SANTIAGO1!C48+SANTIAGO2!C49</f>
        <v>2779</v>
      </c>
      <c r="D48" s="8">
        <f>SANTIAGO1!D48+SANTIAGO2!D49</f>
        <v>2779</v>
      </c>
      <c r="E48" s="8">
        <f>SANTIAGO1!E48+SANTIAGO2!E49</f>
        <v>2779</v>
      </c>
      <c r="F48" s="8">
        <f>SANTIAGO1!F48+SANTIAGO2!F49</f>
        <v>2579</v>
      </c>
      <c r="G48" s="8">
        <f>SANTIAGO1!G48+SANTIAGO2!G49</f>
        <v>0</v>
      </c>
      <c r="H48" s="8">
        <f>SANTIAGO1!H48+SANTIAGO2!H49</f>
        <v>0</v>
      </c>
      <c r="I48" s="8">
        <f>SANTIAGO1!I48+SANTIAGO2!I49</f>
        <v>0</v>
      </c>
      <c r="J48" s="2"/>
      <c r="K48" s="2"/>
    </row>
    <row r="49" spans="1:11" ht="15.75" customHeight="1">
      <c r="A49" s="7" t="s">
        <v>22</v>
      </c>
      <c r="B49" s="12">
        <f t="shared" ref="B49:I49" si="2">SUM(B41:B48)</f>
        <v>2088</v>
      </c>
      <c r="C49" s="12">
        <f t="shared" si="2"/>
        <v>15936</v>
      </c>
      <c r="D49" s="12">
        <f t="shared" si="2"/>
        <v>15966</v>
      </c>
      <c r="E49" s="12">
        <f t="shared" si="2"/>
        <v>15756</v>
      </c>
      <c r="F49" s="12">
        <f t="shared" si="2"/>
        <v>15456</v>
      </c>
      <c r="G49" s="12">
        <f t="shared" si="2"/>
        <v>7715</v>
      </c>
      <c r="H49" s="12">
        <f t="shared" si="2"/>
        <v>7515</v>
      </c>
      <c r="I49" s="12">
        <f t="shared" si="2"/>
        <v>7515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87947</v>
      </c>
      <c r="J50" s="2"/>
      <c r="K50" s="2"/>
    </row>
    <row r="51" spans="1:11" ht="15.75" customHeight="1">
      <c r="A51" s="49" t="s">
        <v>4</v>
      </c>
      <c r="B51" s="51" t="s">
        <v>29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101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10">
        <f>SANTIAGO1!B54+SANTIAGO2!B55</f>
        <v>2679</v>
      </c>
      <c r="C54" s="8">
        <f>SANTIAGO1!C54+SANTIAGO2!C55</f>
        <v>0</v>
      </c>
      <c r="D54" s="8">
        <f>SANTIAGO1!D54+SANTIAGO2!D55</f>
        <v>0</v>
      </c>
      <c r="E54" s="8">
        <f>SANTIAGO1!E54+SANTIAGO2!E55</f>
        <v>0</v>
      </c>
      <c r="F54" s="8">
        <f>SANTIAGO1!F54+SANTIAGO2!F55</f>
        <v>0</v>
      </c>
      <c r="G54" s="8">
        <f>SANTIAGO1!G54+SANTIAGO2!G55</f>
        <v>0</v>
      </c>
      <c r="H54" s="8">
        <f>SANTIAGO1!H54+SANTIAGO2!H55</f>
        <v>0</v>
      </c>
      <c r="I54" s="8">
        <f>SANTIAGO1!I54+SANTIAGO2!I55</f>
        <v>0</v>
      </c>
      <c r="J54" s="2"/>
      <c r="K54" s="2"/>
    </row>
    <row r="55" spans="1:11" ht="15.75" customHeight="1">
      <c r="A55" s="9" t="s">
        <v>15</v>
      </c>
      <c r="B55" s="10"/>
      <c r="C55" s="8">
        <f>SANTIAGO1!C55+SANTIAGO2!C56</f>
        <v>0</v>
      </c>
      <c r="D55" s="8">
        <f>SANTIAGO1!D55+SANTIAGO2!D56</f>
        <v>0</v>
      </c>
      <c r="E55" s="8">
        <f>SANTIAGO1!E55+SANTIAGO2!E56</f>
        <v>0</v>
      </c>
      <c r="F55" s="8">
        <f>SANTIAGO1!F55+SANTIAGO2!F56</f>
        <v>0</v>
      </c>
      <c r="G55" s="8">
        <f>SANTIAGO1!G55+SANTIAGO2!G56</f>
        <v>0</v>
      </c>
      <c r="H55" s="8">
        <f>SANTIAGO1!H55+SANTIAGO2!H56</f>
        <v>0</v>
      </c>
      <c r="I55" s="8">
        <f>SANTIAGO1!I55+SANTIAGO2!I56</f>
        <v>0</v>
      </c>
      <c r="J55" s="2"/>
      <c r="K55" s="2"/>
    </row>
    <row r="56" spans="1:11" ht="15.75" customHeight="1">
      <c r="A56" s="11" t="s">
        <v>16</v>
      </c>
      <c r="B56" s="10"/>
      <c r="C56" s="8">
        <f>SANTIAGO1!C56+SANTIAGO2!C57</f>
        <v>3168</v>
      </c>
      <c r="D56" s="8">
        <f>SANTIAGO1!D56+SANTIAGO2!D57</f>
        <v>3168</v>
      </c>
      <c r="E56" s="8">
        <f>SANTIAGO1!E56+SANTIAGO2!E57</f>
        <v>3168</v>
      </c>
      <c r="F56" s="8">
        <f>SANTIAGO1!F56+SANTIAGO2!F57</f>
        <v>3168</v>
      </c>
      <c r="G56" s="8">
        <f>SANTIAGO1!G56+SANTIAGO2!G57</f>
        <v>3168</v>
      </c>
      <c r="H56" s="8">
        <f>SANTIAGO1!H56+SANTIAGO2!H57</f>
        <v>3168</v>
      </c>
      <c r="I56" s="8">
        <f>SANTIAGO1!I56+SANTIAGO2!I57</f>
        <v>3168</v>
      </c>
      <c r="J56" s="2"/>
      <c r="K56" s="2"/>
    </row>
    <row r="57" spans="1:11" ht="15.75" customHeight="1">
      <c r="A57" s="11" t="s">
        <v>17</v>
      </c>
      <c r="B57" s="10"/>
      <c r="C57" s="8">
        <f>SANTIAGO1!C57+SANTIAGO2!C58</f>
        <v>3350</v>
      </c>
      <c r="D57" s="8">
        <f>SANTIAGO1!D57+SANTIAGO2!D58</f>
        <v>3350</v>
      </c>
      <c r="E57" s="8">
        <f>SANTIAGO1!E57+SANTIAGO2!E58</f>
        <v>3350</v>
      </c>
      <c r="F57" s="8">
        <f>SANTIAGO1!F57+SANTIAGO2!F58</f>
        <v>3350</v>
      </c>
      <c r="G57" s="8">
        <f>SANTIAGO1!G57+SANTIAGO2!G58</f>
        <v>3350</v>
      </c>
      <c r="H57" s="8">
        <f>SANTIAGO1!H57+SANTIAGO2!H58</f>
        <v>3350</v>
      </c>
      <c r="I57" s="8">
        <f>SANTIAGO1!I57+SANTIAGO2!I58</f>
        <v>3350</v>
      </c>
      <c r="J57" s="2"/>
      <c r="K57" s="2"/>
    </row>
    <row r="58" spans="1:11" ht="15.75" customHeight="1">
      <c r="A58" s="11" t="s">
        <v>18</v>
      </c>
      <c r="B58" s="10"/>
      <c r="C58" s="8">
        <f>SANTIAGO1!C58+SANTIAGO2!C59</f>
        <v>4016</v>
      </c>
      <c r="D58" s="8">
        <f>SANTIAGO1!D58+SANTIAGO2!D59</f>
        <v>4016</v>
      </c>
      <c r="E58" s="8">
        <f>SANTIAGO1!E58+SANTIAGO2!E59</f>
        <v>4016</v>
      </c>
      <c r="F58" s="8">
        <f>SANTIAGO1!F58+SANTIAGO2!F59</f>
        <v>4016</v>
      </c>
      <c r="G58" s="8">
        <f>SANTIAGO1!G58+SANTIAGO2!G59</f>
        <v>4016</v>
      </c>
      <c r="H58" s="8">
        <f>SANTIAGO1!H58+SANTIAGO2!H59</f>
        <v>4016</v>
      </c>
      <c r="I58" s="8">
        <f>SANTIAGO1!I58+SANTIAGO2!I59</f>
        <v>4016</v>
      </c>
      <c r="J58" s="2"/>
      <c r="K58" s="2"/>
    </row>
    <row r="59" spans="1:11" ht="15.75" customHeight="1">
      <c r="A59" s="11" t="s">
        <v>19</v>
      </c>
      <c r="B59" s="10"/>
      <c r="C59" s="8">
        <f>SANTIAGO1!C59+SANTIAGO2!C60</f>
        <v>3867</v>
      </c>
      <c r="D59" s="8">
        <f>SANTIAGO1!D59+SANTIAGO2!D60</f>
        <v>3867</v>
      </c>
      <c r="E59" s="8">
        <f>SANTIAGO1!E59+SANTIAGO2!E60</f>
        <v>3867</v>
      </c>
      <c r="F59" s="8">
        <f>SANTIAGO1!F59+SANTIAGO2!F60</f>
        <v>3867</v>
      </c>
      <c r="G59" s="8">
        <f>SANTIAGO1!G59+SANTIAGO2!G60</f>
        <v>0</v>
      </c>
      <c r="H59" s="8">
        <f>SANTIAGO1!H59+SANTIAGO2!H60</f>
        <v>0</v>
      </c>
      <c r="I59" s="8">
        <f>SANTIAGO1!I59+SANTIAGO2!I60</f>
        <v>0</v>
      </c>
      <c r="J59" s="2"/>
      <c r="K59" s="2"/>
    </row>
    <row r="60" spans="1:11" ht="15.75" customHeight="1">
      <c r="A60" s="11" t="s">
        <v>20</v>
      </c>
      <c r="B60" s="10"/>
      <c r="C60" s="8">
        <f>SANTIAGO1!C60+SANTIAGO2!C61</f>
        <v>3755</v>
      </c>
      <c r="D60" s="8">
        <f>SANTIAGO1!D60+SANTIAGO2!D61</f>
        <v>3755</v>
      </c>
      <c r="E60" s="8">
        <f>SANTIAGO1!E60+SANTIAGO2!E61</f>
        <v>3755</v>
      </c>
      <c r="F60" s="8">
        <f>SANTIAGO1!F60+SANTIAGO2!F61</f>
        <v>3755</v>
      </c>
      <c r="G60" s="8">
        <f>SANTIAGO1!G60+SANTIAGO2!G61</f>
        <v>0</v>
      </c>
      <c r="H60" s="8">
        <f>SANTIAGO1!H60+SANTIAGO2!H61</f>
        <v>0</v>
      </c>
      <c r="I60" s="8">
        <f>SANTIAGO1!I60+SANTIAGO2!I61</f>
        <v>0</v>
      </c>
      <c r="J60" s="2"/>
      <c r="K60" s="2"/>
    </row>
    <row r="61" spans="1:11" ht="15.75" customHeight="1">
      <c r="A61" s="11" t="s">
        <v>21</v>
      </c>
      <c r="B61" s="10"/>
      <c r="C61" s="8">
        <f>SANTIAGO1!C61+SANTIAGO2!C62</f>
        <v>3674</v>
      </c>
      <c r="D61" s="8">
        <f>SANTIAGO1!D61+SANTIAGO2!D62</f>
        <v>3674</v>
      </c>
      <c r="E61" s="8">
        <f>SANTIAGO1!E61+SANTIAGO2!E62</f>
        <v>3674</v>
      </c>
      <c r="F61" s="8">
        <f>SANTIAGO1!F61+SANTIAGO2!F62</f>
        <v>3674</v>
      </c>
      <c r="G61" s="8">
        <f>SANTIAGO1!G61+SANTIAGO2!G62</f>
        <v>0</v>
      </c>
      <c r="H61" s="8">
        <f>SANTIAGO1!H61+SANTIAGO2!H62</f>
        <v>0</v>
      </c>
      <c r="I61" s="8">
        <f>SANTIAGO1!I61+SANTIAGO2!I62</f>
        <v>0</v>
      </c>
      <c r="J61" s="2"/>
      <c r="K61" s="2"/>
    </row>
    <row r="62" spans="1:11" ht="15.75" customHeight="1">
      <c r="A62" s="7" t="s">
        <v>22</v>
      </c>
      <c r="B62" s="12">
        <f t="shared" ref="B62:I62" si="3">SUM(B54:B61)</f>
        <v>2679</v>
      </c>
      <c r="C62" s="12">
        <f t="shared" si="3"/>
        <v>21830</v>
      </c>
      <c r="D62" s="12">
        <f t="shared" si="3"/>
        <v>21830</v>
      </c>
      <c r="E62" s="12">
        <f t="shared" si="3"/>
        <v>21830</v>
      </c>
      <c r="F62" s="12">
        <f t="shared" si="3"/>
        <v>21830</v>
      </c>
      <c r="G62" s="12">
        <f t="shared" si="3"/>
        <v>10534</v>
      </c>
      <c r="H62" s="12">
        <f t="shared" si="3"/>
        <v>10534</v>
      </c>
      <c r="I62" s="15">
        <f t="shared" si="3"/>
        <v>10534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121601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102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103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10">
        <f>SANTIAGO1!B68+SANTIAGO2!B69</f>
        <v>2497</v>
      </c>
      <c r="C68" s="8">
        <f>SANTIAGO1!C68+SANTIAGO2!C69</f>
        <v>0</v>
      </c>
      <c r="D68" s="8">
        <f>SANTIAGO1!D68+SANTIAGO2!D69</f>
        <v>0</v>
      </c>
      <c r="E68" s="8">
        <f>SANTIAGO1!E68+SANTIAGO2!E69</f>
        <v>0</v>
      </c>
      <c r="F68" s="8">
        <f>SANTIAGO1!F68+SANTIAGO2!F69</f>
        <v>0</v>
      </c>
      <c r="G68" s="8">
        <f>SANTIAGO1!G68+SANTIAGO2!G69</f>
        <v>0</v>
      </c>
      <c r="H68" s="8">
        <f>SANTIAGO1!H68+SANTIAGO2!H69</f>
        <v>0</v>
      </c>
      <c r="I68" s="8">
        <f>SANTIAGO1!I68+SANTIAGO2!I69</f>
        <v>0</v>
      </c>
      <c r="J68" s="2"/>
      <c r="K68" s="2"/>
    </row>
    <row r="69" spans="1:11" ht="15.75" customHeight="1">
      <c r="A69" s="9" t="s">
        <v>15</v>
      </c>
      <c r="B69" s="10"/>
      <c r="C69" s="8">
        <f>SANTIAGO1!C69+SANTIAGO2!C70</f>
        <v>0</v>
      </c>
      <c r="D69" s="8">
        <f>SANTIAGO1!D69+SANTIAGO2!D70</f>
        <v>0</v>
      </c>
      <c r="E69" s="8">
        <f>SANTIAGO1!E69+SANTIAGO2!E70</f>
        <v>0</v>
      </c>
      <c r="F69" s="8">
        <f>SANTIAGO1!F69+SANTIAGO2!F70</f>
        <v>0</v>
      </c>
      <c r="G69" s="8">
        <f>SANTIAGO1!G69+SANTIAGO2!G70</f>
        <v>0</v>
      </c>
      <c r="H69" s="8">
        <f>SANTIAGO1!H69+SANTIAGO2!H70</f>
        <v>0</v>
      </c>
      <c r="I69" s="8">
        <f>SANTIAGO1!I69+SANTIAGO2!I70</f>
        <v>0</v>
      </c>
      <c r="J69" s="2"/>
      <c r="K69" s="2"/>
    </row>
    <row r="70" spans="1:11" ht="15.75" customHeight="1">
      <c r="A70" s="11" t="s">
        <v>16</v>
      </c>
      <c r="B70" s="10"/>
      <c r="C70" s="8">
        <f>SANTIAGO1!C70+SANTIAGO2!C71</f>
        <v>2934</v>
      </c>
      <c r="D70" s="8">
        <f>SANTIAGO1!D70+SANTIAGO2!D71</f>
        <v>2934</v>
      </c>
      <c r="E70" s="8">
        <f>SANTIAGO1!E70+SANTIAGO2!E71</f>
        <v>2934</v>
      </c>
      <c r="F70" s="8">
        <f>SANTIAGO1!F70+SANTIAGO2!F71</f>
        <v>2934</v>
      </c>
      <c r="G70" s="8">
        <f>SANTIAGO1!G70+SANTIAGO2!G71</f>
        <v>2934</v>
      </c>
      <c r="H70" s="8">
        <f>SANTIAGO1!H70+SANTIAGO2!H71</f>
        <v>2934</v>
      </c>
      <c r="I70" s="8">
        <f>SANTIAGO1!I70+SANTIAGO2!I71</f>
        <v>2934</v>
      </c>
      <c r="J70" s="2"/>
      <c r="K70" s="2"/>
    </row>
    <row r="71" spans="1:11" ht="15.75" customHeight="1">
      <c r="A71" s="11" t="s">
        <v>17</v>
      </c>
      <c r="B71" s="10"/>
      <c r="C71" s="8">
        <f>SANTIAGO1!C71+SANTIAGO2!C72</f>
        <v>3084</v>
      </c>
      <c r="D71" s="8">
        <f>SANTIAGO1!D71+SANTIAGO2!D72</f>
        <v>3084</v>
      </c>
      <c r="E71" s="8">
        <f>SANTIAGO1!E71+SANTIAGO2!E72</f>
        <v>3204</v>
      </c>
      <c r="F71" s="8">
        <f>SANTIAGO1!F71+SANTIAGO2!F72</f>
        <v>3084</v>
      </c>
      <c r="G71" s="8">
        <f>SANTIAGO1!G71+SANTIAGO2!G72</f>
        <v>3084</v>
      </c>
      <c r="H71" s="8">
        <f>SANTIAGO1!H71+SANTIAGO2!H72</f>
        <v>3084</v>
      </c>
      <c r="I71" s="8">
        <f>SANTIAGO1!I71+SANTIAGO2!I72</f>
        <v>3084</v>
      </c>
      <c r="J71" s="2"/>
      <c r="K71" s="2"/>
    </row>
    <row r="72" spans="1:11" ht="15.75" customHeight="1">
      <c r="A72" s="11" t="s">
        <v>18</v>
      </c>
      <c r="B72" s="10"/>
      <c r="C72" s="8">
        <f>SANTIAGO1!C72+SANTIAGO2!C73</f>
        <v>3553</v>
      </c>
      <c r="D72" s="8">
        <f>SANTIAGO1!D72+SANTIAGO2!D73</f>
        <v>3553</v>
      </c>
      <c r="E72" s="8">
        <f>SANTIAGO1!E72+SANTIAGO2!E73</f>
        <v>3553</v>
      </c>
      <c r="F72" s="8">
        <f>SANTIAGO1!F72+SANTIAGO2!F73</f>
        <v>3553</v>
      </c>
      <c r="G72" s="8">
        <f>SANTIAGO1!G72+SANTIAGO2!G73</f>
        <v>3553</v>
      </c>
      <c r="H72" s="8">
        <f>SANTIAGO1!H72+SANTIAGO2!H73</f>
        <v>3553</v>
      </c>
      <c r="I72" s="8">
        <f>SANTIAGO1!I72+SANTIAGO2!I73</f>
        <v>3553</v>
      </c>
      <c r="J72" s="2"/>
      <c r="K72" s="2"/>
    </row>
    <row r="73" spans="1:11" ht="15.75" customHeight="1">
      <c r="A73" s="11" t="s">
        <v>19</v>
      </c>
      <c r="B73" s="10"/>
      <c r="C73" s="8">
        <f>SANTIAGO1!C73+SANTIAGO2!C74</f>
        <v>3324</v>
      </c>
      <c r="D73" s="8">
        <f>SANTIAGO1!D73+SANTIAGO2!D74</f>
        <v>3479</v>
      </c>
      <c r="E73" s="8">
        <f>SANTIAGO1!E73+SANTIAGO2!E74</f>
        <v>3584</v>
      </c>
      <c r="F73" s="8">
        <f>SANTIAGO1!F73+SANTIAGO2!F74</f>
        <v>3604</v>
      </c>
      <c r="G73" s="8">
        <f>SANTIAGO1!G73+SANTIAGO2!G74</f>
        <v>0</v>
      </c>
      <c r="H73" s="8">
        <f>SANTIAGO1!H73+SANTIAGO2!H74</f>
        <v>0</v>
      </c>
      <c r="I73" s="8">
        <f>SANTIAGO1!I73+SANTIAGO2!I74</f>
        <v>0</v>
      </c>
      <c r="J73" s="2"/>
      <c r="K73" s="2"/>
    </row>
    <row r="74" spans="1:11" ht="15.75" customHeight="1">
      <c r="A74" s="11" t="s">
        <v>20</v>
      </c>
      <c r="B74" s="10"/>
      <c r="C74" s="8">
        <f>SANTIAGO1!C74+SANTIAGO2!C75</f>
        <v>3485</v>
      </c>
      <c r="D74" s="8">
        <f>SANTIAGO1!D74+SANTIAGO2!D75</f>
        <v>3485</v>
      </c>
      <c r="E74" s="8">
        <f>SANTIAGO1!E74+SANTIAGO2!E75</f>
        <v>3690</v>
      </c>
      <c r="F74" s="8">
        <f>SANTIAGO1!F74+SANTIAGO2!F75</f>
        <v>3480</v>
      </c>
      <c r="G74" s="8">
        <f>SANTIAGO1!G74+SANTIAGO2!G75</f>
        <v>0</v>
      </c>
      <c r="H74" s="8">
        <f>SANTIAGO1!H74+SANTIAGO2!H75</f>
        <v>0</v>
      </c>
      <c r="I74" s="8">
        <f>SANTIAGO1!I74+SANTIAGO2!I75</f>
        <v>0</v>
      </c>
      <c r="J74" s="2"/>
      <c r="K74" s="2"/>
    </row>
    <row r="75" spans="1:11" ht="15.75" customHeight="1">
      <c r="A75" s="11" t="s">
        <v>21</v>
      </c>
      <c r="B75" s="10"/>
      <c r="C75" s="8">
        <f>SANTIAGO1!C75+SANTIAGO2!C76</f>
        <v>3420</v>
      </c>
      <c r="D75" s="8">
        <f>SANTIAGO1!D75+SANTIAGO2!D76</f>
        <v>3420</v>
      </c>
      <c r="E75" s="8">
        <f>SANTIAGO1!E75+SANTIAGO2!E76</f>
        <v>3530</v>
      </c>
      <c r="F75" s="8">
        <f>SANTIAGO1!F75+SANTIAGO2!F76</f>
        <v>3450</v>
      </c>
      <c r="G75" s="8">
        <f>SANTIAGO1!G75+SANTIAGO2!G76</f>
        <v>0</v>
      </c>
      <c r="H75" s="8">
        <f>SANTIAGO1!H75+SANTIAGO2!H76</f>
        <v>0</v>
      </c>
      <c r="I75" s="8">
        <f>SANTIAGO1!I75+SANTIAGO2!I76</f>
        <v>0</v>
      </c>
      <c r="J75" s="2"/>
      <c r="K75" s="2"/>
    </row>
    <row r="76" spans="1:11" ht="15.75" customHeight="1">
      <c r="A76" s="7" t="s">
        <v>22</v>
      </c>
      <c r="B76" s="12">
        <f t="shared" ref="B76:I76" si="4">SUM(B68:B75)</f>
        <v>2497</v>
      </c>
      <c r="C76" s="12">
        <f t="shared" si="4"/>
        <v>19800</v>
      </c>
      <c r="D76" s="12">
        <f t="shared" si="4"/>
        <v>19955</v>
      </c>
      <c r="E76" s="12">
        <f t="shared" si="4"/>
        <v>20495</v>
      </c>
      <c r="F76" s="12">
        <f t="shared" si="4"/>
        <v>20105</v>
      </c>
      <c r="G76" s="12">
        <f t="shared" si="4"/>
        <v>9571</v>
      </c>
      <c r="H76" s="12">
        <f t="shared" si="4"/>
        <v>9571</v>
      </c>
      <c r="I76" s="12">
        <f t="shared" si="4"/>
        <v>9571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111565</v>
      </c>
      <c r="J77" s="2"/>
      <c r="K77" s="2"/>
    </row>
    <row r="78" spans="1:11" ht="15.75" customHeight="1">
      <c r="A78" s="49" t="s">
        <v>4</v>
      </c>
      <c r="B78" s="51" t="s">
        <v>102</v>
      </c>
      <c r="C78" s="47"/>
      <c r="D78" s="47"/>
      <c r="E78" s="47"/>
      <c r="F78" s="47"/>
      <c r="G78" s="47"/>
      <c r="H78" s="47"/>
      <c r="I78" s="48"/>
      <c r="J78" s="2"/>
      <c r="K78" s="2"/>
    </row>
    <row r="79" spans="1:11" ht="15.75" customHeight="1">
      <c r="A79" s="63"/>
      <c r="B79" s="51" t="s">
        <v>104</v>
      </c>
      <c r="C79" s="47"/>
      <c r="D79" s="47"/>
      <c r="E79" s="47"/>
      <c r="F79" s="47"/>
      <c r="G79" s="47"/>
      <c r="H79" s="47"/>
      <c r="I79" s="48"/>
      <c r="J79" s="2"/>
      <c r="K79" s="2"/>
    </row>
    <row r="80" spans="1:11" ht="15.75" customHeight="1">
      <c r="A80" s="50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>
      <c r="A81" s="7" t="s">
        <v>14</v>
      </c>
      <c r="B81" s="10">
        <f>SANTIAGO1!B81+SANTIAGO2!B82</f>
        <v>699</v>
      </c>
      <c r="C81" s="8">
        <f>SANTIAGO1!C81+SANTIAGO2!C82</f>
        <v>0</v>
      </c>
      <c r="D81" s="8">
        <f>SANTIAGO1!D81+SANTIAGO2!D82</f>
        <v>0</v>
      </c>
      <c r="E81" s="8">
        <f>SANTIAGO1!E81+SANTIAGO2!E82</f>
        <v>0</v>
      </c>
      <c r="F81" s="8">
        <f>SANTIAGO1!F81+SANTIAGO2!F82</f>
        <v>0</v>
      </c>
      <c r="G81" s="8">
        <f>SANTIAGO1!G81+SANTIAGO2!G82</f>
        <v>0</v>
      </c>
      <c r="H81" s="8">
        <f>SANTIAGO1!H81+SANTIAGO2!H82</f>
        <v>0</v>
      </c>
      <c r="I81" s="8">
        <f>SANTIAGO1!I81+SANTIAGO2!I82</f>
        <v>0</v>
      </c>
      <c r="J81" s="2"/>
      <c r="K81" s="2"/>
    </row>
    <row r="82" spans="1:11" ht="15.75" customHeight="1">
      <c r="A82" s="9" t="s">
        <v>15</v>
      </c>
      <c r="B82" s="10"/>
      <c r="C82" s="8">
        <f>SANTIAGO1!C82+SANTIAGO2!C83</f>
        <v>0</v>
      </c>
      <c r="D82" s="8">
        <f>SANTIAGO1!D82+SANTIAGO2!D83</f>
        <v>0</v>
      </c>
      <c r="E82" s="8">
        <f>SANTIAGO1!E82+SANTIAGO2!E83</f>
        <v>0</v>
      </c>
      <c r="F82" s="8">
        <f>SANTIAGO1!F82+SANTIAGO2!F83</f>
        <v>0</v>
      </c>
      <c r="G82" s="8">
        <f>SANTIAGO1!G82+SANTIAGO2!G83</f>
        <v>0</v>
      </c>
      <c r="H82" s="8">
        <f>SANTIAGO1!H82+SANTIAGO2!H83</f>
        <v>0</v>
      </c>
      <c r="I82" s="8">
        <f>SANTIAGO1!I82+SANTIAGO2!I83</f>
        <v>0</v>
      </c>
      <c r="J82" s="2"/>
      <c r="K82" s="2"/>
    </row>
    <row r="83" spans="1:11" ht="15.75" customHeight="1">
      <c r="A83" s="11" t="s">
        <v>16</v>
      </c>
      <c r="B83" s="10"/>
      <c r="C83" s="8">
        <f>SANTIAGO1!C83+SANTIAGO2!C84</f>
        <v>835</v>
      </c>
      <c r="D83" s="8">
        <f>SANTIAGO1!D83+SANTIAGO2!D84</f>
        <v>836</v>
      </c>
      <c r="E83" s="8">
        <f>SANTIAGO1!E83+SANTIAGO2!E84</f>
        <v>836</v>
      </c>
      <c r="F83" s="8">
        <f>SANTIAGO1!F83+SANTIAGO2!F84</f>
        <v>836</v>
      </c>
      <c r="G83" s="8">
        <f>SANTIAGO1!G83+SANTIAGO2!G84</f>
        <v>849</v>
      </c>
      <c r="H83" s="8">
        <f>SANTIAGO1!H83+SANTIAGO2!H84</f>
        <v>849</v>
      </c>
      <c r="I83" s="8">
        <f>SANTIAGO1!I83+SANTIAGO2!I84</f>
        <v>846</v>
      </c>
      <c r="J83" s="2"/>
      <c r="K83" s="2"/>
    </row>
    <row r="84" spans="1:11" ht="15.75" customHeight="1">
      <c r="A84" s="11" t="s">
        <v>17</v>
      </c>
      <c r="B84" s="10"/>
      <c r="C84" s="8">
        <f>SANTIAGO1!C84+SANTIAGO2!C85</f>
        <v>887</v>
      </c>
      <c r="D84" s="8">
        <f>SANTIAGO1!D84+SANTIAGO2!D85</f>
        <v>887</v>
      </c>
      <c r="E84" s="8">
        <f>SANTIAGO1!E84+SANTIAGO2!E85</f>
        <v>887</v>
      </c>
      <c r="F84" s="8">
        <f>SANTIAGO1!F84+SANTIAGO2!F85</f>
        <v>887</v>
      </c>
      <c r="G84" s="8">
        <f>SANTIAGO1!G84+SANTIAGO2!G85</f>
        <v>898</v>
      </c>
      <c r="H84" s="8">
        <f>SANTIAGO1!H84+SANTIAGO2!H85</f>
        <v>898</v>
      </c>
      <c r="I84" s="8">
        <f>SANTIAGO1!I84+SANTIAGO2!I85</f>
        <v>898</v>
      </c>
      <c r="J84" s="2"/>
      <c r="K84" s="2"/>
    </row>
    <row r="85" spans="1:11" ht="15.75" customHeight="1">
      <c r="A85" s="11" t="s">
        <v>18</v>
      </c>
      <c r="B85" s="10"/>
      <c r="C85" s="8">
        <f>SANTIAGO1!C85+SANTIAGO2!C86</f>
        <v>1084</v>
      </c>
      <c r="D85" s="8">
        <f>SANTIAGO1!D85+SANTIAGO2!D86</f>
        <v>1084</v>
      </c>
      <c r="E85" s="8">
        <f>SANTIAGO1!E85+SANTIAGO2!E86</f>
        <v>1084</v>
      </c>
      <c r="F85" s="8">
        <f>SANTIAGO1!F85+SANTIAGO2!F86</f>
        <v>1084</v>
      </c>
      <c r="G85" s="8">
        <f>SANTIAGO1!G85+SANTIAGO2!G86</f>
        <v>1084</v>
      </c>
      <c r="H85" s="8">
        <f>SANTIAGO1!H85+SANTIAGO2!H86</f>
        <v>1084</v>
      </c>
      <c r="I85" s="8">
        <f>SANTIAGO1!I85+SANTIAGO2!I86</f>
        <v>1084</v>
      </c>
      <c r="J85" s="2"/>
      <c r="K85" s="2"/>
    </row>
    <row r="86" spans="1:11" ht="15.75" customHeight="1">
      <c r="A86" s="11" t="s">
        <v>19</v>
      </c>
      <c r="B86" s="10"/>
      <c r="C86" s="8">
        <f>SANTIAGO1!C86+SANTIAGO2!C87</f>
        <v>993</v>
      </c>
      <c r="D86" s="8">
        <f>SANTIAGO1!D86+SANTIAGO2!D87</f>
        <v>993</v>
      </c>
      <c r="E86" s="8">
        <f>SANTIAGO1!E86+SANTIAGO2!E87</f>
        <v>993</v>
      </c>
      <c r="F86" s="8">
        <f>SANTIAGO1!F86+SANTIAGO2!F87</f>
        <v>993</v>
      </c>
      <c r="G86" s="8">
        <f>SANTIAGO1!G86+SANTIAGO2!G87</f>
        <v>0</v>
      </c>
      <c r="H86" s="8">
        <f>SANTIAGO1!H86+SANTIAGO2!H87</f>
        <v>0</v>
      </c>
      <c r="I86" s="8">
        <f>SANTIAGO1!I86+SANTIAGO2!I87</f>
        <v>0</v>
      </c>
      <c r="J86" s="2"/>
      <c r="K86" s="2"/>
    </row>
    <row r="87" spans="1:11" ht="15.75" customHeight="1">
      <c r="A87" s="11" t="s">
        <v>20</v>
      </c>
      <c r="B87" s="10"/>
      <c r="C87" s="8">
        <f>SANTIAGO1!C87+SANTIAGO2!C88</f>
        <v>964</v>
      </c>
      <c r="D87" s="8">
        <f>SANTIAGO1!D87+SANTIAGO2!D88</f>
        <v>964</v>
      </c>
      <c r="E87" s="8">
        <f>SANTIAGO1!E87+SANTIAGO2!E88</f>
        <v>964</v>
      </c>
      <c r="F87" s="8">
        <f>SANTIAGO1!F87+SANTIAGO2!F88</f>
        <v>964</v>
      </c>
      <c r="G87" s="8">
        <f>SANTIAGO1!G87+SANTIAGO2!G88</f>
        <v>0</v>
      </c>
      <c r="H87" s="8">
        <f>SANTIAGO1!H87+SANTIAGO2!H88</f>
        <v>0</v>
      </c>
      <c r="I87" s="8">
        <f>SANTIAGO1!I87+SANTIAGO2!I88</f>
        <v>0</v>
      </c>
      <c r="J87" s="2"/>
      <c r="K87" s="2"/>
    </row>
    <row r="88" spans="1:11" ht="15.75" customHeight="1">
      <c r="A88" s="11" t="s">
        <v>21</v>
      </c>
      <c r="B88" s="10"/>
      <c r="C88" s="8">
        <f>SANTIAGO1!C88+SANTIAGO2!C89</f>
        <v>1039</v>
      </c>
      <c r="D88" s="8">
        <f>SANTIAGO1!D88+SANTIAGO2!D89</f>
        <v>1039</v>
      </c>
      <c r="E88" s="8">
        <f>SANTIAGO1!E88+SANTIAGO2!E89</f>
        <v>1039</v>
      </c>
      <c r="F88" s="8">
        <f>SANTIAGO1!F88+SANTIAGO2!F89</f>
        <v>1039</v>
      </c>
      <c r="G88" s="8">
        <f>SANTIAGO1!G88+SANTIAGO2!G89</f>
        <v>0</v>
      </c>
      <c r="H88" s="8">
        <f>SANTIAGO1!H88+SANTIAGO2!H89</f>
        <v>0</v>
      </c>
      <c r="I88" s="8">
        <f>SANTIAGO1!I88+SANTIAGO2!I89</f>
        <v>0</v>
      </c>
      <c r="J88" s="2"/>
      <c r="K88" s="2"/>
    </row>
    <row r="89" spans="1:11" ht="15.75" customHeight="1">
      <c r="A89" s="7" t="s">
        <v>22</v>
      </c>
      <c r="B89" s="12">
        <f t="shared" ref="B89:I89" si="5">SUM(B81:B88)</f>
        <v>699</v>
      </c>
      <c r="C89" s="12">
        <f t="shared" si="5"/>
        <v>5802</v>
      </c>
      <c r="D89" s="12">
        <f t="shared" si="5"/>
        <v>5803</v>
      </c>
      <c r="E89" s="12">
        <f t="shared" si="5"/>
        <v>5803</v>
      </c>
      <c r="F89" s="12">
        <f t="shared" si="5"/>
        <v>5803</v>
      </c>
      <c r="G89" s="12">
        <f t="shared" si="5"/>
        <v>2831</v>
      </c>
      <c r="H89" s="12">
        <f t="shared" si="5"/>
        <v>2831</v>
      </c>
      <c r="I89" s="12">
        <f t="shared" si="5"/>
        <v>2828</v>
      </c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14">
        <f>SUM(B89:I89)</f>
        <v>32400</v>
      </c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>
      <c r="A92" s="49" t="s">
        <v>4</v>
      </c>
      <c r="B92" s="51" t="s">
        <v>102</v>
      </c>
      <c r="C92" s="47"/>
      <c r="D92" s="47"/>
      <c r="E92" s="47"/>
      <c r="F92" s="47"/>
      <c r="G92" s="47"/>
      <c r="H92" s="47"/>
      <c r="I92" s="48"/>
      <c r="J92" s="2"/>
      <c r="K92" s="2"/>
    </row>
    <row r="93" spans="1:11" ht="15.75" customHeight="1">
      <c r="A93" s="63"/>
      <c r="B93" s="51" t="s">
        <v>105</v>
      </c>
      <c r="C93" s="47"/>
      <c r="D93" s="47"/>
      <c r="E93" s="47"/>
      <c r="F93" s="47"/>
      <c r="G93" s="47"/>
      <c r="H93" s="47"/>
      <c r="I93" s="48"/>
      <c r="J93" s="2"/>
      <c r="K93" s="2"/>
    </row>
    <row r="94" spans="1:11" ht="15.75" customHeight="1">
      <c r="A94" s="50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>
      <c r="A95" s="7" t="s">
        <v>14</v>
      </c>
      <c r="B95" s="10">
        <f>SANTIAGO1!B95+SANTIAGO2!B96</f>
        <v>685</v>
      </c>
      <c r="C95" s="8">
        <f>SANTIAGO1!C108+SANTIAGO2!C96</f>
        <v>0</v>
      </c>
      <c r="D95" s="8">
        <f>SANTIAGO1!D108+SANTIAGO2!D96</f>
        <v>0</v>
      </c>
      <c r="E95" s="8">
        <f>SANTIAGO1!E108+SANTIAGO2!E96</f>
        <v>0</v>
      </c>
      <c r="F95" s="8">
        <f>SANTIAGO1!F108+SANTIAGO2!F96</f>
        <v>0</v>
      </c>
      <c r="G95" s="8">
        <f>SANTIAGO1!G108+SANTIAGO2!G96</f>
        <v>0</v>
      </c>
      <c r="H95" s="8">
        <f>SANTIAGO1!H108+SANTIAGO2!H96</f>
        <v>0</v>
      </c>
      <c r="I95" s="8">
        <f>SANTIAGO1!I108+SANTIAGO2!I96</f>
        <v>0</v>
      </c>
      <c r="J95" s="2"/>
      <c r="K95" s="2"/>
    </row>
    <row r="96" spans="1:11" ht="15.75" customHeight="1">
      <c r="A96" s="9" t="s">
        <v>15</v>
      </c>
      <c r="B96" s="10"/>
      <c r="C96" s="8">
        <f>SANTIAGO1!C109+SANTIAGO2!C97</f>
        <v>0</v>
      </c>
      <c r="D96" s="8">
        <f>SANTIAGO1!D109+SANTIAGO2!D97</f>
        <v>0</v>
      </c>
      <c r="E96" s="8">
        <f>SANTIAGO1!E109+SANTIAGO2!E97</f>
        <v>0</v>
      </c>
      <c r="F96" s="8">
        <f>SANTIAGO1!F109+SANTIAGO2!F97</f>
        <v>0</v>
      </c>
      <c r="G96" s="8">
        <f>SANTIAGO1!G109+SANTIAGO2!G97</f>
        <v>0</v>
      </c>
      <c r="H96" s="8">
        <f>SANTIAGO1!H109+SANTIAGO2!H97</f>
        <v>0</v>
      </c>
      <c r="I96" s="8">
        <f>SANTIAGO1!I109+SANTIAGO2!I97</f>
        <v>0</v>
      </c>
      <c r="J96" s="2"/>
      <c r="K96" s="2"/>
    </row>
    <row r="97" spans="1:11" ht="15.75" customHeight="1">
      <c r="A97" s="11" t="s">
        <v>16</v>
      </c>
      <c r="B97" s="10"/>
      <c r="C97" s="8">
        <f>SANTIAGO1!C110+SANTIAGO2!C98</f>
        <v>588</v>
      </c>
      <c r="D97" s="8">
        <f>SANTIAGO1!D110+SANTIAGO2!D98</f>
        <v>593</v>
      </c>
      <c r="E97" s="8">
        <f>SANTIAGO1!E110+SANTIAGO2!E98</f>
        <v>583</v>
      </c>
      <c r="F97" s="8">
        <f>SANTIAGO1!F110+SANTIAGO2!F98</f>
        <v>578</v>
      </c>
      <c r="G97" s="8">
        <f>SANTIAGO1!G110+SANTIAGO2!G98</f>
        <v>581</v>
      </c>
      <c r="H97" s="8">
        <f>SANTIAGO1!H110+SANTIAGO2!H98</f>
        <v>563</v>
      </c>
      <c r="I97" s="8">
        <f>SANTIAGO1!I110+SANTIAGO2!I98</f>
        <v>553</v>
      </c>
      <c r="J97" s="2"/>
      <c r="K97" s="2"/>
    </row>
    <row r="98" spans="1:11" ht="15.75" customHeight="1">
      <c r="A98" s="11" t="s">
        <v>17</v>
      </c>
      <c r="B98" s="10"/>
      <c r="C98" s="8">
        <f>SANTIAGO1!C111+SANTIAGO2!C99</f>
        <v>578</v>
      </c>
      <c r="D98" s="8">
        <f>SANTIAGO1!D111+SANTIAGO2!D99</f>
        <v>518</v>
      </c>
      <c r="E98" s="8">
        <f>SANTIAGO1!E111+SANTIAGO2!E99</f>
        <v>523</v>
      </c>
      <c r="F98" s="8">
        <f>SANTIAGO1!F111+SANTIAGO2!F99</f>
        <v>518</v>
      </c>
      <c r="G98" s="8">
        <f>SANTIAGO1!G111+SANTIAGO2!G99</f>
        <v>518</v>
      </c>
      <c r="H98" s="8">
        <f>SANTIAGO1!H111+SANTIAGO2!H99</f>
        <v>568</v>
      </c>
      <c r="I98" s="8">
        <f>SANTIAGO1!I111+SANTIAGO2!I99</f>
        <v>508</v>
      </c>
      <c r="J98" s="2"/>
      <c r="K98" s="2"/>
    </row>
    <row r="99" spans="1:11" ht="15.75" customHeight="1">
      <c r="A99" s="11" t="s">
        <v>18</v>
      </c>
      <c r="B99" s="10"/>
      <c r="C99" s="8">
        <f>SANTIAGO1!C112+SANTIAGO2!C100</f>
        <v>637</v>
      </c>
      <c r="D99" s="8">
        <f>SANTIAGO1!D112+SANTIAGO2!D100</f>
        <v>588</v>
      </c>
      <c r="E99" s="8">
        <f>SANTIAGO1!E112+SANTIAGO2!E100</f>
        <v>538</v>
      </c>
      <c r="F99" s="8">
        <f>SANTIAGO1!F112+SANTIAGO2!F100</f>
        <v>603</v>
      </c>
      <c r="G99" s="8">
        <f>SANTIAGO1!G112+SANTIAGO2!G100</f>
        <v>558</v>
      </c>
      <c r="H99" s="8">
        <f>SANTIAGO1!H112+SANTIAGO2!H100</f>
        <v>558</v>
      </c>
      <c r="I99" s="8">
        <f>SANTIAGO1!I112+SANTIAGO2!I100</f>
        <v>538</v>
      </c>
      <c r="J99" s="2"/>
      <c r="K99" s="2"/>
    </row>
    <row r="100" spans="1:11" ht="15.75" customHeight="1">
      <c r="A100" s="11" t="s">
        <v>19</v>
      </c>
      <c r="B100" s="10"/>
      <c r="C100" s="8">
        <f>SANTIAGO1!C113+SANTIAGO2!C101</f>
        <v>531</v>
      </c>
      <c r="D100" s="8">
        <f>SANTIAGO1!D113+SANTIAGO2!D101</f>
        <v>523</v>
      </c>
      <c r="E100" s="8">
        <f>SANTIAGO1!E113+SANTIAGO2!E101</f>
        <v>443</v>
      </c>
      <c r="F100" s="8">
        <f>SANTIAGO1!F113+SANTIAGO2!F101</f>
        <v>443</v>
      </c>
      <c r="G100" s="8">
        <f>SANTIAGO1!G113+SANTIAGO2!G101</f>
        <v>0</v>
      </c>
      <c r="H100" s="8">
        <f>SANTIAGO1!H113+SANTIAGO2!H101</f>
        <v>0</v>
      </c>
      <c r="I100" s="8">
        <f>SANTIAGO1!I113+SANTIAGO2!I101</f>
        <v>0</v>
      </c>
      <c r="J100" s="2"/>
      <c r="K100" s="2"/>
    </row>
    <row r="101" spans="1:11" ht="15.75" customHeight="1">
      <c r="A101" s="11" t="s">
        <v>20</v>
      </c>
      <c r="B101" s="10"/>
      <c r="C101" s="8">
        <f>SANTIAGO1!C114+SANTIAGO2!C102</f>
        <v>585</v>
      </c>
      <c r="D101" s="8">
        <f>SANTIAGO1!D114+SANTIAGO2!D102</f>
        <v>561</v>
      </c>
      <c r="E101" s="8">
        <f>SANTIAGO1!E114+SANTIAGO2!E102</f>
        <v>491</v>
      </c>
      <c r="F101" s="8">
        <f>SANTIAGO1!F114+SANTIAGO2!F102</f>
        <v>531</v>
      </c>
      <c r="G101" s="8">
        <f>SANTIAGO1!G114+SANTIAGO2!G102</f>
        <v>0</v>
      </c>
      <c r="H101" s="8">
        <f>SANTIAGO1!H114+SANTIAGO2!H102</f>
        <v>0</v>
      </c>
      <c r="I101" s="8">
        <f>SANTIAGO1!I114+SANTIAGO2!I102</f>
        <v>0</v>
      </c>
      <c r="J101" s="2"/>
      <c r="K101" s="2"/>
    </row>
    <row r="102" spans="1:11" ht="15.75" customHeight="1">
      <c r="A102" s="11" t="s">
        <v>21</v>
      </c>
      <c r="B102" s="10"/>
      <c r="C102" s="8">
        <f>SANTIAGO1!C115+SANTIAGO2!C103</f>
        <v>499</v>
      </c>
      <c r="D102" s="8">
        <f>SANTIAGO1!D115+SANTIAGO2!D103</f>
        <v>512</v>
      </c>
      <c r="E102" s="8">
        <f>SANTIAGO1!E115+SANTIAGO2!E103</f>
        <v>547</v>
      </c>
      <c r="F102" s="8">
        <f>SANTIAGO1!F115+SANTIAGO2!F103</f>
        <v>547</v>
      </c>
      <c r="G102" s="8">
        <f>SANTIAGO1!G115+SANTIAGO2!G103</f>
        <v>0</v>
      </c>
      <c r="H102" s="8">
        <f>SANTIAGO1!H115+SANTIAGO2!H103</f>
        <v>0</v>
      </c>
      <c r="I102" s="8">
        <f>SANTIAGO1!I115+SANTIAGO2!I103</f>
        <v>0</v>
      </c>
      <c r="J102" s="2"/>
      <c r="K102" s="2"/>
    </row>
    <row r="103" spans="1:11" ht="15.75" customHeight="1">
      <c r="A103" s="7" t="s">
        <v>22</v>
      </c>
      <c r="B103" s="12">
        <f t="shared" ref="B103:I103" si="6">SUM(B95:B102)</f>
        <v>685</v>
      </c>
      <c r="C103" s="12">
        <f t="shared" si="6"/>
        <v>3418</v>
      </c>
      <c r="D103" s="12">
        <f t="shared" si="6"/>
        <v>3295</v>
      </c>
      <c r="E103" s="12">
        <f t="shared" si="6"/>
        <v>3125</v>
      </c>
      <c r="F103" s="12">
        <f t="shared" si="6"/>
        <v>3220</v>
      </c>
      <c r="G103" s="12">
        <f t="shared" si="6"/>
        <v>1657</v>
      </c>
      <c r="H103" s="12">
        <f t="shared" si="6"/>
        <v>1689</v>
      </c>
      <c r="I103" s="12">
        <f t="shared" si="6"/>
        <v>1599</v>
      </c>
      <c r="J103" s="2"/>
      <c r="K103" s="2"/>
    </row>
    <row r="104" spans="1:11" ht="15.75" customHeigh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18688</v>
      </c>
      <c r="J104" s="2"/>
      <c r="K104" s="2"/>
    </row>
    <row r="105" spans="1:11" ht="15.75" customHeight="1">
      <c r="A105" s="49" t="s">
        <v>4</v>
      </c>
      <c r="B105" s="51" t="s">
        <v>102</v>
      </c>
      <c r="C105" s="47"/>
      <c r="D105" s="47"/>
      <c r="E105" s="47"/>
      <c r="F105" s="47"/>
      <c r="G105" s="47"/>
      <c r="H105" s="47"/>
      <c r="I105" s="48"/>
      <c r="J105" s="2"/>
      <c r="K105" s="2"/>
    </row>
    <row r="106" spans="1:11" ht="15.75" customHeight="1">
      <c r="A106" s="63"/>
      <c r="B106" s="51" t="s">
        <v>106</v>
      </c>
      <c r="C106" s="47"/>
      <c r="D106" s="47"/>
      <c r="E106" s="47"/>
      <c r="F106" s="47"/>
      <c r="G106" s="47"/>
      <c r="H106" s="47"/>
      <c r="I106" s="48"/>
      <c r="J106" s="2"/>
      <c r="K106" s="2"/>
    </row>
    <row r="107" spans="1:11" ht="15.75" customHeight="1">
      <c r="A107" s="50"/>
      <c r="B107" s="6" t="s">
        <v>6</v>
      </c>
      <c r="C107" s="6" t="s">
        <v>7</v>
      </c>
      <c r="D107" s="6" t="s">
        <v>8</v>
      </c>
      <c r="E107" s="6" t="s">
        <v>9</v>
      </c>
      <c r="F107" s="6" t="s">
        <v>10</v>
      </c>
      <c r="G107" s="6" t="s">
        <v>11</v>
      </c>
      <c r="H107" s="6" t="s">
        <v>12</v>
      </c>
      <c r="I107" s="6" t="s">
        <v>13</v>
      </c>
      <c r="J107" s="2"/>
      <c r="K107" s="2"/>
    </row>
    <row r="108" spans="1:11" ht="15.75" customHeight="1">
      <c r="A108" s="7" t="s">
        <v>14</v>
      </c>
      <c r="B108" s="10">
        <f>SANTIAGO1!B108+SANTIAGO2!B109</f>
        <v>507</v>
      </c>
      <c r="C108" s="8">
        <f>SANTIAGO1!C108+SANTIAGO2!C109</f>
        <v>0</v>
      </c>
      <c r="D108" s="8">
        <f>SANTIAGO1!D108+SANTIAGO2!D109</f>
        <v>0</v>
      </c>
      <c r="E108" s="8">
        <f>SANTIAGO1!E108+SANTIAGO2!E109</f>
        <v>0</v>
      </c>
      <c r="F108" s="8">
        <f>SANTIAGO1!F108+SANTIAGO2!F109</f>
        <v>0</v>
      </c>
      <c r="G108" s="8">
        <f>SANTIAGO1!G108+SANTIAGO2!G109</f>
        <v>0</v>
      </c>
      <c r="H108" s="8">
        <f>SANTIAGO1!H108+SANTIAGO2!H109</f>
        <v>0</v>
      </c>
      <c r="I108" s="8">
        <f>SANTIAGO1!I108+SANTIAGO2!I109</f>
        <v>0</v>
      </c>
      <c r="J108" s="2"/>
      <c r="K108" s="2"/>
    </row>
    <row r="109" spans="1:11" ht="15.75" customHeight="1">
      <c r="A109" s="9" t="s">
        <v>15</v>
      </c>
      <c r="B109" s="10"/>
      <c r="C109" s="8">
        <f>SANTIAGO1!C109+SANTIAGO2!C110</f>
        <v>0</v>
      </c>
      <c r="D109" s="8">
        <f>SANTIAGO1!D109+SANTIAGO2!D110</f>
        <v>0</v>
      </c>
      <c r="E109" s="8">
        <f>SANTIAGO1!E109+SANTIAGO2!E110</f>
        <v>0</v>
      </c>
      <c r="F109" s="8">
        <f>SANTIAGO1!F109+SANTIAGO2!F110</f>
        <v>0</v>
      </c>
      <c r="G109" s="8">
        <f>SANTIAGO1!G109+SANTIAGO2!G110</f>
        <v>0</v>
      </c>
      <c r="H109" s="8">
        <f>SANTIAGO1!H109+SANTIAGO2!H110</f>
        <v>0</v>
      </c>
      <c r="I109" s="8">
        <f>SANTIAGO1!I109+SANTIAGO2!I110</f>
        <v>0</v>
      </c>
      <c r="J109" s="2"/>
      <c r="K109" s="2"/>
    </row>
    <row r="110" spans="1:11" ht="15.75" customHeight="1">
      <c r="A110" s="11" t="s">
        <v>16</v>
      </c>
      <c r="B110" s="10"/>
      <c r="C110" s="8">
        <f>SANTIAGO1!C110+SANTIAGO2!C111</f>
        <v>494</v>
      </c>
      <c r="D110" s="8">
        <f>SANTIAGO1!D110+SANTIAGO2!D111</f>
        <v>494</v>
      </c>
      <c r="E110" s="8">
        <f>SANTIAGO1!E110+SANTIAGO2!E111</f>
        <v>494</v>
      </c>
      <c r="F110" s="8">
        <f>SANTIAGO1!F110+SANTIAGO2!F111</f>
        <v>494</v>
      </c>
      <c r="G110" s="8">
        <f>SANTIAGO1!G110+SANTIAGO2!G111</f>
        <v>494</v>
      </c>
      <c r="H110" s="8">
        <f>SANTIAGO1!H110+SANTIAGO2!H111</f>
        <v>494</v>
      </c>
      <c r="I110" s="8">
        <f>SANTIAGO1!I110+SANTIAGO2!I111</f>
        <v>494</v>
      </c>
      <c r="J110" s="2"/>
      <c r="K110" s="2"/>
    </row>
    <row r="111" spans="1:11" ht="15.75" customHeight="1">
      <c r="A111" s="11" t="s">
        <v>17</v>
      </c>
      <c r="B111" s="10"/>
      <c r="C111" s="8">
        <f>SANTIAGO1!C111+SANTIAGO2!C112</f>
        <v>483</v>
      </c>
      <c r="D111" s="8">
        <f>SANTIAGO1!D111+SANTIAGO2!D112</f>
        <v>483</v>
      </c>
      <c r="E111" s="8">
        <f>SANTIAGO1!E111+SANTIAGO2!E112</f>
        <v>483</v>
      </c>
      <c r="F111" s="8">
        <f>SANTIAGO1!F111+SANTIAGO2!F112</f>
        <v>483</v>
      </c>
      <c r="G111" s="8">
        <f>SANTIAGO1!G111+SANTIAGO2!G112</f>
        <v>483</v>
      </c>
      <c r="H111" s="8">
        <f>SANTIAGO1!H111+SANTIAGO2!H112</f>
        <v>483</v>
      </c>
      <c r="I111" s="8">
        <f>SANTIAGO1!I111+SANTIAGO2!I112</f>
        <v>483</v>
      </c>
      <c r="J111" s="2"/>
      <c r="K111" s="2"/>
    </row>
    <row r="112" spans="1:11" ht="15.75" customHeight="1">
      <c r="A112" s="11" t="s">
        <v>18</v>
      </c>
      <c r="B112" s="10"/>
      <c r="C112" s="8">
        <f>SANTIAGO1!C112+SANTIAGO2!C113</f>
        <v>538</v>
      </c>
      <c r="D112" s="8">
        <f>SANTIAGO1!D112+SANTIAGO2!D113</f>
        <v>538</v>
      </c>
      <c r="E112" s="8">
        <f>SANTIAGO1!E112+SANTIAGO2!E113</f>
        <v>538</v>
      </c>
      <c r="F112" s="8">
        <f>SANTIAGO1!F112+SANTIAGO2!F113</f>
        <v>538</v>
      </c>
      <c r="G112" s="8">
        <f>SANTIAGO1!G112+SANTIAGO2!G113</f>
        <v>538</v>
      </c>
      <c r="H112" s="8">
        <f>SANTIAGO1!H112+SANTIAGO2!H113</f>
        <v>538</v>
      </c>
      <c r="I112" s="8">
        <f>SANTIAGO1!I112+SANTIAGO2!I113</f>
        <v>538</v>
      </c>
      <c r="J112" s="2"/>
      <c r="K112" s="2"/>
    </row>
    <row r="113" spans="1:11" ht="15.75" customHeight="1">
      <c r="A113" s="11" t="s">
        <v>19</v>
      </c>
      <c r="B113" s="10"/>
      <c r="C113" s="8">
        <f>SANTIAGO1!C113+SANTIAGO2!C114</f>
        <v>488</v>
      </c>
      <c r="D113" s="8">
        <f>SANTIAGO1!D113+SANTIAGO2!D114</f>
        <v>488</v>
      </c>
      <c r="E113" s="8">
        <f>SANTIAGO1!E113+SANTIAGO2!E114</f>
        <v>488</v>
      </c>
      <c r="F113" s="8">
        <f>SANTIAGO1!F113+SANTIAGO2!F114</f>
        <v>488</v>
      </c>
      <c r="G113" s="8">
        <f>SANTIAGO1!G113+SANTIAGO2!G114</f>
        <v>0</v>
      </c>
      <c r="H113" s="8">
        <f>SANTIAGO1!H113+SANTIAGO2!H114</f>
        <v>0</v>
      </c>
      <c r="I113" s="8">
        <f>SANTIAGO1!I113+SANTIAGO2!I114</f>
        <v>0</v>
      </c>
      <c r="J113" s="2"/>
      <c r="K113" s="2"/>
    </row>
    <row r="114" spans="1:11" ht="15.75" customHeight="1">
      <c r="A114" s="11" t="s">
        <v>20</v>
      </c>
      <c r="B114" s="10"/>
      <c r="C114" s="8">
        <f>SANTIAGO1!C114+SANTIAGO2!C115</f>
        <v>514</v>
      </c>
      <c r="D114" s="8">
        <f>SANTIAGO1!D114+SANTIAGO2!D115</f>
        <v>514</v>
      </c>
      <c r="E114" s="8">
        <f>SANTIAGO1!E114+SANTIAGO2!E115</f>
        <v>514</v>
      </c>
      <c r="F114" s="8">
        <f>SANTIAGO1!F114+SANTIAGO2!F115</f>
        <v>514</v>
      </c>
      <c r="G114" s="8">
        <f>SANTIAGO1!G114+SANTIAGO2!G115</f>
        <v>0</v>
      </c>
      <c r="H114" s="8">
        <f>SANTIAGO1!H114+SANTIAGO2!H115</f>
        <v>0</v>
      </c>
      <c r="I114" s="8">
        <f>SANTIAGO1!I114+SANTIAGO2!I115</f>
        <v>0</v>
      </c>
      <c r="J114" s="2"/>
      <c r="K114" s="2"/>
    </row>
    <row r="115" spans="1:11" ht="15.75" customHeight="1">
      <c r="A115" s="11" t="s">
        <v>21</v>
      </c>
      <c r="B115" s="10"/>
      <c r="C115" s="8">
        <f>SANTIAGO1!C115+SANTIAGO2!C116</f>
        <v>487</v>
      </c>
      <c r="D115" s="8">
        <f>SANTIAGO1!D115+SANTIAGO2!D116</f>
        <v>487</v>
      </c>
      <c r="E115" s="8">
        <f>SANTIAGO1!E115+SANTIAGO2!E116</f>
        <v>487</v>
      </c>
      <c r="F115" s="8">
        <f>SANTIAGO1!F115+SANTIAGO2!F116</f>
        <v>487</v>
      </c>
      <c r="G115" s="8">
        <f>SANTIAGO1!G115+SANTIAGO2!G116</f>
        <v>0</v>
      </c>
      <c r="H115" s="8">
        <f>SANTIAGO1!H115+SANTIAGO2!H116</f>
        <v>0</v>
      </c>
      <c r="I115" s="8">
        <f>SANTIAGO1!I115+SANTIAGO2!I116</f>
        <v>0</v>
      </c>
      <c r="J115" s="2"/>
      <c r="K115" s="2"/>
    </row>
    <row r="116" spans="1:11" ht="15.75" customHeight="1">
      <c r="A116" s="7" t="s">
        <v>22</v>
      </c>
      <c r="B116" s="12">
        <f t="shared" ref="B116:I116" si="7">SUM(B108:B115)</f>
        <v>507</v>
      </c>
      <c r="C116" s="12">
        <f t="shared" si="7"/>
        <v>3004</v>
      </c>
      <c r="D116" s="12">
        <f t="shared" si="7"/>
        <v>3004</v>
      </c>
      <c r="E116" s="12">
        <f t="shared" si="7"/>
        <v>3004</v>
      </c>
      <c r="F116" s="12">
        <f t="shared" si="7"/>
        <v>3004</v>
      </c>
      <c r="G116" s="12">
        <f t="shared" si="7"/>
        <v>1515</v>
      </c>
      <c r="H116" s="12">
        <f t="shared" si="7"/>
        <v>1515</v>
      </c>
      <c r="I116" s="12">
        <f t="shared" si="7"/>
        <v>1515</v>
      </c>
      <c r="J116" s="2"/>
      <c r="K116" s="2"/>
    </row>
    <row r="117" spans="1:11" ht="15.75" customHeight="1">
      <c r="A117" s="2"/>
      <c r="B117" s="2"/>
      <c r="C117" s="2"/>
      <c r="D117" s="2"/>
      <c r="E117" s="2"/>
      <c r="F117" s="2"/>
      <c r="G117" s="2"/>
      <c r="H117" s="2"/>
      <c r="I117" s="14">
        <f>SUM(B116:I116)</f>
        <v>17068</v>
      </c>
      <c r="J117" s="2"/>
      <c r="K117" s="2"/>
    </row>
    <row r="118" spans="1:11" ht="15.75" customHeight="1">
      <c r="A118" s="49" t="s">
        <v>4</v>
      </c>
      <c r="B118" s="51" t="s">
        <v>102</v>
      </c>
      <c r="C118" s="47"/>
      <c r="D118" s="47"/>
      <c r="E118" s="47"/>
      <c r="F118" s="47"/>
      <c r="G118" s="47"/>
      <c r="H118" s="47"/>
      <c r="I118" s="48"/>
      <c r="J118" s="2"/>
      <c r="K118" s="2"/>
    </row>
    <row r="119" spans="1:11" ht="15.75" customHeight="1">
      <c r="A119" s="63"/>
      <c r="B119" s="51" t="s">
        <v>107</v>
      </c>
      <c r="C119" s="47"/>
      <c r="D119" s="47"/>
      <c r="E119" s="47"/>
      <c r="F119" s="47"/>
      <c r="G119" s="47"/>
      <c r="H119" s="47"/>
      <c r="I119" s="48"/>
      <c r="J119" s="2"/>
      <c r="K119" s="2"/>
    </row>
    <row r="120" spans="1:11" ht="15.75" customHeight="1">
      <c r="A120" s="50"/>
      <c r="B120" s="6" t="s">
        <v>6</v>
      </c>
      <c r="C120" s="6" t="s">
        <v>7</v>
      </c>
      <c r="D120" s="6" t="s">
        <v>8</v>
      </c>
      <c r="E120" s="6" t="s">
        <v>9</v>
      </c>
      <c r="F120" s="6" t="s">
        <v>10</v>
      </c>
      <c r="G120" s="6" t="s">
        <v>11</v>
      </c>
      <c r="H120" s="6" t="s">
        <v>12</v>
      </c>
      <c r="I120" s="6" t="s">
        <v>13</v>
      </c>
      <c r="J120" s="2"/>
      <c r="K120" s="2"/>
    </row>
    <row r="121" spans="1:11" ht="15.75" customHeight="1">
      <c r="A121" s="7" t="s">
        <v>14</v>
      </c>
      <c r="B121" s="10">
        <f>SANTIAGO1!B121+SANTIAGO2!B122</f>
        <v>820</v>
      </c>
      <c r="C121" s="8">
        <f>SANTIAGO1!C121+SANTIAGO2!C122</f>
        <v>0</v>
      </c>
      <c r="D121" s="8">
        <f>SANTIAGO1!D121+SANTIAGO2!D122</f>
        <v>0</v>
      </c>
      <c r="E121" s="8">
        <f>SANTIAGO1!E121+SANTIAGO2!E122</f>
        <v>0</v>
      </c>
      <c r="F121" s="8">
        <f>SANTIAGO1!F121+SANTIAGO2!F122</f>
        <v>0</v>
      </c>
      <c r="G121" s="8">
        <f>SANTIAGO1!G121+SANTIAGO2!G122</f>
        <v>0</v>
      </c>
      <c r="H121" s="8">
        <f>SANTIAGO1!H121+SANTIAGO2!H122</f>
        <v>0</v>
      </c>
      <c r="I121" s="8">
        <f>SANTIAGO1!I121+SANTIAGO2!I122</f>
        <v>0</v>
      </c>
      <c r="J121" s="2"/>
      <c r="K121" s="2"/>
    </row>
    <row r="122" spans="1:11" ht="15.75" customHeight="1">
      <c r="A122" s="9" t="s">
        <v>15</v>
      </c>
      <c r="B122" s="10"/>
      <c r="C122" s="8">
        <f>SANTIAGO1!C122+SANTIAGO2!C123</f>
        <v>0</v>
      </c>
      <c r="D122" s="8">
        <f>SANTIAGO1!D122+SANTIAGO2!D123</f>
        <v>0</v>
      </c>
      <c r="E122" s="8">
        <f>SANTIAGO1!E122+SANTIAGO2!E123</f>
        <v>0</v>
      </c>
      <c r="F122" s="8">
        <f>SANTIAGO1!F122+SANTIAGO2!F123</f>
        <v>0</v>
      </c>
      <c r="G122" s="8">
        <f>SANTIAGO1!G122+SANTIAGO2!G123</f>
        <v>0</v>
      </c>
      <c r="H122" s="8">
        <f>SANTIAGO1!H122+SANTIAGO2!H123</f>
        <v>0</v>
      </c>
      <c r="I122" s="8">
        <f>SANTIAGO1!I122+SANTIAGO2!I123</f>
        <v>0</v>
      </c>
      <c r="J122" s="2"/>
      <c r="K122" s="2"/>
    </row>
    <row r="123" spans="1:11" ht="15.75" customHeight="1">
      <c r="A123" s="11" t="s">
        <v>16</v>
      </c>
      <c r="B123" s="10"/>
      <c r="C123" s="8">
        <f>SANTIAGO1!C123+SANTIAGO2!C124</f>
        <v>1072</v>
      </c>
      <c r="D123" s="8">
        <f>SANTIAGO1!D123+SANTIAGO2!D124</f>
        <v>1022</v>
      </c>
      <c r="E123" s="8">
        <f>SANTIAGO1!E123+SANTIAGO2!E124</f>
        <v>1022</v>
      </c>
      <c r="F123" s="8">
        <f>SANTIAGO1!F123+SANTIAGO2!F124</f>
        <v>1072</v>
      </c>
      <c r="G123" s="8">
        <f>SANTIAGO1!G123+SANTIAGO2!G124</f>
        <v>1072</v>
      </c>
      <c r="H123" s="8">
        <f>SANTIAGO1!H123+SANTIAGO2!H124</f>
        <v>1072</v>
      </c>
      <c r="I123" s="8">
        <f>SANTIAGO1!I123+SANTIAGO2!I124</f>
        <v>972</v>
      </c>
      <c r="J123" s="2"/>
      <c r="K123" s="2"/>
    </row>
    <row r="124" spans="1:11" ht="15.75" customHeight="1">
      <c r="A124" s="11" t="s">
        <v>17</v>
      </c>
      <c r="B124" s="10"/>
      <c r="C124" s="8">
        <f>SANTIAGO1!C124+SANTIAGO2!C125</f>
        <v>1012</v>
      </c>
      <c r="D124" s="8">
        <f>SANTIAGO1!D124+SANTIAGO2!D125</f>
        <v>1062</v>
      </c>
      <c r="E124" s="8">
        <f>SANTIAGO1!E124+SANTIAGO2!E125</f>
        <v>1012</v>
      </c>
      <c r="F124" s="8">
        <f>SANTIAGO1!F124+SANTIAGO2!F125</f>
        <v>1012</v>
      </c>
      <c r="G124" s="8">
        <f>SANTIAGO1!G124+SANTIAGO2!G125</f>
        <v>1062</v>
      </c>
      <c r="H124" s="8">
        <f>SANTIAGO1!H124+SANTIAGO2!H125</f>
        <v>1062</v>
      </c>
      <c r="I124" s="8">
        <f>SANTIAGO1!I124+SANTIAGO2!I125</f>
        <v>1062</v>
      </c>
      <c r="J124" s="2"/>
      <c r="K124" s="2"/>
    </row>
    <row r="125" spans="1:11" ht="15.75" customHeight="1">
      <c r="A125" s="11" t="s">
        <v>18</v>
      </c>
      <c r="B125" s="10"/>
      <c r="C125" s="8">
        <f>SANTIAGO1!C125+SANTIAGO2!C126</f>
        <v>1149</v>
      </c>
      <c r="D125" s="8">
        <f>SANTIAGO1!D125+SANTIAGO2!D126</f>
        <v>1099</v>
      </c>
      <c r="E125" s="8">
        <f>SANTIAGO1!E125+SANTIAGO2!E126</f>
        <v>1099</v>
      </c>
      <c r="F125" s="8">
        <f>SANTIAGO1!F125+SANTIAGO2!F126</f>
        <v>1109</v>
      </c>
      <c r="G125" s="8">
        <f>SANTIAGO1!G125+SANTIAGO2!G126</f>
        <v>1149</v>
      </c>
      <c r="H125" s="8">
        <f>SANTIAGO1!H125+SANTIAGO2!H126</f>
        <v>1119</v>
      </c>
      <c r="I125" s="8">
        <f>SANTIAGO1!I125+SANTIAGO2!I126</f>
        <v>1099</v>
      </c>
      <c r="J125" s="2"/>
      <c r="K125" s="2"/>
    </row>
    <row r="126" spans="1:11" ht="15.75" customHeight="1">
      <c r="A126" s="11" t="s">
        <v>19</v>
      </c>
      <c r="B126" s="10"/>
      <c r="C126" s="8">
        <f>SANTIAGO1!C126+SANTIAGO2!C127</f>
        <v>1056</v>
      </c>
      <c r="D126" s="8">
        <f>SANTIAGO1!D126+SANTIAGO2!D127</f>
        <v>1056</v>
      </c>
      <c r="E126" s="8">
        <f>SANTIAGO1!E126+SANTIAGO2!E127</f>
        <v>1156</v>
      </c>
      <c r="F126" s="8">
        <f>SANTIAGO1!F126+SANTIAGO2!F127</f>
        <v>1056</v>
      </c>
      <c r="G126" s="8">
        <f>SANTIAGO1!G126+SANTIAGO2!G127</f>
        <v>0</v>
      </c>
      <c r="H126" s="8">
        <f>SANTIAGO1!H126+SANTIAGO2!H127</f>
        <v>0</v>
      </c>
      <c r="I126" s="8">
        <f>SANTIAGO1!I126+SANTIAGO2!I127</f>
        <v>0</v>
      </c>
      <c r="J126" s="2"/>
      <c r="K126" s="2"/>
    </row>
    <row r="127" spans="1:11" ht="15.75" customHeight="1">
      <c r="A127" s="11" t="s">
        <v>20</v>
      </c>
      <c r="B127" s="10"/>
      <c r="C127" s="8">
        <f>SANTIAGO1!C127+SANTIAGO2!C128</f>
        <v>974</v>
      </c>
      <c r="D127" s="8">
        <f>SANTIAGO1!D127+SANTIAGO2!D128</f>
        <v>974</v>
      </c>
      <c r="E127" s="8">
        <f>SANTIAGO1!E127+SANTIAGO2!E128</f>
        <v>944</v>
      </c>
      <c r="F127" s="8">
        <f>SANTIAGO1!F127+SANTIAGO2!F128</f>
        <v>999</v>
      </c>
      <c r="G127" s="8">
        <f>SANTIAGO1!G127+SANTIAGO2!G128</f>
        <v>0</v>
      </c>
      <c r="H127" s="8">
        <f>SANTIAGO1!H127+SANTIAGO2!H128</f>
        <v>0</v>
      </c>
      <c r="I127" s="8">
        <f>SANTIAGO1!I127+SANTIAGO2!I128</f>
        <v>0</v>
      </c>
      <c r="J127" s="2"/>
      <c r="K127" s="2"/>
    </row>
    <row r="128" spans="1:11" ht="15.75" customHeight="1">
      <c r="A128" s="11" t="s">
        <v>21</v>
      </c>
      <c r="B128" s="10"/>
      <c r="C128" s="8">
        <f>SANTIAGO1!C128+SANTIAGO2!C129</f>
        <v>1002</v>
      </c>
      <c r="D128" s="8">
        <f>SANTIAGO1!D128+SANTIAGO2!D129</f>
        <v>1012</v>
      </c>
      <c r="E128" s="8">
        <f>SANTIAGO1!E128+SANTIAGO2!E129</f>
        <v>1012</v>
      </c>
      <c r="F128" s="8">
        <f>SANTIAGO1!F128+SANTIAGO2!F129</f>
        <v>1152</v>
      </c>
      <c r="G128" s="8">
        <f>SANTIAGO1!G128+SANTIAGO2!G129</f>
        <v>0</v>
      </c>
      <c r="H128" s="8">
        <f>SANTIAGO1!H128+SANTIAGO2!H129</f>
        <v>0</v>
      </c>
      <c r="I128" s="8">
        <f>SANTIAGO1!I128+SANTIAGO2!I129</f>
        <v>0</v>
      </c>
      <c r="J128" s="2"/>
      <c r="K128" s="2"/>
    </row>
    <row r="129" spans="1:11" ht="15.75" customHeight="1">
      <c r="A129" s="7" t="s">
        <v>22</v>
      </c>
      <c r="B129" s="12">
        <f t="shared" ref="B129:I129" si="8">SUM(B121:B128)</f>
        <v>820</v>
      </c>
      <c r="C129" s="12">
        <f t="shared" si="8"/>
        <v>6265</v>
      </c>
      <c r="D129" s="12">
        <f t="shared" si="8"/>
        <v>6225</v>
      </c>
      <c r="E129" s="12">
        <f t="shared" si="8"/>
        <v>6245</v>
      </c>
      <c r="F129" s="12">
        <f t="shared" si="8"/>
        <v>6400</v>
      </c>
      <c r="G129" s="12">
        <f t="shared" si="8"/>
        <v>3283</v>
      </c>
      <c r="H129" s="12">
        <f t="shared" si="8"/>
        <v>3253</v>
      </c>
      <c r="I129" s="12">
        <f t="shared" si="8"/>
        <v>3133</v>
      </c>
      <c r="J129" s="2"/>
      <c r="K129" s="2"/>
    </row>
    <row r="130" spans="1:11" ht="15.75" customHeight="1">
      <c r="A130" s="2"/>
      <c r="B130" s="2"/>
      <c r="C130" s="2"/>
      <c r="D130" s="2"/>
      <c r="E130" s="2"/>
      <c r="F130" s="2"/>
      <c r="G130" s="2"/>
      <c r="H130" s="2"/>
      <c r="I130" s="14">
        <f>SUM(B129:I129)</f>
        <v>35624</v>
      </c>
      <c r="J130" s="2"/>
      <c r="K130" s="2"/>
    </row>
    <row r="131" spans="1:11" ht="15.75" customHeight="1">
      <c r="A131" s="49" t="s">
        <v>4</v>
      </c>
      <c r="B131" s="51" t="s">
        <v>102</v>
      </c>
      <c r="C131" s="47"/>
      <c r="D131" s="47"/>
      <c r="E131" s="47"/>
      <c r="F131" s="47"/>
      <c r="G131" s="47"/>
      <c r="H131" s="47"/>
      <c r="I131" s="48"/>
      <c r="J131" s="2"/>
      <c r="K131" s="2"/>
    </row>
    <row r="132" spans="1:11" ht="15.75" customHeight="1">
      <c r="A132" s="63"/>
      <c r="B132" s="51" t="s">
        <v>108</v>
      </c>
      <c r="C132" s="47"/>
      <c r="D132" s="47"/>
      <c r="E132" s="47"/>
      <c r="F132" s="47"/>
      <c r="G132" s="47"/>
      <c r="H132" s="47"/>
      <c r="I132" s="48"/>
      <c r="J132" s="2"/>
      <c r="K132" s="2"/>
    </row>
    <row r="133" spans="1:11" ht="15.75" customHeight="1">
      <c r="A133" s="50"/>
      <c r="B133" s="6" t="s">
        <v>6</v>
      </c>
      <c r="C133" s="6" t="s">
        <v>7</v>
      </c>
      <c r="D133" s="6" t="s">
        <v>8</v>
      </c>
      <c r="E133" s="6" t="s">
        <v>9</v>
      </c>
      <c r="F133" s="6" t="s">
        <v>10</v>
      </c>
      <c r="G133" s="6" t="s">
        <v>11</v>
      </c>
      <c r="H133" s="6" t="s">
        <v>12</v>
      </c>
      <c r="I133" s="6" t="s">
        <v>13</v>
      </c>
      <c r="J133" s="2"/>
      <c r="K133" s="2"/>
    </row>
    <row r="134" spans="1:11" ht="15.75" customHeight="1">
      <c r="A134" s="7" t="s">
        <v>14</v>
      </c>
      <c r="B134" s="10">
        <f>SANTIAGO1!B134+SANTIAGO2!B135</f>
        <v>496</v>
      </c>
      <c r="C134" s="8">
        <f>SANTIAGO1!C134+SANTIAGO2!C135</f>
        <v>0</v>
      </c>
      <c r="D134" s="8">
        <f>SANTIAGO1!D134+SANTIAGO2!D135</f>
        <v>0</v>
      </c>
      <c r="E134" s="8">
        <f>SANTIAGO1!E134+SANTIAGO2!E135</f>
        <v>0</v>
      </c>
      <c r="F134" s="8">
        <f>SANTIAGO1!F134+SANTIAGO2!F135</f>
        <v>0</v>
      </c>
      <c r="G134" s="8">
        <f>SANTIAGO1!G134+SANTIAGO2!G135</f>
        <v>0</v>
      </c>
      <c r="H134" s="8">
        <f>SANTIAGO1!H134+SANTIAGO2!H135</f>
        <v>0</v>
      </c>
      <c r="I134" s="8">
        <f>SANTIAGO1!I134+SANTIAGO2!I135</f>
        <v>0</v>
      </c>
      <c r="J134" s="2"/>
      <c r="K134" s="2"/>
    </row>
    <row r="135" spans="1:11" ht="15.75" customHeight="1">
      <c r="A135" s="9" t="s">
        <v>15</v>
      </c>
      <c r="B135" s="10"/>
      <c r="C135" s="8">
        <f>SANTIAGO1!C135+SANTIAGO2!C136</f>
        <v>0</v>
      </c>
      <c r="D135" s="8">
        <f>SANTIAGO1!D135+SANTIAGO2!D136</f>
        <v>0</v>
      </c>
      <c r="E135" s="8">
        <f>SANTIAGO1!E135+SANTIAGO2!E136</f>
        <v>0</v>
      </c>
      <c r="F135" s="8">
        <f>SANTIAGO1!F135+SANTIAGO2!F136</f>
        <v>0</v>
      </c>
      <c r="G135" s="8">
        <f>SANTIAGO1!G135+SANTIAGO2!G136</f>
        <v>0</v>
      </c>
      <c r="H135" s="8">
        <f>SANTIAGO1!H135+SANTIAGO2!H136</f>
        <v>0</v>
      </c>
      <c r="I135" s="8">
        <f>SANTIAGO1!I135+SANTIAGO2!I136</f>
        <v>0</v>
      </c>
      <c r="J135" s="2"/>
      <c r="K135" s="2"/>
    </row>
    <row r="136" spans="1:11" ht="15.75" customHeight="1">
      <c r="A136" s="11" t="s">
        <v>16</v>
      </c>
      <c r="B136" s="10"/>
      <c r="C136" s="8">
        <f>SANTIAGO1!C136+SANTIAGO2!C137</f>
        <v>533</v>
      </c>
      <c r="D136" s="8">
        <f>SANTIAGO1!D136+SANTIAGO2!D137</f>
        <v>533</v>
      </c>
      <c r="E136" s="8">
        <f>SANTIAGO1!E136+SANTIAGO2!E137</f>
        <v>533</v>
      </c>
      <c r="F136" s="8">
        <f>SANTIAGO1!F136+SANTIAGO2!F137</f>
        <v>533</v>
      </c>
      <c r="G136" s="8">
        <f>SANTIAGO1!G136+SANTIAGO2!G137</f>
        <v>533</v>
      </c>
      <c r="H136" s="8">
        <f>SANTIAGO1!H136+SANTIAGO2!H137</f>
        <v>533</v>
      </c>
      <c r="I136" s="8">
        <f>SANTIAGO1!I136+SANTIAGO2!I137</f>
        <v>563</v>
      </c>
      <c r="J136" s="2"/>
      <c r="K136" s="2"/>
    </row>
    <row r="137" spans="1:11" ht="15.75" customHeight="1">
      <c r="A137" s="11" t="s">
        <v>17</v>
      </c>
      <c r="B137" s="10"/>
      <c r="C137" s="8">
        <f>SANTIAGO1!C137+SANTIAGO2!C138</f>
        <v>552</v>
      </c>
      <c r="D137" s="8">
        <f>SANTIAGO1!D137+SANTIAGO2!D138</f>
        <v>552</v>
      </c>
      <c r="E137" s="8">
        <f>SANTIAGO1!E137+SANTIAGO2!E138</f>
        <v>552</v>
      </c>
      <c r="F137" s="8">
        <f>SANTIAGO1!F137+SANTIAGO2!F138</f>
        <v>552</v>
      </c>
      <c r="G137" s="8">
        <f>SANTIAGO1!G137+SANTIAGO2!G138</f>
        <v>552</v>
      </c>
      <c r="H137" s="8">
        <f>SANTIAGO1!H137+SANTIAGO2!H138</f>
        <v>667</v>
      </c>
      <c r="I137" s="8">
        <f>SANTIAGO1!I137+SANTIAGO2!I138</f>
        <v>552</v>
      </c>
      <c r="J137" s="2"/>
      <c r="K137" s="2"/>
    </row>
    <row r="138" spans="1:11" ht="15.75" customHeight="1">
      <c r="A138" s="11" t="s">
        <v>18</v>
      </c>
      <c r="B138" s="10"/>
      <c r="C138" s="8">
        <f>SANTIAGO1!C138+SANTIAGO2!C139</f>
        <v>783</v>
      </c>
      <c r="D138" s="8">
        <f>SANTIAGO1!D138+SANTIAGO2!D139</f>
        <v>641</v>
      </c>
      <c r="E138" s="8">
        <f>SANTIAGO1!E138+SANTIAGO2!E139</f>
        <v>641</v>
      </c>
      <c r="F138" s="8">
        <f>SANTIAGO1!F138+SANTIAGO2!F139</f>
        <v>641</v>
      </c>
      <c r="G138" s="8">
        <f>SANTIAGO1!G138+SANTIAGO2!G139</f>
        <v>641</v>
      </c>
      <c r="H138" s="8">
        <f>SANTIAGO1!H138+SANTIAGO2!H139</f>
        <v>641</v>
      </c>
      <c r="I138" s="8">
        <f>SANTIAGO1!I138+SANTIAGO2!I139</f>
        <v>641</v>
      </c>
      <c r="J138" s="2"/>
      <c r="K138" s="2"/>
    </row>
    <row r="139" spans="1:11" ht="15.75" customHeight="1">
      <c r="A139" s="11" t="s">
        <v>19</v>
      </c>
      <c r="B139" s="10"/>
      <c r="C139" s="8">
        <f>SANTIAGO1!C139+SANTIAGO2!C140</f>
        <v>618</v>
      </c>
      <c r="D139" s="8">
        <f>SANTIAGO1!D139+SANTIAGO2!D140</f>
        <v>618</v>
      </c>
      <c r="E139" s="8">
        <f>SANTIAGO1!E139+SANTIAGO2!E140</f>
        <v>618</v>
      </c>
      <c r="F139" s="8">
        <f>SANTIAGO1!F139+SANTIAGO2!F140</f>
        <v>618</v>
      </c>
      <c r="G139" s="8">
        <f>SANTIAGO1!G139+SANTIAGO2!G140</f>
        <v>0</v>
      </c>
      <c r="H139" s="8">
        <f>SANTIAGO1!H139+SANTIAGO2!H140</f>
        <v>0</v>
      </c>
      <c r="I139" s="8">
        <f>SANTIAGO1!I139+SANTIAGO2!I140</f>
        <v>0</v>
      </c>
      <c r="J139" s="2"/>
      <c r="K139" s="2"/>
    </row>
    <row r="140" spans="1:11" ht="15.75" customHeight="1">
      <c r="A140" s="11" t="s">
        <v>20</v>
      </c>
      <c r="B140" s="10"/>
      <c r="C140" s="8">
        <f>SANTIAGO1!C140+SANTIAGO2!C141</f>
        <v>591</v>
      </c>
      <c r="D140" s="8">
        <f>SANTIAGO1!D140+SANTIAGO2!D141</f>
        <v>591</v>
      </c>
      <c r="E140" s="8">
        <f>SANTIAGO1!E140+SANTIAGO2!E141</f>
        <v>591</v>
      </c>
      <c r="F140" s="8">
        <f>SANTIAGO1!F140+SANTIAGO2!F141</f>
        <v>591</v>
      </c>
      <c r="G140" s="8">
        <f>SANTIAGO1!G140+SANTIAGO2!G141</f>
        <v>0</v>
      </c>
      <c r="H140" s="8">
        <f>SANTIAGO1!H140+SANTIAGO2!H141</f>
        <v>0</v>
      </c>
      <c r="I140" s="8">
        <f>SANTIAGO1!I140+SANTIAGO2!I141</f>
        <v>0</v>
      </c>
      <c r="J140" s="2"/>
      <c r="K140" s="2"/>
    </row>
    <row r="141" spans="1:11" ht="15.75" customHeight="1">
      <c r="A141" s="11" t="s">
        <v>21</v>
      </c>
      <c r="B141" s="10"/>
      <c r="C141" s="8">
        <f>SANTIAGO1!C141+SANTIAGO2!C142</f>
        <v>686</v>
      </c>
      <c r="D141" s="8">
        <f>SANTIAGO1!D141+SANTIAGO2!D142</f>
        <v>610</v>
      </c>
      <c r="E141" s="8">
        <f>SANTIAGO1!E141+SANTIAGO2!E142</f>
        <v>610</v>
      </c>
      <c r="F141" s="8">
        <f>SANTIAGO1!F141+SANTIAGO2!F142</f>
        <v>610</v>
      </c>
      <c r="G141" s="8">
        <f>SANTIAGO1!G141+SANTIAGO2!G142</f>
        <v>0</v>
      </c>
      <c r="H141" s="8">
        <f>SANTIAGO1!H141+SANTIAGO2!H142</f>
        <v>0</v>
      </c>
      <c r="I141" s="8">
        <f>SANTIAGO1!I141+SANTIAGO2!I142</f>
        <v>0</v>
      </c>
      <c r="J141" s="2"/>
      <c r="K141" s="2"/>
    </row>
    <row r="142" spans="1:11" ht="15.75" customHeight="1">
      <c r="A142" s="7" t="s">
        <v>22</v>
      </c>
      <c r="B142" s="12">
        <f t="shared" ref="B142:I142" si="9">SUM(B134:B141)</f>
        <v>496</v>
      </c>
      <c r="C142" s="12">
        <f t="shared" si="9"/>
        <v>3763</v>
      </c>
      <c r="D142" s="12">
        <f t="shared" si="9"/>
        <v>3545</v>
      </c>
      <c r="E142" s="12">
        <f t="shared" si="9"/>
        <v>3545</v>
      </c>
      <c r="F142" s="12">
        <f t="shared" si="9"/>
        <v>3545</v>
      </c>
      <c r="G142" s="12">
        <f t="shared" si="9"/>
        <v>1726</v>
      </c>
      <c r="H142" s="12">
        <f t="shared" si="9"/>
        <v>1841</v>
      </c>
      <c r="I142" s="12">
        <f t="shared" si="9"/>
        <v>1756</v>
      </c>
      <c r="J142" s="2"/>
      <c r="K142" s="2"/>
    </row>
    <row r="143" spans="1:11" ht="15.75" customHeight="1">
      <c r="A143" s="2"/>
      <c r="B143" s="2"/>
      <c r="C143" s="61" t="s">
        <v>48</v>
      </c>
      <c r="D143" s="57">
        <f>I77+I63+I50+I36+I23+I90+I104+I143+I130+I117</f>
        <v>477898</v>
      </c>
      <c r="E143" s="58"/>
      <c r="F143" s="2"/>
      <c r="G143" s="2"/>
      <c r="H143" s="2"/>
      <c r="I143" s="14">
        <f>SUM(B142:I142)</f>
        <v>20217</v>
      </c>
      <c r="J143" s="2"/>
      <c r="K143" s="2"/>
    </row>
    <row r="144" spans="1:11" ht="15.75" customHeight="1">
      <c r="A144" s="2"/>
      <c r="B144" s="2"/>
      <c r="C144" s="62"/>
      <c r="D144" s="59"/>
      <c r="E144" s="60"/>
      <c r="F144" s="2"/>
      <c r="G144" s="2"/>
      <c r="H144" s="2"/>
      <c r="I144" s="2"/>
      <c r="J144" s="2"/>
      <c r="K144" s="2"/>
    </row>
  </sheetData>
  <mergeCells count="36">
    <mergeCell ref="A7:I7"/>
    <mergeCell ref="A8:I8"/>
    <mergeCell ref="A9:I9"/>
    <mergeCell ref="A10:I10"/>
    <mergeCell ref="A11:A13"/>
    <mergeCell ref="B11:I11"/>
    <mergeCell ref="B12:I12"/>
    <mergeCell ref="C143:C144"/>
    <mergeCell ref="D143:E144"/>
    <mergeCell ref="B105:I105"/>
    <mergeCell ref="B106:I106"/>
    <mergeCell ref="B78:I78"/>
    <mergeCell ref="B79:I79"/>
    <mergeCell ref="B92:I92"/>
    <mergeCell ref="B93:I93"/>
    <mergeCell ref="A24:A26"/>
    <mergeCell ref="A38:A40"/>
    <mergeCell ref="B118:I118"/>
    <mergeCell ref="B119:I119"/>
    <mergeCell ref="A131:A133"/>
    <mergeCell ref="B131:I131"/>
    <mergeCell ref="B132:I132"/>
    <mergeCell ref="B52:I52"/>
    <mergeCell ref="B65:I65"/>
    <mergeCell ref="B66:I66"/>
    <mergeCell ref="B51:I51"/>
    <mergeCell ref="B24:I24"/>
    <mergeCell ref="B25:I25"/>
    <mergeCell ref="B38:I38"/>
    <mergeCell ref="B39:I39"/>
    <mergeCell ref="A105:A107"/>
    <mergeCell ref="A118:A120"/>
    <mergeCell ref="A78:A80"/>
    <mergeCell ref="A92:A94"/>
    <mergeCell ref="A51:A53"/>
    <mergeCell ref="A65:A67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44"/>
  <sheetViews>
    <sheetView topLeftCell="A121" workbookViewId="0">
      <selection activeCell="C95" sqref="C95"/>
    </sheetView>
  </sheetViews>
  <sheetFormatPr baseColWidth="10" defaultColWidth="14.42578125" defaultRowHeight="15" customHeight="1"/>
  <cols>
    <col min="1" max="1" width="39" style="24" customWidth="1"/>
    <col min="2" max="2" width="8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29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98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v>398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10"/>
      <c r="C16" s="8">
        <v>505</v>
      </c>
      <c r="D16" s="8">
        <v>505</v>
      </c>
      <c r="E16" s="8">
        <v>505</v>
      </c>
      <c r="F16" s="8">
        <v>505</v>
      </c>
      <c r="G16" s="8">
        <v>505</v>
      </c>
      <c r="H16" s="8">
        <v>505</v>
      </c>
      <c r="I16" s="8">
        <v>505</v>
      </c>
      <c r="J16" s="5"/>
      <c r="K16" s="2"/>
    </row>
    <row r="17" spans="1:11" ht="20.25" thickTop="1" thickBot="1">
      <c r="A17" s="11" t="s">
        <v>17</v>
      </c>
      <c r="B17" s="10"/>
      <c r="C17" s="8">
        <v>487</v>
      </c>
      <c r="D17" s="8">
        <v>487</v>
      </c>
      <c r="E17" s="8">
        <v>487</v>
      </c>
      <c r="F17" s="8">
        <v>487</v>
      </c>
      <c r="G17" s="8">
        <v>487</v>
      </c>
      <c r="H17" s="8">
        <v>487</v>
      </c>
      <c r="I17" s="8">
        <v>487</v>
      </c>
      <c r="J17" s="5"/>
      <c r="K17" s="2"/>
    </row>
    <row r="18" spans="1:11" ht="20.25" thickTop="1" thickBot="1">
      <c r="A18" s="11" t="s">
        <v>18</v>
      </c>
      <c r="B18" s="10"/>
      <c r="C18" s="8">
        <v>615</v>
      </c>
      <c r="D18" s="8">
        <v>615</v>
      </c>
      <c r="E18" s="8">
        <v>615</v>
      </c>
      <c r="F18" s="8">
        <v>615</v>
      </c>
      <c r="G18" s="8">
        <v>615</v>
      </c>
      <c r="H18" s="8">
        <v>615</v>
      </c>
      <c r="I18" s="8">
        <v>615</v>
      </c>
      <c r="J18" s="5"/>
      <c r="K18" s="2"/>
    </row>
    <row r="19" spans="1:11" ht="20.25" thickTop="1" thickBot="1">
      <c r="A19" s="11" t="s">
        <v>19</v>
      </c>
      <c r="B19" s="10"/>
      <c r="C19" s="8">
        <v>545</v>
      </c>
      <c r="D19" s="8">
        <v>545</v>
      </c>
      <c r="E19" s="8">
        <v>545</v>
      </c>
      <c r="F19" s="8">
        <v>545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10"/>
      <c r="C20" s="8">
        <v>561</v>
      </c>
      <c r="D20" s="8">
        <v>561</v>
      </c>
      <c r="E20" s="8">
        <v>561</v>
      </c>
      <c r="F20" s="8">
        <v>561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10"/>
      <c r="C21" s="8">
        <v>575</v>
      </c>
      <c r="D21" s="8">
        <v>575</v>
      </c>
      <c r="E21" s="8">
        <v>575</v>
      </c>
      <c r="F21" s="8">
        <v>575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2">
        <f>SUM(B14:B21)</f>
        <v>398</v>
      </c>
      <c r="C22" s="12">
        <f t="shared" ref="C22:I22" si="0">SUM(C16:C21)</f>
        <v>3288</v>
      </c>
      <c r="D22" s="12">
        <f t="shared" si="0"/>
        <v>3288</v>
      </c>
      <c r="E22" s="12">
        <f t="shared" si="0"/>
        <v>3288</v>
      </c>
      <c r="F22" s="12">
        <f t="shared" si="0"/>
        <v>3288</v>
      </c>
      <c r="G22" s="12">
        <f t="shared" si="0"/>
        <v>1607</v>
      </c>
      <c r="H22" s="12">
        <f t="shared" si="0"/>
        <v>1607</v>
      </c>
      <c r="I22" s="12">
        <f t="shared" si="0"/>
        <v>1607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18371</v>
      </c>
      <c r="J23" s="2"/>
      <c r="K23" s="2"/>
    </row>
    <row r="24" spans="1:11" ht="15.75" customHeight="1" thickTop="1" thickBot="1">
      <c r="A24" s="69" t="s">
        <v>4</v>
      </c>
      <c r="B24" s="51" t="s">
        <v>29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99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v>339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361</v>
      </c>
      <c r="D29" s="8">
        <v>361</v>
      </c>
      <c r="E29" s="8">
        <v>361</v>
      </c>
      <c r="F29" s="8">
        <v>361</v>
      </c>
      <c r="G29" s="8">
        <v>361</v>
      </c>
      <c r="H29" s="8">
        <v>361</v>
      </c>
      <c r="I29" s="8">
        <v>361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363</v>
      </c>
      <c r="D30" s="8">
        <v>363</v>
      </c>
      <c r="E30" s="8">
        <v>363</v>
      </c>
      <c r="F30" s="8">
        <v>363</v>
      </c>
      <c r="G30" s="8">
        <v>363</v>
      </c>
      <c r="H30" s="8">
        <v>363</v>
      </c>
      <c r="I30" s="8">
        <v>363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446</v>
      </c>
      <c r="D31" s="8">
        <v>446</v>
      </c>
      <c r="E31" s="8">
        <v>446</v>
      </c>
      <c r="F31" s="8">
        <v>446</v>
      </c>
      <c r="G31" s="8">
        <v>446</v>
      </c>
      <c r="H31" s="8">
        <v>446</v>
      </c>
      <c r="I31" s="8">
        <v>446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398</v>
      </c>
      <c r="D32" s="8">
        <v>398</v>
      </c>
      <c r="E32" s="8">
        <v>398</v>
      </c>
      <c r="F32" s="8">
        <v>398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413</v>
      </c>
      <c r="D33" s="8">
        <v>413</v>
      </c>
      <c r="E33" s="8">
        <v>413</v>
      </c>
      <c r="F33" s="8">
        <v>413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377</v>
      </c>
      <c r="D34" s="8">
        <v>377</v>
      </c>
      <c r="E34" s="8">
        <v>377</v>
      </c>
      <c r="F34" s="8">
        <v>377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339</v>
      </c>
      <c r="C35" s="12">
        <f t="shared" si="1"/>
        <v>2358</v>
      </c>
      <c r="D35" s="12">
        <f t="shared" si="1"/>
        <v>2358</v>
      </c>
      <c r="E35" s="12">
        <f t="shared" si="1"/>
        <v>2358</v>
      </c>
      <c r="F35" s="12">
        <f t="shared" si="1"/>
        <v>2358</v>
      </c>
      <c r="G35" s="12">
        <f t="shared" si="1"/>
        <v>1170</v>
      </c>
      <c r="H35" s="12">
        <f t="shared" si="1"/>
        <v>1170</v>
      </c>
      <c r="I35" s="12">
        <f t="shared" si="1"/>
        <v>1170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13281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29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100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10">
        <v>1938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2118</v>
      </c>
      <c r="D43" s="8">
        <v>2118</v>
      </c>
      <c r="E43" s="8">
        <v>2118</v>
      </c>
      <c r="F43" s="8">
        <v>2118</v>
      </c>
      <c r="G43" s="8">
        <v>2118</v>
      </c>
      <c r="H43" s="8">
        <v>2118</v>
      </c>
      <c r="I43" s="8">
        <v>2118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2368</v>
      </c>
      <c r="D44" s="8">
        <v>2368</v>
      </c>
      <c r="E44" s="8">
        <v>2368</v>
      </c>
      <c r="F44" s="8">
        <v>2368</v>
      </c>
      <c r="G44" s="8">
        <v>2368</v>
      </c>
      <c r="H44" s="8">
        <v>2368</v>
      </c>
      <c r="I44" s="8">
        <v>2368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2679</v>
      </c>
      <c r="D45" s="8">
        <v>2679</v>
      </c>
      <c r="E45" s="8">
        <v>2679</v>
      </c>
      <c r="F45" s="8">
        <v>2679</v>
      </c>
      <c r="G45" s="8">
        <v>2679</v>
      </c>
      <c r="H45" s="8">
        <v>2679</v>
      </c>
      <c r="I45" s="8">
        <v>2679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2537</v>
      </c>
      <c r="D46" s="8">
        <v>2537</v>
      </c>
      <c r="E46" s="8">
        <v>2537</v>
      </c>
      <c r="F46" s="8">
        <v>2537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2575</v>
      </c>
      <c r="D47" s="8">
        <v>2575</v>
      </c>
      <c r="E47" s="8">
        <v>2575</v>
      </c>
      <c r="F47" s="8">
        <v>2575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2479</v>
      </c>
      <c r="D48" s="8">
        <v>2479</v>
      </c>
      <c r="E48" s="8">
        <v>2479</v>
      </c>
      <c r="F48" s="8">
        <v>2479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1938</v>
      </c>
      <c r="C49" s="12">
        <f t="shared" si="2"/>
        <v>14756</v>
      </c>
      <c r="D49" s="12">
        <f t="shared" si="2"/>
        <v>14756</v>
      </c>
      <c r="E49" s="12">
        <f t="shared" si="2"/>
        <v>14756</v>
      </c>
      <c r="F49" s="12">
        <f t="shared" si="2"/>
        <v>14756</v>
      </c>
      <c r="G49" s="12">
        <f t="shared" si="2"/>
        <v>7165</v>
      </c>
      <c r="H49" s="12">
        <f t="shared" si="2"/>
        <v>7165</v>
      </c>
      <c r="I49" s="12">
        <f t="shared" si="2"/>
        <v>7165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82457</v>
      </c>
      <c r="J50" s="2"/>
      <c r="K50" s="2"/>
    </row>
    <row r="51" spans="1:11" ht="15.75" customHeight="1" thickTop="1" thickBot="1">
      <c r="A51" s="69" t="s">
        <v>4</v>
      </c>
      <c r="B51" s="51" t="s">
        <v>29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101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10">
        <v>2679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3168</v>
      </c>
      <c r="D56" s="8">
        <v>3168</v>
      </c>
      <c r="E56" s="8">
        <v>3168</v>
      </c>
      <c r="F56" s="8">
        <v>3168</v>
      </c>
      <c r="G56" s="8">
        <v>3168</v>
      </c>
      <c r="H56" s="8">
        <v>3168</v>
      </c>
      <c r="I56" s="8">
        <v>3168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3350</v>
      </c>
      <c r="D57" s="8">
        <v>3350</v>
      </c>
      <c r="E57" s="8">
        <v>3350</v>
      </c>
      <c r="F57" s="8">
        <v>3350</v>
      </c>
      <c r="G57" s="8">
        <v>3350</v>
      </c>
      <c r="H57" s="8">
        <v>3350</v>
      </c>
      <c r="I57" s="8">
        <v>3350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4016</v>
      </c>
      <c r="D58" s="8">
        <v>4016</v>
      </c>
      <c r="E58" s="8">
        <v>4016</v>
      </c>
      <c r="F58" s="8">
        <v>4016</v>
      </c>
      <c r="G58" s="8">
        <v>4016</v>
      </c>
      <c r="H58" s="8">
        <v>4016</v>
      </c>
      <c r="I58" s="8">
        <v>4016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3867</v>
      </c>
      <c r="D59" s="8">
        <v>3867</v>
      </c>
      <c r="E59" s="8">
        <v>3867</v>
      </c>
      <c r="F59" s="8">
        <v>3867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3755</v>
      </c>
      <c r="D60" s="8">
        <v>3755</v>
      </c>
      <c r="E60" s="8">
        <v>3755</v>
      </c>
      <c r="F60" s="8">
        <v>3755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3674</v>
      </c>
      <c r="D61" s="8">
        <v>3674</v>
      </c>
      <c r="E61" s="8">
        <v>3674</v>
      </c>
      <c r="F61" s="8">
        <v>3674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2679</v>
      </c>
      <c r="C62" s="12">
        <f t="shared" si="3"/>
        <v>21830</v>
      </c>
      <c r="D62" s="12">
        <f t="shared" si="3"/>
        <v>21830</v>
      </c>
      <c r="E62" s="12">
        <f t="shared" si="3"/>
        <v>21830</v>
      </c>
      <c r="F62" s="12">
        <f t="shared" si="3"/>
        <v>21830</v>
      </c>
      <c r="G62" s="12">
        <f t="shared" si="3"/>
        <v>10534</v>
      </c>
      <c r="H62" s="12">
        <f t="shared" si="3"/>
        <v>10534</v>
      </c>
      <c r="I62" s="15">
        <f t="shared" si="3"/>
        <v>10534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121601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102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103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10">
        <v>2497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 thickTop="1" thickBot="1">
      <c r="A69" s="9" t="s">
        <v>15</v>
      </c>
      <c r="B69" s="10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 thickTop="1" thickBot="1">
      <c r="A70" s="11" t="s">
        <v>16</v>
      </c>
      <c r="B70" s="10"/>
      <c r="C70" s="8">
        <v>2934</v>
      </c>
      <c r="D70" s="8">
        <v>2934</v>
      </c>
      <c r="E70" s="8">
        <v>2934</v>
      </c>
      <c r="F70" s="8">
        <v>2934</v>
      </c>
      <c r="G70" s="8">
        <v>2934</v>
      </c>
      <c r="H70" s="8">
        <v>2934</v>
      </c>
      <c r="I70" s="8">
        <v>2934</v>
      </c>
      <c r="J70" s="2"/>
      <c r="K70" s="2"/>
    </row>
    <row r="71" spans="1:11" ht="15.75" customHeight="1" thickTop="1" thickBot="1">
      <c r="A71" s="11" t="s">
        <v>17</v>
      </c>
      <c r="B71" s="10"/>
      <c r="C71" s="8">
        <v>3084</v>
      </c>
      <c r="D71" s="8">
        <v>3084</v>
      </c>
      <c r="E71" s="8">
        <v>3084</v>
      </c>
      <c r="F71" s="8">
        <v>3084</v>
      </c>
      <c r="G71" s="8">
        <v>3084</v>
      </c>
      <c r="H71" s="8">
        <v>3084</v>
      </c>
      <c r="I71" s="8">
        <v>3084</v>
      </c>
      <c r="J71" s="2"/>
      <c r="K71" s="2"/>
    </row>
    <row r="72" spans="1:11" ht="15.75" customHeight="1" thickTop="1" thickBot="1">
      <c r="A72" s="11" t="s">
        <v>18</v>
      </c>
      <c r="B72" s="10"/>
      <c r="C72" s="8">
        <v>3553</v>
      </c>
      <c r="D72" s="8">
        <v>3553</v>
      </c>
      <c r="E72" s="8">
        <v>3553</v>
      </c>
      <c r="F72" s="8">
        <v>3553</v>
      </c>
      <c r="G72" s="8">
        <v>3553</v>
      </c>
      <c r="H72" s="8">
        <v>3553</v>
      </c>
      <c r="I72" s="8">
        <v>3553</v>
      </c>
      <c r="J72" s="2"/>
      <c r="K72" s="2"/>
    </row>
    <row r="73" spans="1:11" ht="15.75" customHeight="1" thickTop="1" thickBot="1">
      <c r="A73" s="11" t="s">
        <v>19</v>
      </c>
      <c r="B73" s="10"/>
      <c r="C73" s="8">
        <v>3324</v>
      </c>
      <c r="D73" s="8">
        <v>3324</v>
      </c>
      <c r="E73" s="8">
        <v>3324</v>
      </c>
      <c r="F73" s="8">
        <v>3324</v>
      </c>
      <c r="G73" s="8"/>
      <c r="H73" s="8"/>
      <c r="I73" s="8"/>
      <c r="J73" s="2"/>
      <c r="K73" s="2"/>
    </row>
    <row r="74" spans="1:11" ht="15.75" customHeight="1" thickTop="1" thickBot="1">
      <c r="A74" s="11" t="s">
        <v>20</v>
      </c>
      <c r="B74" s="10"/>
      <c r="C74" s="8">
        <v>3170</v>
      </c>
      <c r="D74" s="8">
        <v>3170</v>
      </c>
      <c r="E74" s="8">
        <v>3170</v>
      </c>
      <c r="F74" s="8">
        <v>3170</v>
      </c>
      <c r="G74" s="8"/>
      <c r="H74" s="8"/>
      <c r="I74" s="8"/>
      <c r="J74" s="2"/>
      <c r="K74" s="2"/>
    </row>
    <row r="75" spans="1:11" ht="15.75" customHeight="1" thickTop="1" thickBot="1">
      <c r="A75" s="11" t="s">
        <v>21</v>
      </c>
      <c r="B75" s="10"/>
      <c r="C75" s="8">
        <v>3110</v>
      </c>
      <c r="D75" s="8">
        <v>3110</v>
      </c>
      <c r="E75" s="8">
        <v>3110</v>
      </c>
      <c r="F75" s="8">
        <v>3110</v>
      </c>
      <c r="G75" s="8"/>
      <c r="H75" s="8"/>
      <c r="I75" s="8"/>
      <c r="J75" s="2"/>
      <c r="K75" s="2"/>
    </row>
    <row r="76" spans="1:11" ht="15.75" customHeight="1" thickTop="1" thickBot="1">
      <c r="A76" s="7" t="s">
        <v>22</v>
      </c>
      <c r="B76" s="12">
        <f t="shared" ref="B76:I76" si="4">SUM(B68:B75)</f>
        <v>2497</v>
      </c>
      <c r="C76" s="12">
        <f t="shared" si="4"/>
        <v>19175</v>
      </c>
      <c r="D76" s="12">
        <f t="shared" si="4"/>
        <v>19175</v>
      </c>
      <c r="E76" s="12">
        <f t="shared" si="4"/>
        <v>19175</v>
      </c>
      <c r="F76" s="12">
        <f t="shared" si="4"/>
        <v>19175</v>
      </c>
      <c r="G76" s="12">
        <f t="shared" si="4"/>
        <v>9571</v>
      </c>
      <c r="H76" s="12">
        <f t="shared" si="4"/>
        <v>9571</v>
      </c>
      <c r="I76" s="12">
        <f t="shared" si="4"/>
        <v>9571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107910</v>
      </c>
      <c r="J77" s="2"/>
      <c r="K77" s="2"/>
    </row>
    <row r="78" spans="1:11" ht="15.75" customHeight="1" thickTop="1" thickBot="1">
      <c r="A78" s="69" t="s">
        <v>4</v>
      </c>
      <c r="B78" s="51" t="s">
        <v>102</v>
      </c>
      <c r="C78" s="72"/>
      <c r="D78" s="72"/>
      <c r="E78" s="72"/>
      <c r="F78" s="72"/>
      <c r="G78" s="72"/>
      <c r="H78" s="72"/>
      <c r="I78" s="73"/>
      <c r="J78" s="2"/>
      <c r="K78" s="2"/>
    </row>
    <row r="79" spans="1:11" ht="15.75" customHeight="1" thickTop="1" thickBot="1">
      <c r="A79" s="70"/>
      <c r="B79" s="51" t="s">
        <v>104</v>
      </c>
      <c r="C79" s="72"/>
      <c r="D79" s="72"/>
      <c r="E79" s="72"/>
      <c r="F79" s="72"/>
      <c r="G79" s="72"/>
      <c r="H79" s="72"/>
      <c r="I79" s="73"/>
      <c r="J79" s="2"/>
      <c r="K79" s="2"/>
    </row>
    <row r="80" spans="1:11" ht="15.75" customHeight="1" thickTop="1" thickBot="1">
      <c r="A80" s="71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 thickTop="1" thickBot="1">
      <c r="A81" s="7" t="s">
        <v>14</v>
      </c>
      <c r="B81" s="10">
        <v>699</v>
      </c>
      <c r="C81" s="8"/>
      <c r="D81" s="8"/>
      <c r="E81" s="8"/>
      <c r="F81" s="8"/>
      <c r="G81" s="8"/>
      <c r="H81" s="8"/>
      <c r="I81" s="8"/>
      <c r="J81" s="2"/>
      <c r="K81" s="2"/>
    </row>
    <row r="82" spans="1:11" ht="15.75" customHeight="1" thickTop="1" thickBot="1">
      <c r="A82" s="9" t="s">
        <v>15</v>
      </c>
      <c r="B82" s="10"/>
      <c r="C82" s="8"/>
      <c r="D82" s="8"/>
      <c r="E82" s="8"/>
      <c r="F82" s="8"/>
      <c r="G82" s="8"/>
      <c r="H82" s="8"/>
      <c r="I82" s="8"/>
      <c r="J82" s="2"/>
      <c r="K82" s="2"/>
    </row>
    <row r="83" spans="1:11" ht="15.75" customHeight="1" thickTop="1" thickBot="1">
      <c r="A83" s="11" t="s">
        <v>16</v>
      </c>
      <c r="B83" s="10"/>
      <c r="C83" s="8">
        <v>785</v>
      </c>
      <c r="D83" s="8">
        <v>785</v>
      </c>
      <c r="E83" s="8">
        <v>785</v>
      </c>
      <c r="F83" s="8">
        <v>785</v>
      </c>
      <c r="G83" s="8">
        <v>785</v>
      </c>
      <c r="H83" s="8">
        <v>785</v>
      </c>
      <c r="I83" s="8">
        <v>785</v>
      </c>
      <c r="J83" s="2"/>
      <c r="K83" s="2"/>
    </row>
    <row r="84" spans="1:11" ht="15.75" customHeight="1" thickTop="1" thickBot="1">
      <c r="A84" s="11" t="s">
        <v>17</v>
      </c>
      <c r="B84" s="10"/>
      <c r="C84" s="8">
        <v>848</v>
      </c>
      <c r="D84" s="8">
        <v>848</v>
      </c>
      <c r="E84" s="8">
        <v>848</v>
      </c>
      <c r="F84" s="8">
        <v>848</v>
      </c>
      <c r="G84" s="8">
        <v>848</v>
      </c>
      <c r="H84" s="8">
        <v>848</v>
      </c>
      <c r="I84" s="8">
        <v>848</v>
      </c>
      <c r="J84" s="2"/>
      <c r="K84" s="2"/>
    </row>
    <row r="85" spans="1:11" ht="15.75" customHeight="1" thickTop="1" thickBot="1">
      <c r="A85" s="11" t="s">
        <v>18</v>
      </c>
      <c r="B85" s="10"/>
      <c r="C85" s="8">
        <v>1034</v>
      </c>
      <c r="D85" s="8">
        <v>1034</v>
      </c>
      <c r="E85" s="8">
        <v>1034</v>
      </c>
      <c r="F85" s="8">
        <v>1034</v>
      </c>
      <c r="G85" s="8">
        <v>1034</v>
      </c>
      <c r="H85" s="8">
        <v>1034</v>
      </c>
      <c r="I85" s="8">
        <v>1034</v>
      </c>
      <c r="J85" s="2"/>
      <c r="K85" s="2"/>
    </row>
    <row r="86" spans="1:11" ht="15.75" customHeight="1" thickTop="1" thickBot="1">
      <c r="A86" s="11" t="s">
        <v>19</v>
      </c>
      <c r="B86" s="10"/>
      <c r="C86" s="8">
        <v>949</v>
      </c>
      <c r="D86" s="8">
        <v>949</v>
      </c>
      <c r="E86" s="8">
        <v>949</v>
      </c>
      <c r="F86" s="8">
        <v>949</v>
      </c>
      <c r="G86" s="8"/>
      <c r="H86" s="8"/>
      <c r="I86" s="8"/>
      <c r="J86" s="2"/>
      <c r="K86" s="2"/>
    </row>
    <row r="87" spans="1:11" ht="15.75" customHeight="1" thickTop="1" thickBot="1">
      <c r="A87" s="11" t="s">
        <v>20</v>
      </c>
      <c r="B87" s="10"/>
      <c r="C87" s="8">
        <v>927</v>
      </c>
      <c r="D87" s="8">
        <v>927</v>
      </c>
      <c r="E87" s="8">
        <v>927</v>
      </c>
      <c r="F87" s="8">
        <v>927</v>
      </c>
      <c r="G87" s="8"/>
      <c r="H87" s="8"/>
      <c r="I87" s="8"/>
      <c r="J87" s="2"/>
      <c r="K87" s="2"/>
    </row>
    <row r="88" spans="1:11" ht="15.75" customHeight="1" thickTop="1" thickBot="1">
      <c r="A88" s="11" t="s">
        <v>21</v>
      </c>
      <c r="B88" s="10"/>
      <c r="C88" s="8">
        <v>1000</v>
      </c>
      <c r="D88" s="8">
        <v>1000</v>
      </c>
      <c r="E88" s="8">
        <v>1000</v>
      </c>
      <c r="F88" s="8">
        <v>1000</v>
      </c>
      <c r="G88" s="8"/>
      <c r="H88" s="8"/>
      <c r="I88" s="8"/>
      <c r="J88" s="2"/>
      <c r="K88" s="2"/>
    </row>
    <row r="89" spans="1:11" ht="15.75" customHeight="1" thickTop="1" thickBot="1">
      <c r="A89" s="7" t="s">
        <v>22</v>
      </c>
      <c r="B89" s="12">
        <f t="shared" ref="B89:I89" si="5">SUM(B81:B88)</f>
        <v>699</v>
      </c>
      <c r="C89" s="12">
        <f t="shared" si="5"/>
        <v>5543</v>
      </c>
      <c r="D89" s="12">
        <f t="shared" si="5"/>
        <v>5543</v>
      </c>
      <c r="E89" s="12">
        <f t="shared" si="5"/>
        <v>5543</v>
      </c>
      <c r="F89" s="12">
        <f t="shared" si="5"/>
        <v>5543</v>
      </c>
      <c r="G89" s="12">
        <f t="shared" si="5"/>
        <v>2667</v>
      </c>
      <c r="H89" s="12">
        <f t="shared" si="5"/>
        <v>2667</v>
      </c>
      <c r="I89" s="12">
        <f t="shared" si="5"/>
        <v>2667</v>
      </c>
      <c r="J89" s="2"/>
      <c r="K89" s="2"/>
    </row>
    <row r="90" spans="1:11" ht="15.75" customHeight="1" thickTop="1" thickBot="1">
      <c r="A90" s="2"/>
      <c r="B90" s="2"/>
      <c r="C90" s="2"/>
      <c r="D90" s="2"/>
      <c r="E90" s="2"/>
      <c r="F90" s="2"/>
      <c r="G90" s="2"/>
      <c r="H90" s="2"/>
      <c r="I90" s="14">
        <f>SUM(B89:I89)</f>
        <v>30872</v>
      </c>
      <c r="J90" s="2"/>
      <c r="K90" s="2"/>
    </row>
    <row r="91" spans="1:11" ht="15.75" customHeight="1" thickBo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 thickTop="1" thickBot="1">
      <c r="A92" s="69" t="s">
        <v>4</v>
      </c>
      <c r="B92" s="51" t="s">
        <v>102</v>
      </c>
      <c r="C92" s="72"/>
      <c r="D92" s="72"/>
      <c r="E92" s="72"/>
      <c r="F92" s="72"/>
      <c r="G92" s="72"/>
      <c r="H92" s="72"/>
      <c r="I92" s="73"/>
      <c r="J92" s="2"/>
      <c r="K92" s="2"/>
    </row>
    <row r="93" spans="1:11" ht="15.75" customHeight="1" thickTop="1" thickBot="1">
      <c r="A93" s="70"/>
      <c r="B93" s="51" t="s">
        <v>105</v>
      </c>
      <c r="C93" s="72"/>
      <c r="D93" s="72"/>
      <c r="E93" s="72"/>
      <c r="F93" s="72"/>
      <c r="G93" s="72"/>
      <c r="H93" s="72"/>
      <c r="I93" s="73"/>
      <c r="J93" s="2"/>
      <c r="K93" s="2"/>
    </row>
    <row r="94" spans="1:11" ht="15.75" customHeight="1" thickTop="1" thickBot="1">
      <c r="A94" s="71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 thickTop="1" thickBot="1">
      <c r="A95" s="7" t="s">
        <v>14</v>
      </c>
      <c r="B95" s="10">
        <v>685</v>
      </c>
      <c r="C95" s="8"/>
      <c r="D95" s="8"/>
      <c r="E95" s="8"/>
      <c r="F95" s="8"/>
      <c r="G95" s="8"/>
      <c r="H95" s="8"/>
      <c r="I95" s="8"/>
      <c r="J95" s="2"/>
      <c r="K95" s="2"/>
    </row>
    <row r="96" spans="1:11" ht="15.75" customHeight="1" thickTop="1" thickBot="1">
      <c r="A96" s="9" t="s">
        <v>15</v>
      </c>
      <c r="B96" s="10"/>
      <c r="C96" s="8"/>
      <c r="D96" s="8"/>
      <c r="E96" s="8"/>
      <c r="F96" s="8"/>
      <c r="G96" s="8"/>
      <c r="H96" s="8"/>
      <c r="I96" s="8"/>
      <c r="J96" s="2"/>
      <c r="K96" s="2"/>
    </row>
    <row r="97" spans="1:11" ht="15.75" customHeight="1" thickTop="1" thickBot="1">
      <c r="A97" s="11" t="s">
        <v>16</v>
      </c>
      <c r="B97" s="10"/>
      <c r="C97" s="8">
        <v>714</v>
      </c>
      <c r="D97" s="8">
        <v>714</v>
      </c>
      <c r="E97" s="8">
        <v>714</v>
      </c>
      <c r="F97" s="8">
        <v>714</v>
      </c>
      <c r="G97" s="8">
        <v>714</v>
      </c>
      <c r="H97" s="8">
        <v>714</v>
      </c>
      <c r="I97" s="8">
        <v>714</v>
      </c>
      <c r="J97" s="2"/>
      <c r="K97" s="2"/>
    </row>
    <row r="98" spans="1:11" ht="15.75" customHeight="1" thickTop="1" thickBot="1">
      <c r="A98" s="11" t="s">
        <v>17</v>
      </c>
      <c r="B98" s="10"/>
      <c r="C98" s="8">
        <v>739</v>
      </c>
      <c r="D98" s="8">
        <v>739</v>
      </c>
      <c r="E98" s="8">
        <v>739</v>
      </c>
      <c r="F98" s="8">
        <v>739</v>
      </c>
      <c r="G98" s="8">
        <v>739</v>
      </c>
      <c r="H98" s="8">
        <v>739</v>
      </c>
      <c r="I98" s="8">
        <v>739</v>
      </c>
      <c r="J98" s="2"/>
      <c r="K98" s="2"/>
    </row>
    <row r="99" spans="1:11" ht="15.75" customHeight="1" thickTop="1" thickBot="1">
      <c r="A99" s="11" t="s">
        <v>18</v>
      </c>
      <c r="B99" s="10"/>
      <c r="C99" s="8">
        <v>811</v>
      </c>
      <c r="D99" s="8">
        <v>811</v>
      </c>
      <c r="E99" s="8">
        <v>811</v>
      </c>
      <c r="F99" s="8">
        <v>811</v>
      </c>
      <c r="G99" s="8">
        <v>811</v>
      </c>
      <c r="H99" s="8">
        <v>811</v>
      </c>
      <c r="I99" s="8">
        <v>811</v>
      </c>
      <c r="J99" s="2"/>
      <c r="K99" s="2"/>
    </row>
    <row r="100" spans="1:11" ht="15.75" customHeight="1" thickTop="1" thickBot="1">
      <c r="A100" s="11" t="s">
        <v>19</v>
      </c>
      <c r="B100" s="10"/>
      <c r="C100" s="8">
        <v>787</v>
      </c>
      <c r="D100" s="8">
        <v>787</v>
      </c>
      <c r="E100" s="8">
        <v>787</v>
      </c>
      <c r="F100" s="8">
        <v>787</v>
      </c>
      <c r="G100" s="8"/>
      <c r="H100" s="8"/>
      <c r="I100" s="8"/>
      <c r="J100" s="2"/>
      <c r="K100" s="2"/>
    </row>
    <row r="101" spans="1:11" ht="15.75" customHeight="1" thickTop="1" thickBot="1">
      <c r="A101" s="11" t="s">
        <v>20</v>
      </c>
      <c r="B101" s="10"/>
      <c r="C101" s="8">
        <v>795</v>
      </c>
      <c r="D101" s="8">
        <v>795</v>
      </c>
      <c r="E101" s="8">
        <v>795</v>
      </c>
      <c r="F101" s="8">
        <v>795</v>
      </c>
      <c r="G101" s="8"/>
      <c r="H101" s="8"/>
      <c r="I101" s="8"/>
      <c r="J101" s="2"/>
      <c r="K101" s="2"/>
    </row>
    <row r="102" spans="1:11" ht="15.75" customHeight="1" thickTop="1" thickBot="1">
      <c r="A102" s="11" t="s">
        <v>21</v>
      </c>
      <c r="B102" s="10"/>
      <c r="C102" s="8">
        <v>714</v>
      </c>
      <c r="D102" s="8">
        <v>714</v>
      </c>
      <c r="E102" s="8">
        <v>714</v>
      </c>
      <c r="F102" s="8">
        <v>714</v>
      </c>
      <c r="G102" s="8"/>
      <c r="H102" s="8"/>
      <c r="I102" s="8"/>
      <c r="J102" s="2"/>
      <c r="K102" s="2"/>
    </row>
    <row r="103" spans="1:11" ht="15.75" customHeight="1" thickTop="1" thickBot="1">
      <c r="A103" s="7" t="s">
        <v>22</v>
      </c>
      <c r="B103" s="12">
        <f t="shared" ref="B103:I103" si="6">SUM(B95:B102)</f>
        <v>685</v>
      </c>
      <c r="C103" s="12">
        <f t="shared" si="6"/>
        <v>4560</v>
      </c>
      <c r="D103" s="12">
        <f t="shared" si="6"/>
        <v>4560</v>
      </c>
      <c r="E103" s="12">
        <f t="shared" si="6"/>
        <v>4560</v>
      </c>
      <c r="F103" s="12">
        <f t="shared" si="6"/>
        <v>4560</v>
      </c>
      <c r="G103" s="12">
        <f t="shared" si="6"/>
        <v>2264</v>
      </c>
      <c r="H103" s="12">
        <f t="shared" si="6"/>
        <v>2264</v>
      </c>
      <c r="I103" s="12">
        <f t="shared" si="6"/>
        <v>2264</v>
      </c>
      <c r="J103" s="2"/>
      <c r="K103" s="2"/>
    </row>
    <row r="104" spans="1:11" ht="15.75" customHeight="1" thickTop="1" thickBo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25717</v>
      </c>
      <c r="J104" s="2"/>
      <c r="K104" s="2"/>
    </row>
    <row r="105" spans="1:11" ht="15.75" customHeight="1" thickTop="1" thickBot="1">
      <c r="A105" s="69" t="s">
        <v>4</v>
      </c>
      <c r="B105" s="51" t="s">
        <v>102</v>
      </c>
      <c r="C105" s="72"/>
      <c r="D105" s="72"/>
      <c r="E105" s="72"/>
      <c r="F105" s="72"/>
      <c r="G105" s="72"/>
      <c r="H105" s="72"/>
      <c r="I105" s="73"/>
      <c r="J105" s="2"/>
      <c r="K105" s="2"/>
    </row>
    <row r="106" spans="1:11" ht="15.75" customHeight="1" thickTop="1" thickBot="1">
      <c r="A106" s="70"/>
      <c r="B106" s="51" t="s">
        <v>106</v>
      </c>
      <c r="C106" s="72"/>
      <c r="D106" s="72"/>
      <c r="E106" s="72"/>
      <c r="F106" s="72"/>
      <c r="G106" s="72"/>
      <c r="H106" s="72"/>
      <c r="I106" s="73"/>
      <c r="J106" s="2"/>
      <c r="K106" s="2"/>
    </row>
    <row r="107" spans="1:11" ht="15.75" customHeight="1" thickTop="1" thickBot="1">
      <c r="A107" s="71"/>
      <c r="B107" s="6" t="s">
        <v>6</v>
      </c>
      <c r="C107" s="6" t="s">
        <v>7</v>
      </c>
      <c r="D107" s="6" t="s">
        <v>8</v>
      </c>
      <c r="E107" s="6" t="s">
        <v>9</v>
      </c>
      <c r="F107" s="6" t="s">
        <v>10</v>
      </c>
      <c r="G107" s="6" t="s">
        <v>11</v>
      </c>
      <c r="H107" s="6" t="s">
        <v>12</v>
      </c>
      <c r="I107" s="6" t="s">
        <v>13</v>
      </c>
      <c r="J107" s="2"/>
      <c r="K107" s="2"/>
    </row>
    <row r="108" spans="1:11" ht="15.75" customHeight="1" thickTop="1" thickBot="1">
      <c r="A108" s="7" t="s">
        <v>14</v>
      </c>
      <c r="B108" s="10">
        <v>451</v>
      </c>
      <c r="C108" s="8"/>
      <c r="D108" s="8"/>
      <c r="E108" s="8"/>
      <c r="F108" s="8"/>
      <c r="G108" s="8"/>
      <c r="H108" s="8"/>
      <c r="I108" s="8"/>
      <c r="J108" s="2"/>
      <c r="K108" s="2"/>
    </row>
    <row r="109" spans="1:11" ht="15.75" customHeight="1" thickTop="1" thickBot="1">
      <c r="A109" s="9" t="s">
        <v>15</v>
      </c>
      <c r="B109" s="10"/>
      <c r="C109" s="8"/>
      <c r="D109" s="8"/>
      <c r="E109" s="8"/>
      <c r="F109" s="8"/>
      <c r="G109" s="8"/>
      <c r="H109" s="8"/>
      <c r="I109" s="8"/>
      <c r="J109" s="2"/>
      <c r="K109" s="2"/>
    </row>
    <row r="110" spans="1:11" ht="15.75" customHeight="1" thickTop="1" thickBot="1">
      <c r="A110" s="11" t="s">
        <v>16</v>
      </c>
      <c r="B110" s="10"/>
      <c r="C110" s="8">
        <v>463</v>
      </c>
      <c r="D110" s="8">
        <v>463</v>
      </c>
      <c r="E110" s="8">
        <v>463</v>
      </c>
      <c r="F110" s="8">
        <v>463</v>
      </c>
      <c r="G110" s="8">
        <v>463</v>
      </c>
      <c r="H110" s="8">
        <v>463</v>
      </c>
      <c r="I110" s="8">
        <v>463</v>
      </c>
      <c r="J110" s="2"/>
      <c r="K110" s="2"/>
    </row>
    <row r="111" spans="1:11" ht="15.75" customHeight="1" thickTop="1" thickBot="1">
      <c r="A111" s="11" t="s">
        <v>17</v>
      </c>
      <c r="B111" s="10"/>
      <c r="C111" s="8">
        <v>478</v>
      </c>
      <c r="D111" s="8">
        <v>478</v>
      </c>
      <c r="E111" s="8">
        <v>478</v>
      </c>
      <c r="F111" s="8">
        <v>478</v>
      </c>
      <c r="G111" s="8">
        <v>478</v>
      </c>
      <c r="H111" s="8">
        <v>478</v>
      </c>
      <c r="I111" s="8">
        <v>478</v>
      </c>
      <c r="J111" s="2"/>
      <c r="K111" s="2"/>
    </row>
    <row r="112" spans="1:11" ht="15.75" customHeight="1" thickTop="1" thickBot="1">
      <c r="A112" s="11" t="s">
        <v>18</v>
      </c>
      <c r="B112" s="10"/>
      <c r="C112" s="8">
        <v>538</v>
      </c>
      <c r="D112" s="8">
        <v>538</v>
      </c>
      <c r="E112" s="8">
        <v>538</v>
      </c>
      <c r="F112" s="8">
        <v>538</v>
      </c>
      <c r="G112" s="8">
        <v>538</v>
      </c>
      <c r="H112" s="8">
        <v>538</v>
      </c>
      <c r="I112" s="8">
        <v>538</v>
      </c>
      <c r="J112" s="2"/>
      <c r="K112" s="2"/>
    </row>
    <row r="113" spans="1:11" ht="15.75" customHeight="1" thickTop="1" thickBot="1">
      <c r="A113" s="11" t="s">
        <v>19</v>
      </c>
      <c r="B113" s="10"/>
      <c r="C113" s="8">
        <v>443</v>
      </c>
      <c r="D113" s="8">
        <v>443</v>
      </c>
      <c r="E113" s="8">
        <v>443</v>
      </c>
      <c r="F113" s="8">
        <v>443</v>
      </c>
      <c r="G113" s="8"/>
      <c r="H113" s="8"/>
      <c r="I113" s="8"/>
      <c r="J113" s="2"/>
      <c r="K113" s="2"/>
    </row>
    <row r="114" spans="1:11" ht="15.75" customHeight="1" thickTop="1" thickBot="1">
      <c r="A114" s="11" t="s">
        <v>20</v>
      </c>
      <c r="B114" s="10"/>
      <c r="C114" s="8">
        <v>471</v>
      </c>
      <c r="D114" s="8">
        <v>471</v>
      </c>
      <c r="E114" s="8">
        <v>471</v>
      </c>
      <c r="F114" s="8">
        <v>471</v>
      </c>
      <c r="G114" s="8"/>
      <c r="H114" s="8"/>
      <c r="I114" s="8"/>
      <c r="J114" s="2"/>
      <c r="K114" s="2"/>
    </row>
    <row r="115" spans="1:11" ht="15.75" customHeight="1" thickTop="1" thickBot="1">
      <c r="A115" s="11" t="s">
        <v>21</v>
      </c>
      <c r="B115" s="10"/>
      <c r="C115" s="8">
        <v>487</v>
      </c>
      <c r="D115" s="8">
        <v>487</v>
      </c>
      <c r="E115" s="8">
        <v>487</v>
      </c>
      <c r="F115" s="8">
        <v>487</v>
      </c>
      <c r="G115" s="8"/>
      <c r="H115" s="8"/>
      <c r="I115" s="8"/>
      <c r="J115" s="2"/>
      <c r="K115" s="2"/>
    </row>
    <row r="116" spans="1:11" ht="15.75" customHeight="1" thickTop="1" thickBot="1">
      <c r="A116" s="7" t="s">
        <v>22</v>
      </c>
      <c r="B116" s="12">
        <f t="shared" ref="B116:I116" si="7">SUM(B108:B115)</f>
        <v>451</v>
      </c>
      <c r="C116" s="12">
        <f t="shared" si="7"/>
        <v>2880</v>
      </c>
      <c r="D116" s="12">
        <f t="shared" si="7"/>
        <v>2880</v>
      </c>
      <c r="E116" s="12">
        <f t="shared" si="7"/>
        <v>2880</v>
      </c>
      <c r="F116" s="12">
        <f t="shared" si="7"/>
        <v>2880</v>
      </c>
      <c r="G116" s="12">
        <f t="shared" si="7"/>
        <v>1479</v>
      </c>
      <c r="H116" s="12">
        <f t="shared" si="7"/>
        <v>1479</v>
      </c>
      <c r="I116" s="12">
        <f t="shared" si="7"/>
        <v>1479</v>
      </c>
      <c r="J116" s="2"/>
      <c r="K116" s="2"/>
    </row>
    <row r="117" spans="1:11" ht="15.75" customHeight="1" thickTop="1" thickBot="1">
      <c r="A117" s="2"/>
      <c r="B117" s="2"/>
      <c r="C117" s="2"/>
      <c r="D117" s="2"/>
      <c r="E117" s="2"/>
      <c r="F117" s="2"/>
      <c r="G117" s="2"/>
      <c r="H117" s="2"/>
      <c r="I117" s="14">
        <f>SUM(B116:I116)</f>
        <v>16408</v>
      </c>
      <c r="J117" s="2"/>
      <c r="K117" s="2"/>
    </row>
    <row r="118" spans="1:11" ht="15.75" customHeight="1" thickTop="1" thickBot="1">
      <c r="A118" s="69" t="s">
        <v>4</v>
      </c>
      <c r="B118" s="51" t="s">
        <v>102</v>
      </c>
      <c r="C118" s="72"/>
      <c r="D118" s="72"/>
      <c r="E118" s="72"/>
      <c r="F118" s="72"/>
      <c r="G118" s="72"/>
      <c r="H118" s="72"/>
      <c r="I118" s="73"/>
      <c r="J118" s="2"/>
      <c r="K118" s="2"/>
    </row>
    <row r="119" spans="1:11" ht="15.75" customHeight="1" thickTop="1" thickBot="1">
      <c r="A119" s="70"/>
      <c r="B119" s="51" t="s">
        <v>107</v>
      </c>
      <c r="C119" s="72"/>
      <c r="D119" s="72"/>
      <c r="E119" s="72"/>
      <c r="F119" s="72"/>
      <c r="G119" s="72"/>
      <c r="H119" s="72"/>
      <c r="I119" s="73"/>
      <c r="J119" s="2"/>
      <c r="K119" s="2"/>
    </row>
    <row r="120" spans="1:11" ht="15.75" customHeight="1" thickTop="1" thickBot="1">
      <c r="A120" s="71"/>
      <c r="B120" s="6" t="s">
        <v>6</v>
      </c>
      <c r="C120" s="6" t="s">
        <v>7</v>
      </c>
      <c r="D120" s="6" t="s">
        <v>8</v>
      </c>
      <c r="E120" s="6" t="s">
        <v>9</v>
      </c>
      <c r="F120" s="6" t="s">
        <v>10</v>
      </c>
      <c r="G120" s="6" t="s">
        <v>11</v>
      </c>
      <c r="H120" s="6" t="s">
        <v>12</v>
      </c>
      <c r="I120" s="6" t="s">
        <v>13</v>
      </c>
      <c r="J120" s="2"/>
      <c r="K120" s="2"/>
    </row>
    <row r="121" spans="1:11" ht="15.75" customHeight="1" thickTop="1" thickBot="1">
      <c r="A121" s="7" t="s">
        <v>14</v>
      </c>
      <c r="B121" s="10">
        <v>770</v>
      </c>
      <c r="C121" s="8"/>
      <c r="D121" s="8"/>
      <c r="E121" s="8"/>
      <c r="F121" s="8"/>
      <c r="G121" s="8"/>
      <c r="H121" s="8"/>
      <c r="I121" s="8"/>
      <c r="J121" s="2"/>
      <c r="K121" s="2"/>
    </row>
    <row r="122" spans="1:11" ht="15.75" customHeight="1" thickTop="1" thickBot="1">
      <c r="A122" s="9" t="s">
        <v>15</v>
      </c>
      <c r="B122" s="10"/>
      <c r="C122" s="8"/>
      <c r="D122" s="8"/>
      <c r="E122" s="8"/>
      <c r="F122" s="8"/>
      <c r="G122" s="8"/>
      <c r="H122" s="8"/>
      <c r="I122" s="8"/>
      <c r="J122" s="2"/>
      <c r="K122" s="2"/>
    </row>
    <row r="123" spans="1:11" ht="15.75" customHeight="1" thickTop="1" thickBot="1">
      <c r="A123" s="11" t="s">
        <v>16</v>
      </c>
      <c r="B123" s="10"/>
      <c r="C123" s="8">
        <v>872</v>
      </c>
      <c r="D123" s="8">
        <v>872</v>
      </c>
      <c r="E123" s="8">
        <v>872</v>
      </c>
      <c r="F123" s="8">
        <v>872</v>
      </c>
      <c r="G123" s="8">
        <v>872</v>
      </c>
      <c r="H123" s="8">
        <v>872</v>
      </c>
      <c r="I123" s="8">
        <v>872</v>
      </c>
      <c r="J123" s="2"/>
      <c r="K123" s="2"/>
    </row>
    <row r="124" spans="1:11" ht="15.75" customHeight="1" thickTop="1" thickBot="1">
      <c r="A124" s="11" t="s">
        <v>17</v>
      </c>
      <c r="B124" s="10"/>
      <c r="C124" s="8">
        <v>862</v>
      </c>
      <c r="D124" s="8">
        <v>862</v>
      </c>
      <c r="E124" s="8">
        <v>862</v>
      </c>
      <c r="F124" s="8">
        <v>862</v>
      </c>
      <c r="G124" s="8">
        <v>862</v>
      </c>
      <c r="H124" s="8">
        <v>862</v>
      </c>
      <c r="I124" s="8">
        <v>862</v>
      </c>
      <c r="J124" s="2"/>
      <c r="K124" s="2"/>
    </row>
    <row r="125" spans="1:11" ht="15.75" customHeight="1" thickTop="1" thickBot="1">
      <c r="A125" s="11" t="s">
        <v>18</v>
      </c>
      <c r="B125" s="10"/>
      <c r="C125" s="8">
        <v>999</v>
      </c>
      <c r="D125" s="8">
        <v>999</v>
      </c>
      <c r="E125" s="8">
        <v>999</v>
      </c>
      <c r="F125" s="8">
        <v>999</v>
      </c>
      <c r="G125" s="8">
        <v>999</v>
      </c>
      <c r="H125" s="8">
        <v>999</v>
      </c>
      <c r="I125" s="8">
        <v>999</v>
      </c>
      <c r="J125" s="2"/>
      <c r="K125" s="2"/>
    </row>
    <row r="126" spans="1:11" ht="15.75" customHeight="1" thickTop="1" thickBot="1">
      <c r="A126" s="11" t="s">
        <v>19</v>
      </c>
      <c r="B126" s="10"/>
      <c r="C126" s="8">
        <v>906</v>
      </c>
      <c r="D126" s="8">
        <v>906</v>
      </c>
      <c r="E126" s="8">
        <v>906</v>
      </c>
      <c r="F126" s="8">
        <v>906</v>
      </c>
      <c r="G126" s="8"/>
      <c r="H126" s="8"/>
      <c r="I126" s="8"/>
      <c r="J126" s="2"/>
      <c r="K126" s="2"/>
    </row>
    <row r="127" spans="1:11" ht="15.75" customHeight="1" thickTop="1" thickBot="1">
      <c r="A127" s="11" t="s">
        <v>20</v>
      </c>
      <c r="B127" s="10"/>
      <c r="C127" s="8">
        <v>924</v>
      </c>
      <c r="D127" s="8">
        <v>924</v>
      </c>
      <c r="E127" s="8">
        <v>924</v>
      </c>
      <c r="F127" s="8">
        <v>924</v>
      </c>
      <c r="G127" s="8"/>
      <c r="H127" s="8"/>
      <c r="I127" s="8"/>
      <c r="J127" s="2"/>
      <c r="K127" s="2"/>
    </row>
    <row r="128" spans="1:11" ht="15.75" customHeight="1" thickTop="1" thickBot="1">
      <c r="A128" s="11" t="s">
        <v>21</v>
      </c>
      <c r="B128" s="10"/>
      <c r="C128" s="8">
        <v>982</v>
      </c>
      <c r="D128" s="8">
        <v>982</v>
      </c>
      <c r="E128" s="8">
        <v>982</v>
      </c>
      <c r="F128" s="8">
        <v>982</v>
      </c>
      <c r="G128" s="8"/>
      <c r="H128" s="8"/>
      <c r="I128" s="8"/>
      <c r="J128" s="2"/>
      <c r="K128" s="2"/>
    </row>
    <row r="129" spans="1:11" ht="15.75" customHeight="1" thickTop="1" thickBot="1">
      <c r="A129" s="7" t="s">
        <v>22</v>
      </c>
      <c r="B129" s="12">
        <f t="shared" ref="B129:I129" si="8">SUM(B121:B128)</f>
        <v>770</v>
      </c>
      <c r="C129" s="12">
        <f t="shared" si="8"/>
        <v>5545</v>
      </c>
      <c r="D129" s="12">
        <f t="shared" si="8"/>
        <v>5545</v>
      </c>
      <c r="E129" s="12">
        <f t="shared" si="8"/>
        <v>5545</v>
      </c>
      <c r="F129" s="12">
        <f t="shared" si="8"/>
        <v>5545</v>
      </c>
      <c r="G129" s="12">
        <f t="shared" si="8"/>
        <v>2733</v>
      </c>
      <c r="H129" s="12">
        <f t="shared" si="8"/>
        <v>2733</v>
      </c>
      <c r="I129" s="12">
        <f t="shared" si="8"/>
        <v>2733</v>
      </c>
      <c r="J129" s="2"/>
      <c r="K129" s="2"/>
    </row>
    <row r="130" spans="1:11" ht="15.75" customHeight="1" thickTop="1" thickBot="1">
      <c r="A130" s="2"/>
      <c r="B130" s="2"/>
      <c r="C130" s="2"/>
      <c r="D130" s="2"/>
      <c r="E130" s="2"/>
      <c r="F130" s="2"/>
      <c r="G130" s="2"/>
      <c r="H130" s="2"/>
      <c r="I130" s="14">
        <f>SUM(B129:I129)</f>
        <v>31149</v>
      </c>
      <c r="J130" s="2"/>
      <c r="K130" s="2"/>
    </row>
    <row r="131" spans="1:11" ht="15.75" customHeight="1" thickTop="1" thickBot="1">
      <c r="A131" s="69" t="s">
        <v>4</v>
      </c>
      <c r="B131" s="51" t="s">
        <v>102</v>
      </c>
      <c r="C131" s="72"/>
      <c r="D131" s="72"/>
      <c r="E131" s="72"/>
      <c r="F131" s="72"/>
      <c r="G131" s="72"/>
      <c r="H131" s="72"/>
      <c r="I131" s="73"/>
      <c r="J131" s="2"/>
      <c r="K131" s="2"/>
    </row>
    <row r="132" spans="1:11" ht="15.75" customHeight="1" thickTop="1" thickBot="1">
      <c r="A132" s="70"/>
      <c r="B132" s="51" t="s">
        <v>108</v>
      </c>
      <c r="C132" s="72"/>
      <c r="D132" s="72"/>
      <c r="E132" s="72"/>
      <c r="F132" s="72"/>
      <c r="G132" s="72"/>
      <c r="H132" s="72"/>
      <c r="I132" s="73"/>
      <c r="J132" s="2"/>
      <c r="K132" s="2"/>
    </row>
    <row r="133" spans="1:11" ht="15.75" customHeight="1" thickTop="1" thickBot="1">
      <c r="A133" s="71"/>
      <c r="B133" s="6" t="s">
        <v>6</v>
      </c>
      <c r="C133" s="6" t="s">
        <v>7</v>
      </c>
      <c r="D133" s="6" t="s">
        <v>8</v>
      </c>
      <c r="E133" s="6" t="s">
        <v>9</v>
      </c>
      <c r="F133" s="6" t="s">
        <v>10</v>
      </c>
      <c r="G133" s="6" t="s">
        <v>11</v>
      </c>
      <c r="H133" s="6" t="s">
        <v>12</v>
      </c>
      <c r="I133" s="6" t="s">
        <v>13</v>
      </c>
      <c r="J133" s="2"/>
      <c r="K133" s="2"/>
    </row>
    <row r="134" spans="1:11" ht="15.75" customHeight="1" thickTop="1" thickBot="1">
      <c r="A134" s="7" t="s">
        <v>14</v>
      </c>
      <c r="B134" s="10">
        <v>455</v>
      </c>
      <c r="C134" s="8"/>
      <c r="D134" s="8"/>
      <c r="E134" s="8"/>
      <c r="F134" s="8"/>
      <c r="G134" s="8"/>
      <c r="H134" s="8"/>
      <c r="I134" s="8"/>
      <c r="J134" s="2"/>
      <c r="K134" s="2"/>
    </row>
    <row r="135" spans="1:11" ht="15.75" customHeight="1" thickTop="1" thickBot="1">
      <c r="A135" s="9" t="s">
        <v>15</v>
      </c>
      <c r="B135" s="10"/>
      <c r="C135" s="8"/>
      <c r="D135" s="8"/>
      <c r="E135" s="8"/>
      <c r="F135" s="8"/>
      <c r="G135" s="8"/>
      <c r="H135" s="8"/>
      <c r="I135" s="8"/>
      <c r="J135" s="2"/>
      <c r="K135" s="2"/>
    </row>
    <row r="136" spans="1:11" ht="15.75" customHeight="1" thickTop="1" thickBot="1">
      <c r="A136" s="11" t="s">
        <v>16</v>
      </c>
      <c r="B136" s="10"/>
      <c r="C136" s="8">
        <v>533</v>
      </c>
      <c r="D136" s="8">
        <v>533</v>
      </c>
      <c r="E136" s="8">
        <v>533</v>
      </c>
      <c r="F136" s="8">
        <v>533</v>
      </c>
      <c r="G136" s="8">
        <v>533</v>
      </c>
      <c r="H136" s="8">
        <v>533</v>
      </c>
      <c r="I136" s="8">
        <v>533</v>
      </c>
      <c r="J136" s="2"/>
      <c r="K136" s="2"/>
    </row>
    <row r="137" spans="1:11" ht="15.75" customHeight="1" thickTop="1" thickBot="1">
      <c r="A137" s="11" t="s">
        <v>17</v>
      </c>
      <c r="B137" s="10"/>
      <c r="C137" s="8">
        <v>552</v>
      </c>
      <c r="D137" s="8">
        <v>552</v>
      </c>
      <c r="E137" s="8">
        <v>552</v>
      </c>
      <c r="F137" s="8">
        <v>552</v>
      </c>
      <c r="G137" s="8">
        <v>552</v>
      </c>
      <c r="H137" s="8">
        <v>552</v>
      </c>
      <c r="I137" s="8">
        <v>552</v>
      </c>
      <c r="J137" s="2"/>
      <c r="K137" s="2"/>
    </row>
    <row r="138" spans="1:11" ht="15.75" customHeight="1" thickTop="1" thickBot="1">
      <c r="A138" s="11" t="s">
        <v>18</v>
      </c>
      <c r="B138" s="10"/>
      <c r="C138" s="8">
        <v>641</v>
      </c>
      <c r="D138" s="8">
        <v>641</v>
      </c>
      <c r="E138" s="8">
        <v>641</v>
      </c>
      <c r="F138" s="8">
        <v>641</v>
      </c>
      <c r="G138" s="8">
        <v>641</v>
      </c>
      <c r="H138" s="8">
        <v>641</v>
      </c>
      <c r="I138" s="8">
        <v>641</v>
      </c>
      <c r="J138" s="2"/>
      <c r="K138" s="2"/>
    </row>
    <row r="139" spans="1:11" ht="15.75" customHeight="1" thickTop="1" thickBot="1">
      <c r="A139" s="11" t="s">
        <v>19</v>
      </c>
      <c r="B139" s="10"/>
      <c r="C139" s="8">
        <v>618</v>
      </c>
      <c r="D139" s="8">
        <v>618</v>
      </c>
      <c r="E139" s="8">
        <v>618</v>
      </c>
      <c r="F139" s="8">
        <v>618</v>
      </c>
      <c r="G139" s="8"/>
      <c r="H139" s="8"/>
      <c r="I139" s="8"/>
      <c r="J139" s="2"/>
      <c r="K139" s="2"/>
    </row>
    <row r="140" spans="1:11" ht="15.75" customHeight="1" thickTop="1" thickBot="1">
      <c r="A140" s="11" t="s">
        <v>20</v>
      </c>
      <c r="B140" s="10"/>
      <c r="C140" s="8">
        <v>591</v>
      </c>
      <c r="D140" s="8">
        <v>591</v>
      </c>
      <c r="E140" s="8">
        <v>591</v>
      </c>
      <c r="F140" s="8">
        <v>591</v>
      </c>
      <c r="G140" s="8"/>
      <c r="H140" s="8"/>
      <c r="I140" s="8"/>
      <c r="J140" s="2"/>
      <c r="K140" s="2"/>
    </row>
    <row r="141" spans="1:11" ht="15.75" customHeight="1" thickTop="1" thickBot="1">
      <c r="A141" s="11" t="s">
        <v>21</v>
      </c>
      <c r="B141" s="10"/>
      <c r="C141" s="8">
        <v>610</v>
      </c>
      <c r="D141" s="8">
        <v>610</v>
      </c>
      <c r="E141" s="8">
        <v>610</v>
      </c>
      <c r="F141" s="8">
        <v>610</v>
      </c>
      <c r="G141" s="8"/>
      <c r="H141" s="8"/>
      <c r="I141" s="8"/>
      <c r="J141" s="2"/>
      <c r="K141" s="2"/>
    </row>
    <row r="142" spans="1:11" ht="15.75" customHeight="1" thickTop="1" thickBot="1">
      <c r="A142" s="7" t="s">
        <v>22</v>
      </c>
      <c r="B142" s="12">
        <f t="shared" ref="B142:I142" si="9">SUM(B134:B141)</f>
        <v>455</v>
      </c>
      <c r="C142" s="12">
        <f t="shared" si="9"/>
        <v>3545</v>
      </c>
      <c r="D142" s="12">
        <f t="shared" si="9"/>
        <v>3545</v>
      </c>
      <c r="E142" s="12">
        <f t="shared" si="9"/>
        <v>3545</v>
      </c>
      <c r="F142" s="12">
        <f t="shared" si="9"/>
        <v>3545</v>
      </c>
      <c r="G142" s="12">
        <f t="shared" si="9"/>
        <v>1726</v>
      </c>
      <c r="H142" s="12">
        <f t="shared" si="9"/>
        <v>1726</v>
      </c>
      <c r="I142" s="12">
        <f t="shared" si="9"/>
        <v>1726</v>
      </c>
      <c r="J142" s="2"/>
      <c r="K142" s="2"/>
    </row>
    <row r="143" spans="1:11" ht="15.75" customHeight="1" thickTop="1" thickBot="1">
      <c r="A143" s="2"/>
      <c r="B143" s="2"/>
      <c r="C143" s="64" t="s">
        <v>48</v>
      </c>
      <c r="D143" s="57">
        <f>I77+I63+I50+I36+I23+I90+I104+I143+I130+I117</f>
        <v>467579</v>
      </c>
      <c r="E143" s="66"/>
      <c r="F143" s="2"/>
      <c r="G143" s="2"/>
      <c r="H143" s="2"/>
      <c r="I143" s="14">
        <f>SUM(B142:I142)</f>
        <v>19813</v>
      </c>
      <c r="J143" s="2"/>
      <c r="K143" s="2"/>
    </row>
    <row r="144" spans="1:11" ht="15.75" customHeight="1" thickBot="1">
      <c r="A144" s="2"/>
      <c r="B144" s="2"/>
      <c r="C144" s="65"/>
      <c r="D144" s="67"/>
      <c r="E144" s="68"/>
      <c r="F144" s="2"/>
      <c r="G144" s="2"/>
      <c r="H144" s="2"/>
      <c r="I144" s="2"/>
      <c r="J144" s="2"/>
      <c r="K144" s="2"/>
    </row>
  </sheetData>
  <mergeCells count="36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A78:A80"/>
    <mergeCell ref="B78:I78"/>
    <mergeCell ref="B79:I79"/>
    <mergeCell ref="A92:A94"/>
    <mergeCell ref="B92:I92"/>
    <mergeCell ref="B93:I93"/>
    <mergeCell ref="A105:A107"/>
    <mergeCell ref="B105:I105"/>
    <mergeCell ref="B106:I106"/>
    <mergeCell ref="A118:A120"/>
    <mergeCell ref="B118:I118"/>
    <mergeCell ref="B119:I119"/>
    <mergeCell ref="A131:A133"/>
    <mergeCell ref="B131:I131"/>
    <mergeCell ref="B132:I132"/>
    <mergeCell ref="C143:C144"/>
    <mergeCell ref="D143:E144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I148"/>
  <sheetViews>
    <sheetView topLeftCell="A127" workbookViewId="0">
      <selection activeCell="D141" sqref="D141"/>
    </sheetView>
  </sheetViews>
  <sheetFormatPr baseColWidth="10" defaultRowHeight="15"/>
  <cols>
    <col min="1" max="1" width="28.7109375" style="26" customWidth="1"/>
    <col min="2" max="2" width="11.42578125" style="26"/>
    <col min="3" max="3" width="20" style="26" customWidth="1"/>
    <col min="4" max="4" width="16.42578125" style="26" customWidth="1"/>
    <col min="5" max="5" width="20" style="26" customWidth="1"/>
    <col min="6" max="6" width="21.5703125" style="26" customWidth="1"/>
    <col min="7" max="7" width="22.85546875" style="26" customWidth="1"/>
    <col min="8" max="8" width="19.5703125" style="26" customWidth="1"/>
    <col min="9" max="9" width="18.85546875" style="26" customWidth="1"/>
    <col min="10" max="16384" width="11.42578125" style="26"/>
  </cols>
  <sheetData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9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9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9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9" ht="20.25" thickTop="1" thickBot="1">
      <c r="A12" s="80" t="s">
        <v>4</v>
      </c>
      <c r="B12" s="80" t="s">
        <v>29</v>
      </c>
      <c r="C12" s="80"/>
      <c r="D12" s="80"/>
      <c r="E12" s="80"/>
      <c r="F12" s="80"/>
      <c r="G12" s="80"/>
      <c r="H12" s="80"/>
      <c r="I12" s="80"/>
    </row>
    <row r="13" spans="1:9" ht="20.25" thickTop="1" thickBot="1">
      <c r="A13" s="80"/>
      <c r="B13" s="81" t="s">
        <v>98</v>
      </c>
      <c r="C13" s="82"/>
      <c r="D13" s="82"/>
      <c r="E13" s="82"/>
      <c r="F13" s="82"/>
      <c r="G13" s="82"/>
      <c r="H13" s="82"/>
      <c r="I13" s="83"/>
    </row>
    <row r="14" spans="1:9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9" ht="20.25" thickTop="1" thickBot="1">
      <c r="A15" s="28" t="s">
        <v>14</v>
      </c>
      <c r="B15" s="31">
        <v>77</v>
      </c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0" t="s">
        <v>15</v>
      </c>
      <c r="B16" s="31"/>
      <c r="C16" s="29"/>
      <c r="D16" s="29"/>
      <c r="E16" s="29"/>
      <c r="F16" s="29"/>
      <c r="G16" s="29"/>
      <c r="H16" s="29"/>
      <c r="I16" s="29"/>
    </row>
    <row r="17" spans="1:9" ht="20.25" thickTop="1" thickBot="1">
      <c r="A17" s="32" t="s">
        <v>16</v>
      </c>
      <c r="B17" s="31"/>
      <c r="C17" s="29">
        <v>66</v>
      </c>
      <c r="D17" s="29">
        <v>44</v>
      </c>
      <c r="E17" s="29">
        <v>42</v>
      </c>
      <c r="F17" s="29">
        <v>30</v>
      </c>
      <c r="G17" s="29">
        <v>30</v>
      </c>
      <c r="H17" s="29"/>
      <c r="I17" s="29">
        <v>40</v>
      </c>
    </row>
    <row r="18" spans="1:9" ht="20.25" thickTop="1" thickBot="1">
      <c r="A18" s="32" t="s">
        <v>17</v>
      </c>
      <c r="B18" s="31"/>
      <c r="C18" s="29">
        <v>44</v>
      </c>
      <c r="D18" s="29">
        <v>66</v>
      </c>
      <c r="E18" s="29">
        <v>22</v>
      </c>
      <c r="F18" s="29"/>
      <c r="G18" s="29">
        <v>30</v>
      </c>
      <c r="H18" s="29">
        <v>30</v>
      </c>
      <c r="I18" s="29">
        <v>20</v>
      </c>
    </row>
    <row r="19" spans="1:9" ht="20.25" thickTop="1" thickBot="1">
      <c r="A19" s="32" t="s">
        <v>18</v>
      </c>
      <c r="B19" s="31"/>
      <c r="C19" s="29">
        <v>44</v>
      </c>
      <c r="D19" s="29"/>
      <c r="E19" s="29">
        <v>22</v>
      </c>
      <c r="F19" s="29">
        <v>30</v>
      </c>
      <c r="G19" s="29"/>
      <c r="H19" s="29"/>
      <c r="I19" s="29">
        <v>20</v>
      </c>
    </row>
    <row r="20" spans="1:9" ht="20.25" thickTop="1" thickBot="1">
      <c r="A20" s="32" t="s">
        <v>19</v>
      </c>
      <c r="B20" s="31"/>
      <c r="C20" s="29">
        <v>48</v>
      </c>
      <c r="D20" s="29"/>
      <c r="E20" s="29"/>
      <c r="F20" s="29"/>
      <c r="G20" s="29"/>
      <c r="H20" s="29"/>
      <c r="I20" s="29"/>
    </row>
    <row r="21" spans="1:9" ht="20.25" thickTop="1" thickBot="1">
      <c r="A21" s="32" t="s">
        <v>20</v>
      </c>
      <c r="B21" s="31"/>
      <c r="C21" s="29">
        <v>48</v>
      </c>
      <c r="D21" s="29"/>
      <c r="E21" s="29"/>
      <c r="F21" s="29">
        <v>48</v>
      </c>
      <c r="G21" s="29"/>
      <c r="H21" s="29"/>
      <c r="I21" s="29"/>
    </row>
    <row r="22" spans="1:9" ht="20.25" thickTop="1" thickBot="1">
      <c r="A22" s="32" t="s">
        <v>21</v>
      </c>
      <c r="B22" s="31"/>
      <c r="C22" s="29"/>
      <c r="D22" s="29"/>
      <c r="E22" s="29"/>
      <c r="F22" s="29"/>
      <c r="G22" s="29"/>
      <c r="H22" s="29"/>
      <c r="I22" s="29"/>
    </row>
    <row r="23" spans="1:9" ht="20.25" thickTop="1" thickBot="1">
      <c r="A23" s="28" t="s">
        <v>22</v>
      </c>
      <c r="B23" s="33">
        <f>SUM(B15:B22)</f>
        <v>77</v>
      </c>
      <c r="C23" s="33">
        <f t="shared" ref="C23:I23" si="0">SUM(C17:C22)</f>
        <v>250</v>
      </c>
      <c r="D23" s="33">
        <f t="shared" si="0"/>
        <v>110</v>
      </c>
      <c r="E23" s="33">
        <f t="shared" si="0"/>
        <v>86</v>
      </c>
      <c r="F23" s="33">
        <f t="shared" si="0"/>
        <v>108</v>
      </c>
      <c r="G23" s="33">
        <f t="shared" si="0"/>
        <v>60</v>
      </c>
      <c r="H23" s="33">
        <f t="shared" si="0"/>
        <v>30</v>
      </c>
      <c r="I23" s="33">
        <f t="shared" si="0"/>
        <v>80</v>
      </c>
    </row>
    <row r="24" spans="1:9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801</v>
      </c>
    </row>
    <row r="25" spans="1:9" ht="20.25" thickTop="1" thickBot="1">
      <c r="A25" s="80" t="s">
        <v>4</v>
      </c>
      <c r="B25" s="80" t="s">
        <v>29</v>
      </c>
      <c r="C25" s="80"/>
      <c r="D25" s="80"/>
      <c r="E25" s="80"/>
      <c r="F25" s="80"/>
      <c r="G25" s="80"/>
      <c r="H25" s="80"/>
      <c r="I25" s="80"/>
    </row>
    <row r="26" spans="1:9" ht="20.25" thickTop="1" thickBot="1">
      <c r="A26" s="80"/>
      <c r="B26" s="81" t="s">
        <v>99</v>
      </c>
      <c r="C26" s="82"/>
      <c r="D26" s="82"/>
      <c r="E26" s="82"/>
      <c r="F26" s="82"/>
      <c r="G26" s="82"/>
      <c r="H26" s="82"/>
      <c r="I26" s="83"/>
    </row>
    <row r="27" spans="1:9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9" ht="20.25" thickTop="1" thickBot="1">
      <c r="A28" s="28" t="s">
        <v>14</v>
      </c>
      <c r="B28" s="31">
        <v>41</v>
      </c>
      <c r="C28" s="29"/>
      <c r="D28" s="29"/>
      <c r="E28" s="29"/>
      <c r="F28" s="29"/>
      <c r="G28" s="29"/>
      <c r="H28" s="29"/>
      <c r="I28" s="29"/>
    </row>
    <row r="29" spans="1:9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9" ht="20.25" thickTop="1" thickBot="1">
      <c r="A30" s="32" t="s">
        <v>16</v>
      </c>
      <c r="B30" s="31"/>
      <c r="C30" s="29">
        <v>30</v>
      </c>
      <c r="D30" s="29">
        <v>32</v>
      </c>
      <c r="E30" s="29">
        <v>25</v>
      </c>
      <c r="F30" s="29"/>
      <c r="G30" s="29">
        <v>23</v>
      </c>
      <c r="H30" s="29"/>
      <c r="I30" s="29">
        <v>30</v>
      </c>
    </row>
    <row r="31" spans="1:9" ht="20.25" thickTop="1" thickBot="1">
      <c r="A31" s="32" t="s">
        <v>17</v>
      </c>
      <c r="B31" s="31"/>
      <c r="C31" s="29">
        <v>25</v>
      </c>
      <c r="D31" s="29"/>
      <c r="E31" s="29">
        <v>27</v>
      </c>
      <c r="F31" s="29">
        <v>17</v>
      </c>
      <c r="G31" s="29">
        <v>17</v>
      </c>
      <c r="H31" s="29">
        <v>15</v>
      </c>
      <c r="I31" s="29">
        <v>25</v>
      </c>
    </row>
    <row r="32" spans="1:9" ht="20.25" thickTop="1" thickBot="1">
      <c r="A32" s="32" t="s">
        <v>18</v>
      </c>
      <c r="B32" s="31"/>
      <c r="C32" s="29">
        <v>28</v>
      </c>
      <c r="D32" s="29"/>
      <c r="E32" s="29"/>
      <c r="F32" s="29"/>
      <c r="G32" s="29"/>
      <c r="H32" s="29"/>
      <c r="I32" s="29"/>
    </row>
    <row r="33" spans="1:9" ht="20.25" thickTop="1" thickBot="1">
      <c r="A33" s="32" t="s">
        <v>19</v>
      </c>
      <c r="B33" s="31"/>
      <c r="C33" s="29"/>
      <c r="D33" s="29"/>
      <c r="E33" s="29"/>
      <c r="F33" s="29"/>
      <c r="G33" s="29"/>
      <c r="H33" s="29"/>
      <c r="I33" s="29"/>
    </row>
    <row r="34" spans="1:9" ht="20.25" thickTop="1" thickBot="1">
      <c r="A34" s="32" t="s">
        <v>20</v>
      </c>
      <c r="B34" s="31"/>
      <c r="C34" s="29"/>
      <c r="D34" s="29"/>
      <c r="E34" s="29"/>
      <c r="F34" s="29"/>
      <c r="G34" s="29"/>
      <c r="H34" s="29"/>
      <c r="I34" s="29"/>
    </row>
    <row r="35" spans="1:9" ht="20.25" thickTop="1" thickBot="1">
      <c r="A35" s="32" t="s">
        <v>21</v>
      </c>
      <c r="B35" s="31"/>
      <c r="C35" s="29"/>
      <c r="D35" s="29"/>
      <c r="E35" s="29"/>
      <c r="F35" s="29"/>
      <c r="G35" s="29"/>
      <c r="H35" s="29"/>
      <c r="I35" s="29"/>
    </row>
    <row r="36" spans="1:9" ht="20.25" thickTop="1" thickBot="1">
      <c r="A36" s="28" t="s">
        <v>22</v>
      </c>
      <c r="B36" s="33">
        <f>SUM(B28:B35)</f>
        <v>41</v>
      </c>
      <c r="C36" s="33">
        <f>SUM(C28:C35)</f>
        <v>83</v>
      </c>
      <c r="D36" s="33">
        <f t="shared" ref="D36:I36" si="1">SUM(D28:D35)</f>
        <v>32</v>
      </c>
      <c r="E36" s="33">
        <f t="shared" si="1"/>
        <v>52</v>
      </c>
      <c r="F36" s="33">
        <f t="shared" si="1"/>
        <v>17</v>
      </c>
      <c r="G36" s="33">
        <f t="shared" si="1"/>
        <v>40</v>
      </c>
      <c r="H36" s="33">
        <f t="shared" si="1"/>
        <v>15</v>
      </c>
      <c r="I36" s="33">
        <f t="shared" si="1"/>
        <v>55</v>
      </c>
    </row>
    <row r="37" spans="1:9" ht="17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35">
        <f>SUM(B36:I36)</f>
        <v>335</v>
      </c>
    </row>
    <row r="38" spans="1:9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20.25" thickTop="1" thickBot="1">
      <c r="A39" s="80" t="s">
        <v>4</v>
      </c>
      <c r="B39" s="80" t="s">
        <v>29</v>
      </c>
      <c r="C39" s="80"/>
      <c r="D39" s="80"/>
      <c r="E39" s="80"/>
      <c r="F39" s="80"/>
      <c r="G39" s="80"/>
      <c r="H39" s="80"/>
      <c r="I39" s="80"/>
    </row>
    <row r="40" spans="1:9" ht="20.25" thickTop="1" thickBot="1">
      <c r="A40" s="80"/>
      <c r="B40" s="81" t="s">
        <v>100</v>
      </c>
      <c r="C40" s="82"/>
      <c r="D40" s="82"/>
      <c r="E40" s="82"/>
      <c r="F40" s="82"/>
      <c r="G40" s="82"/>
      <c r="H40" s="82"/>
      <c r="I40" s="83"/>
    </row>
    <row r="41" spans="1:9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9" ht="20.25" thickTop="1" thickBot="1">
      <c r="A42" s="28" t="s">
        <v>14</v>
      </c>
      <c r="B42" s="31">
        <v>150</v>
      </c>
      <c r="C42" s="29"/>
      <c r="D42" s="29"/>
      <c r="E42" s="29"/>
      <c r="F42" s="29"/>
      <c r="G42" s="29"/>
      <c r="H42" s="29"/>
      <c r="I42" s="29"/>
    </row>
    <row r="43" spans="1:9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9" ht="20.25" thickTop="1" thickBot="1">
      <c r="A44" s="32" t="s">
        <v>16</v>
      </c>
      <c r="B44" s="31"/>
      <c r="C44" s="29">
        <v>400</v>
      </c>
      <c r="D44" s="29">
        <v>400</v>
      </c>
      <c r="E44" s="29">
        <v>200</v>
      </c>
      <c r="F44" s="29">
        <v>300</v>
      </c>
      <c r="G44" s="29">
        <v>300</v>
      </c>
      <c r="H44" s="29">
        <v>350</v>
      </c>
      <c r="I44" s="29">
        <v>350</v>
      </c>
    </row>
    <row r="45" spans="1:9" ht="20.25" thickTop="1" thickBot="1">
      <c r="A45" s="32" t="s">
        <v>17</v>
      </c>
      <c r="B45" s="31"/>
      <c r="C45" s="29">
        <v>250</v>
      </c>
      <c r="D45" s="29">
        <v>250</v>
      </c>
      <c r="E45" s="29">
        <v>250</v>
      </c>
      <c r="F45" s="29">
        <v>250</v>
      </c>
      <c r="G45" s="29">
        <v>250</v>
      </c>
      <c r="H45" s="29"/>
      <c r="I45" s="29"/>
    </row>
    <row r="46" spans="1:9" ht="20.25" thickTop="1" thickBot="1">
      <c r="A46" s="32" t="s">
        <v>18</v>
      </c>
      <c r="B46" s="31"/>
      <c r="C46" s="29">
        <v>50</v>
      </c>
      <c r="D46" s="29"/>
      <c r="E46" s="29"/>
      <c r="F46" s="29"/>
      <c r="G46" s="29"/>
      <c r="H46" s="29"/>
      <c r="I46" s="29"/>
    </row>
    <row r="47" spans="1:9" ht="20.25" thickTop="1" thickBot="1">
      <c r="A47" s="32" t="s">
        <v>19</v>
      </c>
      <c r="B47" s="31"/>
      <c r="C47" s="29">
        <v>100</v>
      </c>
      <c r="D47" s="29">
        <v>60</v>
      </c>
      <c r="E47" s="29">
        <v>50</v>
      </c>
      <c r="F47" s="29">
        <v>50</v>
      </c>
      <c r="G47" s="29"/>
      <c r="H47" s="29"/>
      <c r="I47" s="29"/>
    </row>
    <row r="48" spans="1:9" ht="20.25" thickTop="1" thickBot="1">
      <c r="A48" s="32" t="s">
        <v>20</v>
      </c>
      <c r="B48" s="31"/>
      <c r="C48" s="29">
        <v>80</v>
      </c>
      <c r="D48" s="29">
        <v>200</v>
      </c>
      <c r="E48" s="29">
        <v>200</v>
      </c>
      <c r="F48" s="29"/>
      <c r="G48" s="29"/>
      <c r="H48" s="29"/>
      <c r="I48" s="29"/>
    </row>
    <row r="49" spans="1:9" ht="20.25" thickTop="1" thickBot="1">
      <c r="A49" s="32" t="s">
        <v>21</v>
      </c>
      <c r="B49" s="31"/>
      <c r="C49" s="29">
        <v>300</v>
      </c>
      <c r="D49" s="29">
        <v>300</v>
      </c>
      <c r="E49" s="29">
        <v>300</v>
      </c>
      <c r="F49" s="29">
        <v>100</v>
      </c>
      <c r="G49" s="29"/>
      <c r="H49" s="29"/>
      <c r="I49" s="29"/>
    </row>
    <row r="50" spans="1:9" ht="20.25" thickTop="1" thickBot="1">
      <c r="A50" s="28" t="s">
        <v>22</v>
      </c>
      <c r="B50" s="33">
        <f>SUM(B42:B49)</f>
        <v>150</v>
      </c>
      <c r="C50" s="33">
        <f>SUM(C42:C49)</f>
        <v>1180</v>
      </c>
      <c r="D50" s="33">
        <f t="shared" ref="D50:I50" si="2">SUM(D42:D49)</f>
        <v>1210</v>
      </c>
      <c r="E50" s="33">
        <f t="shared" si="2"/>
        <v>1000</v>
      </c>
      <c r="F50" s="33">
        <f t="shared" si="2"/>
        <v>700</v>
      </c>
      <c r="G50" s="33">
        <f t="shared" si="2"/>
        <v>550</v>
      </c>
      <c r="H50" s="33">
        <f t="shared" si="2"/>
        <v>350</v>
      </c>
      <c r="I50" s="33">
        <f t="shared" si="2"/>
        <v>350</v>
      </c>
    </row>
    <row r="51" spans="1:9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5490</v>
      </c>
    </row>
    <row r="52" spans="1:9" ht="20.25" thickTop="1" thickBot="1">
      <c r="A52" s="80" t="s">
        <v>4</v>
      </c>
      <c r="B52" s="80" t="s">
        <v>29</v>
      </c>
      <c r="C52" s="80"/>
      <c r="D52" s="80"/>
      <c r="E52" s="80"/>
      <c r="F52" s="80"/>
      <c r="G52" s="80"/>
      <c r="H52" s="80"/>
      <c r="I52" s="80"/>
    </row>
    <row r="53" spans="1:9" ht="20.25" thickTop="1" thickBot="1">
      <c r="A53" s="80"/>
      <c r="B53" s="81" t="s">
        <v>101</v>
      </c>
      <c r="C53" s="82"/>
      <c r="D53" s="82"/>
      <c r="E53" s="82"/>
      <c r="F53" s="82"/>
      <c r="G53" s="82"/>
      <c r="H53" s="82"/>
      <c r="I53" s="83"/>
    </row>
    <row r="54" spans="1:9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9" ht="20.25" thickTop="1" thickBot="1">
      <c r="A55" s="28" t="s">
        <v>14</v>
      </c>
      <c r="B55" s="31"/>
      <c r="C55" s="29"/>
      <c r="D55" s="29"/>
      <c r="E55" s="29"/>
      <c r="F55" s="29"/>
      <c r="G55" s="29"/>
      <c r="H55" s="29"/>
      <c r="I55" s="29"/>
    </row>
    <row r="56" spans="1:9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9" ht="20.25" thickTop="1" thickBot="1">
      <c r="A57" s="32" t="s">
        <v>16</v>
      </c>
      <c r="B57" s="31"/>
      <c r="C57" s="29"/>
      <c r="D57" s="29"/>
      <c r="E57" s="29"/>
      <c r="F57" s="29"/>
      <c r="G57" s="29"/>
      <c r="H57" s="29"/>
      <c r="I57" s="29"/>
    </row>
    <row r="58" spans="1:9" ht="20.25" thickTop="1" thickBot="1">
      <c r="A58" s="32" t="s">
        <v>17</v>
      </c>
      <c r="B58" s="31"/>
      <c r="C58" s="29"/>
      <c r="D58" s="29"/>
      <c r="E58" s="29"/>
      <c r="F58" s="29"/>
      <c r="G58" s="29"/>
      <c r="H58" s="29"/>
      <c r="I58" s="29"/>
    </row>
    <row r="59" spans="1:9" ht="20.25" thickTop="1" thickBot="1">
      <c r="A59" s="32" t="s">
        <v>18</v>
      </c>
      <c r="B59" s="31"/>
      <c r="C59" s="29"/>
      <c r="D59" s="29"/>
      <c r="E59" s="29"/>
      <c r="F59" s="29"/>
      <c r="G59" s="29"/>
      <c r="H59" s="29"/>
      <c r="I59" s="29"/>
    </row>
    <row r="60" spans="1:9" ht="20.25" thickTop="1" thickBot="1">
      <c r="A60" s="32" t="s">
        <v>19</v>
      </c>
      <c r="B60" s="31"/>
      <c r="C60" s="29"/>
      <c r="D60" s="29"/>
      <c r="E60" s="29"/>
      <c r="F60" s="29"/>
      <c r="G60" s="29"/>
      <c r="H60" s="29"/>
      <c r="I60" s="29"/>
    </row>
    <row r="61" spans="1:9" ht="20.25" thickTop="1" thickBot="1">
      <c r="A61" s="32" t="s">
        <v>20</v>
      </c>
      <c r="B61" s="31"/>
      <c r="C61" s="29"/>
      <c r="D61" s="29"/>
      <c r="E61" s="29"/>
      <c r="F61" s="29"/>
      <c r="G61" s="29"/>
      <c r="H61" s="29"/>
      <c r="I61" s="29"/>
    </row>
    <row r="62" spans="1:9" ht="20.25" thickTop="1" thickBot="1">
      <c r="A62" s="32" t="s">
        <v>21</v>
      </c>
      <c r="B62" s="31"/>
      <c r="C62" s="29"/>
      <c r="D62" s="29"/>
      <c r="E62" s="29"/>
      <c r="F62" s="29"/>
      <c r="G62" s="29"/>
      <c r="H62" s="29"/>
      <c r="I62" s="29"/>
    </row>
    <row r="63" spans="1:9" ht="20.25" thickTop="1" thickBot="1">
      <c r="A63" s="28" t="s">
        <v>22</v>
      </c>
      <c r="B63" s="33">
        <f>SUM(B55:B62)</f>
        <v>0</v>
      </c>
      <c r="C63" s="33">
        <f>SUM(C55:C62)</f>
        <v>0</v>
      </c>
      <c r="D63" s="33">
        <f t="shared" ref="D63:I63" si="3">SUM(D55:D62)</f>
        <v>0</v>
      </c>
      <c r="E63" s="33">
        <f t="shared" si="3"/>
        <v>0</v>
      </c>
      <c r="F63" s="33">
        <f t="shared" si="3"/>
        <v>0</v>
      </c>
      <c r="G63" s="33">
        <f t="shared" si="3"/>
        <v>0</v>
      </c>
      <c r="H63" s="33">
        <f t="shared" si="3"/>
        <v>0</v>
      </c>
      <c r="I63" s="37">
        <f t="shared" si="3"/>
        <v>0</v>
      </c>
    </row>
    <row r="64" spans="1:9" ht="17.25" thickTop="1" thickBot="1">
      <c r="A64" s="36"/>
      <c r="B64" s="36"/>
      <c r="C64" s="36"/>
      <c r="D64" s="36"/>
      <c r="E64" s="36"/>
      <c r="F64" s="36"/>
      <c r="G64" s="36"/>
      <c r="H64" s="36"/>
      <c r="I64" s="35">
        <f>SUM(B63:I63)</f>
        <v>0</v>
      </c>
    </row>
    <row r="65" spans="1:9" ht="15.75" thickBot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20.25" thickTop="1" thickBot="1">
      <c r="A66" s="80" t="s">
        <v>4</v>
      </c>
      <c r="B66" s="80" t="s">
        <v>102</v>
      </c>
      <c r="C66" s="80"/>
      <c r="D66" s="80"/>
      <c r="E66" s="80"/>
      <c r="F66" s="80"/>
      <c r="G66" s="80"/>
      <c r="H66" s="80"/>
      <c r="I66" s="80"/>
    </row>
    <row r="67" spans="1:9" ht="20.25" thickTop="1" thickBot="1">
      <c r="A67" s="80"/>
      <c r="B67" s="81" t="s">
        <v>103</v>
      </c>
      <c r="C67" s="82"/>
      <c r="D67" s="82"/>
      <c r="E67" s="82"/>
      <c r="F67" s="82"/>
      <c r="G67" s="82"/>
      <c r="H67" s="82"/>
      <c r="I67" s="83"/>
    </row>
    <row r="68" spans="1:9" ht="20.25" thickTop="1" thickBot="1">
      <c r="A68" s="80"/>
      <c r="B68" s="27" t="s">
        <v>6</v>
      </c>
      <c r="C68" s="27" t="s">
        <v>7</v>
      </c>
      <c r="D68" s="27" t="s">
        <v>8</v>
      </c>
      <c r="E68" s="27" t="s">
        <v>9</v>
      </c>
      <c r="F68" s="27" t="s">
        <v>10</v>
      </c>
      <c r="G68" s="27" t="s">
        <v>11</v>
      </c>
      <c r="H68" s="27" t="s">
        <v>12</v>
      </c>
      <c r="I68" s="27" t="s">
        <v>13</v>
      </c>
    </row>
    <row r="69" spans="1:9" ht="20.25" thickTop="1" thickBot="1">
      <c r="A69" s="28" t="s">
        <v>14</v>
      </c>
      <c r="B69" s="31"/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0" t="s">
        <v>15</v>
      </c>
      <c r="B70" s="31"/>
      <c r="C70" s="29"/>
      <c r="D70" s="29"/>
      <c r="E70" s="29"/>
      <c r="F70" s="29"/>
      <c r="G70" s="29"/>
      <c r="H70" s="29"/>
      <c r="I70" s="29"/>
    </row>
    <row r="71" spans="1:9" ht="20.25" thickTop="1" thickBot="1">
      <c r="A71" s="32" t="s">
        <v>16</v>
      </c>
      <c r="B71" s="31"/>
      <c r="C71" s="29"/>
      <c r="D71" s="29"/>
      <c r="E71" s="29"/>
      <c r="F71" s="29"/>
      <c r="G71" s="29"/>
      <c r="H71" s="29"/>
      <c r="I71" s="29"/>
    </row>
    <row r="72" spans="1:9" ht="20.25" thickTop="1" thickBot="1">
      <c r="A72" s="32" t="s">
        <v>17</v>
      </c>
      <c r="B72" s="31"/>
      <c r="C72" s="29"/>
      <c r="D72" s="29"/>
      <c r="E72" s="29">
        <v>120</v>
      </c>
      <c r="F72" s="29"/>
      <c r="G72" s="29"/>
      <c r="H72" s="29"/>
      <c r="I72" s="29"/>
    </row>
    <row r="73" spans="1:9" ht="20.25" thickTop="1" thickBot="1">
      <c r="A73" s="32" t="s">
        <v>18</v>
      </c>
      <c r="B73" s="31"/>
      <c r="C73" s="29"/>
      <c r="D73" s="29"/>
      <c r="E73" s="29"/>
      <c r="F73" s="29"/>
      <c r="G73" s="29"/>
      <c r="H73" s="29"/>
      <c r="I73" s="29"/>
    </row>
    <row r="74" spans="1:9" ht="20.25" thickTop="1" thickBot="1">
      <c r="A74" s="32" t="s">
        <v>19</v>
      </c>
      <c r="B74" s="31"/>
      <c r="C74" s="29"/>
      <c r="D74" s="29">
        <v>155</v>
      </c>
      <c r="E74" s="29">
        <v>260</v>
      </c>
      <c r="F74" s="29">
        <v>280</v>
      </c>
      <c r="G74" s="29"/>
      <c r="H74" s="29"/>
      <c r="I74" s="29"/>
    </row>
    <row r="75" spans="1:9" ht="20.25" thickTop="1" thickBot="1">
      <c r="A75" s="32" t="s">
        <v>20</v>
      </c>
      <c r="B75" s="31"/>
      <c r="C75" s="29">
        <v>315</v>
      </c>
      <c r="D75" s="29">
        <v>315</v>
      </c>
      <c r="E75" s="29">
        <v>520</v>
      </c>
      <c r="F75" s="29">
        <v>310</v>
      </c>
      <c r="G75" s="29"/>
      <c r="H75" s="29"/>
      <c r="I75" s="29"/>
    </row>
    <row r="76" spans="1:9" ht="20.25" thickTop="1" thickBot="1">
      <c r="A76" s="32" t="s">
        <v>21</v>
      </c>
      <c r="B76" s="31"/>
      <c r="C76" s="29">
        <v>310</v>
      </c>
      <c r="D76" s="29">
        <v>310</v>
      </c>
      <c r="E76" s="29">
        <v>420</v>
      </c>
      <c r="F76" s="29">
        <v>340</v>
      </c>
      <c r="G76" s="29"/>
      <c r="H76" s="29"/>
      <c r="I76" s="29"/>
    </row>
    <row r="77" spans="1:9" ht="20.25" thickTop="1" thickBot="1">
      <c r="A77" s="28" t="s">
        <v>22</v>
      </c>
      <c r="B77" s="33">
        <f>SUM(B69:B76)</f>
        <v>0</v>
      </c>
      <c r="C77" s="33">
        <f>SUM(C69:C76)</f>
        <v>625</v>
      </c>
      <c r="D77" s="33">
        <f t="shared" ref="D77:I77" si="4">SUM(D69:D76)</f>
        <v>780</v>
      </c>
      <c r="E77" s="33">
        <f t="shared" si="4"/>
        <v>1320</v>
      </c>
      <c r="F77" s="33">
        <f t="shared" si="4"/>
        <v>930</v>
      </c>
      <c r="G77" s="33">
        <f t="shared" si="4"/>
        <v>0</v>
      </c>
      <c r="H77" s="33">
        <f t="shared" si="4"/>
        <v>0</v>
      </c>
      <c r="I77" s="33">
        <f t="shared" si="4"/>
        <v>0</v>
      </c>
    </row>
    <row r="78" spans="1:9" ht="17.25" thickTop="1" thickBot="1">
      <c r="A78" s="36"/>
      <c r="B78" s="36"/>
      <c r="C78" s="36"/>
      <c r="D78" s="36"/>
      <c r="E78" s="36"/>
      <c r="F78" s="36"/>
      <c r="G78" s="36"/>
      <c r="H78" s="36"/>
      <c r="I78" s="35">
        <f>SUM(B77:I77)</f>
        <v>3655</v>
      </c>
    </row>
    <row r="79" spans="1:9" ht="20.25" thickTop="1" thickBot="1">
      <c r="A79" s="80" t="s">
        <v>4</v>
      </c>
      <c r="B79" s="80" t="s">
        <v>102</v>
      </c>
      <c r="C79" s="80"/>
      <c r="D79" s="80"/>
      <c r="E79" s="80"/>
      <c r="F79" s="80"/>
      <c r="G79" s="80"/>
      <c r="H79" s="80"/>
      <c r="I79" s="80"/>
    </row>
    <row r="80" spans="1:9" ht="20.25" thickTop="1" thickBot="1">
      <c r="A80" s="80"/>
      <c r="B80" s="81" t="s">
        <v>104</v>
      </c>
      <c r="C80" s="82"/>
      <c r="D80" s="82"/>
      <c r="E80" s="82"/>
      <c r="F80" s="82"/>
      <c r="G80" s="82"/>
      <c r="H80" s="82"/>
      <c r="I80" s="83"/>
    </row>
    <row r="81" spans="1:9" ht="20.25" thickTop="1" thickBot="1">
      <c r="A81" s="80"/>
      <c r="B81" s="27" t="s">
        <v>6</v>
      </c>
      <c r="C81" s="27" t="s">
        <v>7</v>
      </c>
      <c r="D81" s="27" t="s">
        <v>8</v>
      </c>
      <c r="E81" s="27" t="s">
        <v>9</v>
      </c>
      <c r="F81" s="27" t="s">
        <v>10</v>
      </c>
      <c r="G81" s="27" t="s">
        <v>11</v>
      </c>
      <c r="H81" s="27" t="s">
        <v>12</v>
      </c>
      <c r="I81" s="27" t="s">
        <v>13</v>
      </c>
    </row>
    <row r="82" spans="1:9" ht="20.25" thickTop="1" thickBot="1">
      <c r="A82" s="28" t="s">
        <v>14</v>
      </c>
      <c r="B82" s="31"/>
      <c r="C82" s="29"/>
      <c r="D82" s="29"/>
      <c r="E82" s="29"/>
      <c r="F82" s="29"/>
      <c r="G82" s="29"/>
      <c r="H82" s="29"/>
      <c r="I82" s="29"/>
    </row>
    <row r="83" spans="1:9" ht="20.25" thickTop="1" thickBot="1">
      <c r="A83" s="30" t="s">
        <v>15</v>
      </c>
      <c r="B83" s="31"/>
      <c r="C83" s="29"/>
      <c r="D83" s="29"/>
      <c r="E83" s="29"/>
      <c r="F83" s="29"/>
      <c r="G83" s="29"/>
      <c r="H83" s="29"/>
      <c r="I83" s="29"/>
    </row>
    <row r="84" spans="1:9" ht="20.25" thickTop="1" thickBot="1">
      <c r="A84" s="32" t="s">
        <v>16</v>
      </c>
      <c r="B84" s="31"/>
      <c r="C84" s="29">
        <v>50</v>
      </c>
      <c r="D84" s="29">
        <v>51</v>
      </c>
      <c r="E84" s="29">
        <v>51</v>
      </c>
      <c r="F84" s="29">
        <v>51</v>
      </c>
      <c r="G84" s="29">
        <v>64</v>
      </c>
      <c r="H84" s="29">
        <v>64</v>
      </c>
      <c r="I84" s="29">
        <v>61</v>
      </c>
    </row>
    <row r="85" spans="1:9" ht="20.25" thickTop="1" thickBot="1">
      <c r="A85" s="32" t="s">
        <v>17</v>
      </c>
      <c r="B85" s="31"/>
      <c r="C85" s="29">
        <v>39</v>
      </c>
      <c r="D85" s="29">
        <v>39</v>
      </c>
      <c r="E85" s="29">
        <v>39</v>
      </c>
      <c r="F85" s="29">
        <v>39</v>
      </c>
      <c r="G85" s="29">
        <v>50</v>
      </c>
      <c r="H85" s="29">
        <v>50</v>
      </c>
      <c r="I85" s="29">
        <v>50</v>
      </c>
    </row>
    <row r="86" spans="1:9" ht="20.25" thickTop="1" thickBot="1">
      <c r="A86" s="32" t="s">
        <v>18</v>
      </c>
      <c r="B86" s="31"/>
      <c r="C86" s="29">
        <v>50</v>
      </c>
      <c r="D86" s="29">
        <v>50</v>
      </c>
      <c r="E86" s="29">
        <v>50</v>
      </c>
      <c r="F86" s="29">
        <v>50</v>
      </c>
      <c r="G86" s="29">
        <v>50</v>
      </c>
      <c r="H86" s="29">
        <v>50</v>
      </c>
      <c r="I86" s="29">
        <v>50</v>
      </c>
    </row>
    <row r="87" spans="1:9" ht="20.25" thickTop="1" thickBot="1">
      <c r="A87" s="32" t="s">
        <v>19</v>
      </c>
      <c r="B87" s="31"/>
      <c r="C87" s="29">
        <v>44</v>
      </c>
      <c r="D87" s="29">
        <v>44</v>
      </c>
      <c r="E87" s="29">
        <v>44</v>
      </c>
      <c r="F87" s="29">
        <v>44</v>
      </c>
      <c r="G87" s="29"/>
      <c r="H87" s="29"/>
      <c r="I87" s="29"/>
    </row>
    <row r="88" spans="1:9" ht="20.25" thickTop="1" thickBot="1">
      <c r="A88" s="32" t="s">
        <v>20</v>
      </c>
      <c r="B88" s="31"/>
      <c r="C88" s="29">
        <v>37</v>
      </c>
      <c r="D88" s="29">
        <v>37</v>
      </c>
      <c r="E88" s="29">
        <v>37</v>
      </c>
      <c r="F88" s="29">
        <v>37</v>
      </c>
      <c r="G88" s="29"/>
      <c r="H88" s="29"/>
      <c r="I88" s="29"/>
    </row>
    <row r="89" spans="1:9" ht="20.25" thickTop="1" thickBot="1">
      <c r="A89" s="32" t="s">
        <v>21</v>
      </c>
      <c r="B89" s="31"/>
      <c r="C89" s="29">
        <v>39</v>
      </c>
      <c r="D89" s="29">
        <v>39</v>
      </c>
      <c r="E89" s="29">
        <v>39</v>
      </c>
      <c r="F89" s="29">
        <v>39</v>
      </c>
      <c r="G89" s="29"/>
      <c r="H89" s="29"/>
      <c r="I89" s="29"/>
    </row>
    <row r="90" spans="1:9" ht="20.25" thickTop="1" thickBot="1">
      <c r="A90" s="28" t="s">
        <v>22</v>
      </c>
      <c r="B90" s="33">
        <f>SUM(B82:B89)</f>
        <v>0</v>
      </c>
      <c r="C90" s="33">
        <f>SUM(C82:C89)</f>
        <v>259</v>
      </c>
      <c r="D90" s="33">
        <f t="shared" ref="D90:I90" si="5">SUM(D82:D89)</f>
        <v>260</v>
      </c>
      <c r="E90" s="33">
        <f t="shared" si="5"/>
        <v>260</v>
      </c>
      <c r="F90" s="33">
        <f t="shared" si="5"/>
        <v>260</v>
      </c>
      <c r="G90" s="33">
        <f t="shared" si="5"/>
        <v>164</v>
      </c>
      <c r="H90" s="33">
        <f t="shared" si="5"/>
        <v>164</v>
      </c>
      <c r="I90" s="33">
        <f t="shared" si="5"/>
        <v>161</v>
      </c>
    </row>
    <row r="91" spans="1:9" ht="17.25" thickTop="1" thickBot="1">
      <c r="A91" s="36"/>
      <c r="B91" s="36"/>
      <c r="C91" s="36"/>
      <c r="D91" s="36"/>
      <c r="E91" s="36"/>
      <c r="F91" s="36"/>
      <c r="G91" s="36"/>
      <c r="H91" s="36"/>
      <c r="I91" s="35">
        <f>SUM(B90:I90)</f>
        <v>1528</v>
      </c>
    </row>
    <row r="92" spans="1:9" ht="16.5" thickBot="1">
      <c r="A92" s="36"/>
      <c r="B92" s="36"/>
      <c r="C92" s="36"/>
      <c r="D92" s="36"/>
      <c r="E92" s="36"/>
      <c r="F92" s="36"/>
      <c r="G92" s="36"/>
      <c r="H92" s="36"/>
      <c r="I92" s="39"/>
    </row>
    <row r="93" spans="1:9" ht="20.25" thickTop="1" thickBot="1">
      <c r="A93" s="80" t="s">
        <v>4</v>
      </c>
      <c r="B93" s="80" t="s">
        <v>102</v>
      </c>
      <c r="C93" s="80"/>
      <c r="D93" s="80"/>
      <c r="E93" s="80"/>
      <c r="F93" s="80"/>
      <c r="G93" s="80"/>
      <c r="H93" s="80"/>
      <c r="I93" s="80"/>
    </row>
    <row r="94" spans="1:9" ht="20.25" thickTop="1" thickBot="1">
      <c r="A94" s="80"/>
      <c r="B94" s="81" t="s">
        <v>105</v>
      </c>
      <c r="C94" s="82"/>
      <c r="D94" s="82"/>
      <c r="E94" s="82"/>
      <c r="F94" s="82"/>
      <c r="G94" s="82"/>
      <c r="H94" s="82"/>
      <c r="I94" s="83"/>
    </row>
    <row r="95" spans="1:9" ht="20.25" thickTop="1" thickBot="1">
      <c r="A95" s="80"/>
      <c r="B95" s="27" t="s">
        <v>6</v>
      </c>
      <c r="C95" s="27" t="s">
        <v>7</v>
      </c>
      <c r="D95" s="27" t="s">
        <v>8</v>
      </c>
      <c r="E95" s="27" t="s">
        <v>9</v>
      </c>
      <c r="F95" s="27" t="s">
        <v>10</v>
      </c>
      <c r="G95" s="27" t="s">
        <v>11</v>
      </c>
      <c r="H95" s="27" t="s">
        <v>12</v>
      </c>
      <c r="I95" s="27" t="s">
        <v>13</v>
      </c>
    </row>
    <row r="96" spans="1:9" ht="20.25" thickTop="1" thickBot="1">
      <c r="A96" s="28" t="s">
        <v>14</v>
      </c>
      <c r="B96" s="31"/>
      <c r="C96" s="29"/>
      <c r="D96" s="29"/>
      <c r="E96" s="29"/>
      <c r="F96" s="29"/>
      <c r="G96" s="29"/>
      <c r="H96" s="29"/>
      <c r="I96" s="29"/>
    </row>
    <row r="97" spans="1:9" ht="20.25" thickTop="1" thickBot="1">
      <c r="A97" s="30" t="s">
        <v>15</v>
      </c>
      <c r="B97" s="31"/>
      <c r="C97" s="29"/>
      <c r="D97" s="29"/>
      <c r="E97" s="29"/>
      <c r="F97" s="29"/>
      <c r="G97" s="29"/>
      <c r="H97" s="29"/>
      <c r="I97" s="29"/>
    </row>
    <row r="98" spans="1:9" ht="20.25" thickTop="1" thickBot="1">
      <c r="A98" s="32" t="s">
        <v>16</v>
      </c>
      <c r="B98" s="31"/>
      <c r="C98" s="29">
        <v>125</v>
      </c>
      <c r="D98" s="29">
        <v>130</v>
      </c>
      <c r="E98" s="29">
        <v>120</v>
      </c>
      <c r="F98" s="29">
        <v>115</v>
      </c>
      <c r="G98" s="29">
        <v>118</v>
      </c>
      <c r="H98" s="29">
        <v>100</v>
      </c>
      <c r="I98" s="29">
        <v>90</v>
      </c>
    </row>
    <row r="99" spans="1:9" ht="20.25" thickTop="1" thickBot="1">
      <c r="A99" s="32" t="s">
        <v>17</v>
      </c>
      <c r="B99" s="31"/>
      <c r="C99" s="29">
        <v>100</v>
      </c>
      <c r="D99" s="29">
        <v>40</v>
      </c>
      <c r="E99" s="29">
        <v>45</v>
      </c>
      <c r="F99" s="29">
        <v>40</v>
      </c>
      <c r="G99" s="29">
        <v>40</v>
      </c>
      <c r="H99" s="29">
        <v>90</v>
      </c>
      <c r="I99" s="29">
        <v>30</v>
      </c>
    </row>
    <row r="100" spans="1:9" ht="20.25" thickTop="1" thickBot="1">
      <c r="A100" s="32" t="s">
        <v>18</v>
      </c>
      <c r="B100" s="31"/>
      <c r="C100" s="29">
        <v>99</v>
      </c>
      <c r="D100" s="29">
        <v>50</v>
      </c>
      <c r="E100" s="29"/>
      <c r="F100" s="29">
        <v>65</v>
      </c>
      <c r="G100" s="29">
        <v>20</v>
      </c>
      <c r="H100" s="29">
        <v>20</v>
      </c>
      <c r="I100" s="29"/>
    </row>
    <row r="101" spans="1:9" ht="20.25" thickTop="1" thickBot="1">
      <c r="A101" s="32" t="s">
        <v>19</v>
      </c>
      <c r="B101" s="31"/>
      <c r="C101" s="29">
        <v>88</v>
      </c>
      <c r="D101" s="29">
        <v>80</v>
      </c>
      <c r="E101" s="29"/>
      <c r="F101" s="29"/>
      <c r="G101" s="29"/>
      <c r="H101" s="29"/>
      <c r="I101" s="29"/>
    </row>
    <row r="102" spans="1:9" ht="20.25" thickTop="1" thickBot="1">
      <c r="A102" s="32" t="s">
        <v>20</v>
      </c>
      <c r="B102" s="31"/>
      <c r="C102" s="29">
        <v>114</v>
      </c>
      <c r="D102" s="29">
        <v>90</v>
      </c>
      <c r="E102" s="29">
        <v>20</v>
      </c>
      <c r="F102" s="29">
        <v>60</v>
      </c>
      <c r="G102" s="29"/>
      <c r="H102" s="29"/>
      <c r="I102" s="29"/>
    </row>
    <row r="103" spans="1:9" ht="20.25" thickTop="1" thickBot="1">
      <c r="A103" s="32" t="s">
        <v>21</v>
      </c>
      <c r="B103" s="31"/>
      <c r="C103" s="29">
        <v>12</v>
      </c>
      <c r="D103" s="29">
        <v>25</v>
      </c>
      <c r="E103" s="29">
        <v>60</v>
      </c>
      <c r="F103" s="29">
        <v>60</v>
      </c>
      <c r="G103" s="29"/>
      <c r="H103" s="29"/>
      <c r="I103" s="29"/>
    </row>
    <row r="104" spans="1:9" ht="20.25" thickTop="1" thickBot="1">
      <c r="A104" s="28" t="s">
        <v>22</v>
      </c>
      <c r="B104" s="33">
        <f>SUM(B96:B103)</f>
        <v>0</v>
      </c>
      <c r="C104" s="33">
        <f>SUM(C96:C103)</f>
        <v>538</v>
      </c>
      <c r="D104" s="33">
        <f t="shared" ref="D104:I104" si="6">SUM(D96:D103)</f>
        <v>415</v>
      </c>
      <c r="E104" s="33">
        <f t="shared" si="6"/>
        <v>245</v>
      </c>
      <c r="F104" s="33">
        <f t="shared" si="6"/>
        <v>340</v>
      </c>
      <c r="G104" s="33">
        <f t="shared" si="6"/>
        <v>178</v>
      </c>
      <c r="H104" s="33">
        <f t="shared" si="6"/>
        <v>210</v>
      </c>
      <c r="I104" s="33">
        <f t="shared" si="6"/>
        <v>120</v>
      </c>
    </row>
    <row r="105" spans="1:9" ht="17.25" thickTop="1" thickBot="1">
      <c r="A105" s="36"/>
      <c r="B105" s="36"/>
      <c r="C105" s="36"/>
      <c r="D105" s="36"/>
      <c r="E105" s="36"/>
      <c r="F105" s="36"/>
      <c r="G105" s="36"/>
      <c r="H105" s="36"/>
      <c r="I105" s="35">
        <f>SUM(B104:I104)</f>
        <v>2046</v>
      </c>
    </row>
    <row r="106" spans="1:9" ht="20.25" thickTop="1" thickBot="1">
      <c r="A106" s="80" t="s">
        <v>4</v>
      </c>
      <c r="B106" s="80" t="s">
        <v>102</v>
      </c>
      <c r="C106" s="80"/>
      <c r="D106" s="80"/>
      <c r="E106" s="80"/>
      <c r="F106" s="80"/>
      <c r="G106" s="80"/>
      <c r="H106" s="80"/>
      <c r="I106" s="80"/>
    </row>
    <row r="107" spans="1:9" ht="20.25" thickTop="1" thickBot="1">
      <c r="A107" s="80"/>
      <c r="B107" s="81" t="s">
        <v>106</v>
      </c>
      <c r="C107" s="82"/>
      <c r="D107" s="82"/>
      <c r="E107" s="82"/>
      <c r="F107" s="82"/>
      <c r="G107" s="82"/>
      <c r="H107" s="82"/>
      <c r="I107" s="83"/>
    </row>
    <row r="108" spans="1:9" ht="20.25" thickTop="1" thickBot="1">
      <c r="A108" s="80"/>
      <c r="B108" s="27" t="s">
        <v>6</v>
      </c>
      <c r="C108" s="27" t="s">
        <v>7</v>
      </c>
      <c r="D108" s="27" t="s">
        <v>8</v>
      </c>
      <c r="E108" s="27" t="s">
        <v>9</v>
      </c>
      <c r="F108" s="27" t="s">
        <v>10</v>
      </c>
      <c r="G108" s="27" t="s">
        <v>11</v>
      </c>
      <c r="H108" s="27" t="s">
        <v>12</v>
      </c>
      <c r="I108" s="27" t="s">
        <v>13</v>
      </c>
    </row>
    <row r="109" spans="1:9" ht="20.25" thickTop="1" thickBot="1">
      <c r="A109" s="28" t="s">
        <v>14</v>
      </c>
      <c r="B109" s="31">
        <v>56</v>
      </c>
      <c r="C109" s="29"/>
      <c r="D109" s="29"/>
      <c r="E109" s="29"/>
      <c r="F109" s="29"/>
      <c r="G109" s="29"/>
      <c r="H109" s="29"/>
      <c r="I109" s="29"/>
    </row>
    <row r="110" spans="1:9" ht="20.25" thickTop="1" thickBot="1">
      <c r="A110" s="30" t="s">
        <v>15</v>
      </c>
      <c r="B110" s="31"/>
      <c r="C110" s="29"/>
      <c r="D110" s="29"/>
      <c r="E110" s="29"/>
      <c r="F110" s="29"/>
      <c r="G110" s="29"/>
      <c r="H110" s="29"/>
      <c r="I110" s="29"/>
    </row>
    <row r="111" spans="1:9" ht="20.25" thickTop="1" thickBot="1">
      <c r="A111" s="32" t="s">
        <v>16</v>
      </c>
      <c r="B111" s="31"/>
      <c r="C111" s="29">
        <v>31</v>
      </c>
      <c r="D111" s="29">
        <v>31</v>
      </c>
      <c r="E111" s="29">
        <v>31</v>
      </c>
      <c r="F111" s="29">
        <v>31</v>
      </c>
      <c r="G111" s="29">
        <v>31</v>
      </c>
      <c r="H111" s="29">
        <v>31</v>
      </c>
      <c r="I111" s="29">
        <v>31</v>
      </c>
    </row>
    <row r="112" spans="1:9" ht="20.25" thickTop="1" thickBot="1">
      <c r="A112" s="32" t="s">
        <v>17</v>
      </c>
      <c r="B112" s="31"/>
      <c r="C112" s="29">
        <v>5</v>
      </c>
      <c r="D112" s="29">
        <v>5</v>
      </c>
      <c r="E112" s="29">
        <v>5</v>
      </c>
      <c r="F112" s="29">
        <v>5</v>
      </c>
      <c r="G112" s="29">
        <v>5</v>
      </c>
      <c r="H112" s="29">
        <v>5</v>
      </c>
      <c r="I112" s="29">
        <v>5</v>
      </c>
    </row>
    <row r="113" spans="1:9" ht="20.25" thickTop="1" thickBot="1">
      <c r="A113" s="32" t="s">
        <v>18</v>
      </c>
      <c r="B113" s="31"/>
      <c r="C113" s="29"/>
      <c r="D113" s="29"/>
      <c r="E113" s="29"/>
      <c r="F113" s="29"/>
      <c r="G113" s="29"/>
      <c r="H113" s="29"/>
      <c r="I113" s="29"/>
    </row>
    <row r="114" spans="1:9" ht="20.25" thickTop="1" thickBot="1">
      <c r="A114" s="32" t="s">
        <v>19</v>
      </c>
      <c r="B114" s="31"/>
      <c r="C114" s="29">
        <v>45</v>
      </c>
      <c r="D114" s="29">
        <v>45</v>
      </c>
      <c r="E114" s="29">
        <v>45</v>
      </c>
      <c r="F114" s="29">
        <v>45</v>
      </c>
      <c r="G114" s="29"/>
      <c r="H114" s="29"/>
      <c r="I114" s="29"/>
    </row>
    <row r="115" spans="1:9" ht="20.25" thickTop="1" thickBot="1">
      <c r="A115" s="32" t="s">
        <v>20</v>
      </c>
      <c r="B115" s="31"/>
      <c r="C115" s="29">
        <v>43</v>
      </c>
      <c r="D115" s="29">
        <v>43</v>
      </c>
      <c r="E115" s="29">
        <v>43</v>
      </c>
      <c r="F115" s="29">
        <v>43</v>
      </c>
      <c r="G115" s="29"/>
      <c r="H115" s="29"/>
      <c r="I115" s="29"/>
    </row>
    <row r="116" spans="1:9" ht="20.25" thickTop="1" thickBot="1">
      <c r="A116" s="32" t="s">
        <v>21</v>
      </c>
      <c r="B116" s="31"/>
      <c r="C116" s="29"/>
      <c r="D116" s="29"/>
      <c r="E116" s="29"/>
      <c r="F116" s="29"/>
      <c r="G116" s="29"/>
      <c r="H116" s="29"/>
      <c r="I116" s="29"/>
    </row>
    <row r="117" spans="1:9" ht="20.25" thickTop="1" thickBot="1">
      <c r="A117" s="28" t="s">
        <v>22</v>
      </c>
      <c r="B117" s="33">
        <f>SUM(B109:B116)</f>
        <v>56</v>
      </c>
      <c r="C117" s="33">
        <f>SUM(C109:C116)</f>
        <v>124</v>
      </c>
      <c r="D117" s="33">
        <f t="shared" ref="D117:I117" si="7">SUM(D109:D116)</f>
        <v>124</v>
      </c>
      <c r="E117" s="33">
        <f t="shared" si="7"/>
        <v>124</v>
      </c>
      <c r="F117" s="33">
        <f t="shared" si="7"/>
        <v>124</v>
      </c>
      <c r="G117" s="33">
        <f t="shared" si="7"/>
        <v>36</v>
      </c>
      <c r="H117" s="33">
        <f t="shared" si="7"/>
        <v>36</v>
      </c>
      <c r="I117" s="33">
        <f t="shared" si="7"/>
        <v>36</v>
      </c>
    </row>
    <row r="118" spans="1:9" ht="17.25" thickTop="1" thickBot="1">
      <c r="A118" s="36"/>
      <c r="B118" s="36"/>
      <c r="C118" s="36"/>
      <c r="D118" s="36"/>
      <c r="E118" s="36"/>
      <c r="F118" s="36"/>
      <c r="G118" s="36"/>
      <c r="H118" s="36"/>
      <c r="I118" s="35">
        <f>SUM(B117:I117)</f>
        <v>660</v>
      </c>
    </row>
    <row r="119" spans="1:9" ht="20.25" thickTop="1" thickBot="1">
      <c r="A119" s="80" t="s">
        <v>4</v>
      </c>
      <c r="B119" s="80" t="s">
        <v>102</v>
      </c>
      <c r="C119" s="80"/>
      <c r="D119" s="80"/>
      <c r="E119" s="80"/>
      <c r="F119" s="80"/>
      <c r="G119" s="80"/>
      <c r="H119" s="80"/>
      <c r="I119" s="80"/>
    </row>
    <row r="120" spans="1:9" ht="20.25" thickTop="1" thickBot="1">
      <c r="A120" s="80"/>
      <c r="B120" s="81" t="s">
        <v>107</v>
      </c>
      <c r="C120" s="82"/>
      <c r="D120" s="82"/>
      <c r="E120" s="82"/>
      <c r="F120" s="82"/>
      <c r="G120" s="82"/>
      <c r="H120" s="82"/>
      <c r="I120" s="83"/>
    </row>
    <row r="121" spans="1:9" ht="20.25" thickTop="1" thickBot="1">
      <c r="A121" s="80"/>
      <c r="B121" s="27" t="s">
        <v>6</v>
      </c>
      <c r="C121" s="27" t="s">
        <v>7</v>
      </c>
      <c r="D121" s="27" t="s">
        <v>8</v>
      </c>
      <c r="E121" s="27" t="s">
        <v>9</v>
      </c>
      <c r="F121" s="27" t="s">
        <v>10</v>
      </c>
      <c r="G121" s="27" t="s">
        <v>11</v>
      </c>
      <c r="H121" s="27" t="s">
        <v>12</v>
      </c>
      <c r="I121" s="27" t="s">
        <v>13</v>
      </c>
    </row>
    <row r="122" spans="1:9" ht="20.25" thickTop="1" thickBot="1">
      <c r="A122" s="28" t="s">
        <v>14</v>
      </c>
      <c r="B122" s="31">
        <v>50</v>
      </c>
      <c r="C122" s="29"/>
      <c r="D122" s="29"/>
      <c r="E122" s="29"/>
      <c r="F122" s="29"/>
      <c r="G122" s="29"/>
      <c r="H122" s="29"/>
      <c r="I122" s="29"/>
    </row>
    <row r="123" spans="1:9" ht="20.25" thickTop="1" thickBot="1">
      <c r="A123" s="30" t="s">
        <v>15</v>
      </c>
      <c r="B123" s="31"/>
      <c r="C123" s="29"/>
      <c r="D123" s="29"/>
      <c r="E123" s="29"/>
      <c r="F123" s="29"/>
      <c r="G123" s="29"/>
      <c r="H123" s="29"/>
      <c r="I123" s="29"/>
    </row>
    <row r="124" spans="1:9" ht="20.25" thickTop="1" thickBot="1">
      <c r="A124" s="32" t="s">
        <v>16</v>
      </c>
      <c r="B124" s="31"/>
      <c r="C124" s="29">
        <v>200</v>
      </c>
      <c r="D124" s="29">
        <v>150</v>
      </c>
      <c r="E124" s="29">
        <v>150</v>
      </c>
      <c r="F124" s="29">
        <v>200</v>
      </c>
      <c r="G124" s="29">
        <v>200</v>
      </c>
      <c r="H124" s="29">
        <v>200</v>
      </c>
      <c r="I124" s="29">
        <v>100</v>
      </c>
    </row>
    <row r="125" spans="1:9" ht="20.25" thickTop="1" thickBot="1">
      <c r="A125" s="32" t="s">
        <v>17</v>
      </c>
      <c r="B125" s="31"/>
      <c r="C125" s="29">
        <v>150</v>
      </c>
      <c r="D125" s="29">
        <v>200</v>
      </c>
      <c r="E125" s="29">
        <v>150</v>
      </c>
      <c r="F125" s="29">
        <v>150</v>
      </c>
      <c r="G125" s="29">
        <v>200</v>
      </c>
      <c r="H125" s="29">
        <v>200</v>
      </c>
      <c r="I125" s="29">
        <v>200</v>
      </c>
    </row>
    <row r="126" spans="1:9" ht="20.25" thickTop="1" thickBot="1">
      <c r="A126" s="32" t="s">
        <v>18</v>
      </c>
      <c r="B126" s="31"/>
      <c r="C126" s="29">
        <v>150</v>
      </c>
      <c r="D126" s="29">
        <v>100</v>
      </c>
      <c r="E126" s="29">
        <v>100</v>
      </c>
      <c r="F126" s="29">
        <v>110</v>
      </c>
      <c r="G126" s="29">
        <v>150</v>
      </c>
      <c r="H126" s="29">
        <v>120</v>
      </c>
      <c r="I126" s="29">
        <v>100</v>
      </c>
    </row>
    <row r="127" spans="1:9" ht="20.25" thickTop="1" thickBot="1">
      <c r="A127" s="32" t="s">
        <v>19</v>
      </c>
      <c r="B127" s="31"/>
      <c r="C127" s="29">
        <v>150</v>
      </c>
      <c r="D127" s="29">
        <v>150</v>
      </c>
      <c r="E127" s="29">
        <v>250</v>
      </c>
      <c r="F127" s="29">
        <v>150</v>
      </c>
      <c r="G127" s="29"/>
      <c r="H127" s="29"/>
      <c r="I127" s="29"/>
    </row>
    <row r="128" spans="1:9" ht="20.25" thickTop="1" thickBot="1">
      <c r="A128" s="32" t="s">
        <v>20</v>
      </c>
      <c r="B128" s="31"/>
      <c r="C128" s="29">
        <v>50</v>
      </c>
      <c r="D128" s="29">
        <v>50</v>
      </c>
      <c r="E128" s="29">
        <v>20</v>
      </c>
      <c r="F128" s="29">
        <v>75</v>
      </c>
      <c r="G128" s="29"/>
      <c r="H128" s="29"/>
      <c r="I128" s="29"/>
    </row>
    <row r="129" spans="1:9" ht="20.25" thickTop="1" thickBot="1">
      <c r="A129" s="32" t="s">
        <v>21</v>
      </c>
      <c r="B129" s="31"/>
      <c r="C129" s="29">
        <v>20</v>
      </c>
      <c r="D129" s="29">
        <v>30</v>
      </c>
      <c r="E129" s="29">
        <v>30</v>
      </c>
      <c r="F129" s="29">
        <v>170</v>
      </c>
      <c r="G129" s="29"/>
      <c r="H129" s="29"/>
      <c r="I129" s="29"/>
    </row>
    <row r="130" spans="1:9" ht="20.25" thickTop="1" thickBot="1">
      <c r="A130" s="28" t="s">
        <v>22</v>
      </c>
      <c r="B130" s="33">
        <f>SUM(B122:B129)</f>
        <v>50</v>
      </c>
      <c r="C130" s="33">
        <f>SUM(C122:C129)</f>
        <v>720</v>
      </c>
      <c r="D130" s="33">
        <f t="shared" ref="D130:I130" si="8">SUM(D122:D129)</f>
        <v>680</v>
      </c>
      <c r="E130" s="33">
        <f t="shared" si="8"/>
        <v>700</v>
      </c>
      <c r="F130" s="33">
        <f t="shared" si="8"/>
        <v>855</v>
      </c>
      <c r="G130" s="33">
        <f t="shared" si="8"/>
        <v>550</v>
      </c>
      <c r="H130" s="33">
        <f t="shared" si="8"/>
        <v>520</v>
      </c>
      <c r="I130" s="33">
        <f t="shared" si="8"/>
        <v>400</v>
      </c>
    </row>
    <row r="131" spans="1:9" ht="17.25" thickTop="1" thickBot="1">
      <c r="A131" s="36"/>
      <c r="B131" s="36"/>
      <c r="C131" s="36"/>
      <c r="D131" s="36"/>
      <c r="E131" s="36"/>
      <c r="F131" s="36"/>
      <c r="G131" s="36"/>
      <c r="H131" s="36"/>
      <c r="I131" s="35">
        <f>SUM(B130:I130)</f>
        <v>4475</v>
      </c>
    </row>
    <row r="132" spans="1:9" ht="20.25" thickTop="1" thickBot="1">
      <c r="A132" s="80" t="s">
        <v>4</v>
      </c>
      <c r="B132" s="80" t="s">
        <v>102</v>
      </c>
      <c r="C132" s="80"/>
      <c r="D132" s="80"/>
      <c r="E132" s="80"/>
      <c r="F132" s="80"/>
      <c r="G132" s="80"/>
      <c r="H132" s="80"/>
      <c r="I132" s="80"/>
    </row>
    <row r="133" spans="1:9" ht="20.25" thickTop="1" thickBot="1">
      <c r="A133" s="80"/>
      <c r="B133" s="81" t="s">
        <v>108</v>
      </c>
      <c r="C133" s="82"/>
      <c r="D133" s="82"/>
      <c r="E133" s="82"/>
      <c r="F133" s="82"/>
      <c r="G133" s="82"/>
      <c r="H133" s="82"/>
      <c r="I133" s="83"/>
    </row>
    <row r="134" spans="1:9" ht="20.25" thickTop="1" thickBot="1">
      <c r="A134" s="80"/>
      <c r="B134" s="27" t="s">
        <v>6</v>
      </c>
      <c r="C134" s="27" t="s">
        <v>7</v>
      </c>
      <c r="D134" s="27" t="s">
        <v>8</v>
      </c>
      <c r="E134" s="27" t="s">
        <v>9</v>
      </c>
      <c r="F134" s="27" t="s">
        <v>10</v>
      </c>
      <c r="G134" s="27" t="s">
        <v>11</v>
      </c>
      <c r="H134" s="27" t="s">
        <v>12</v>
      </c>
      <c r="I134" s="27" t="s">
        <v>13</v>
      </c>
    </row>
    <row r="135" spans="1:9" ht="20.25" thickTop="1" thickBot="1">
      <c r="A135" s="28" t="s">
        <v>14</v>
      </c>
      <c r="B135" s="31">
        <v>41</v>
      </c>
      <c r="C135" s="29"/>
      <c r="D135" s="29"/>
      <c r="E135" s="29"/>
      <c r="F135" s="29"/>
      <c r="G135" s="29"/>
      <c r="H135" s="29"/>
      <c r="I135" s="29"/>
    </row>
    <row r="136" spans="1:9" ht="20.25" thickTop="1" thickBot="1">
      <c r="A136" s="30" t="s">
        <v>15</v>
      </c>
      <c r="B136" s="31"/>
      <c r="C136" s="29"/>
      <c r="D136" s="29"/>
      <c r="E136" s="29"/>
      <c r="F136" s="29"/>
      <c r="G136" s="29"/>
      <c r="H136" s="29"/>
      <c r="I136" s="29"/>
    </row>
    <row r="137" spans="1:9" ht="20.25" thickTop="1" thickBot="1">
      <c r="A137" s="32" t="s">
        <v>16</v>
      </c>
      <c r="B137" s="31"/>
      <c r="C137" s="29"/>
      <c r="D137" s="29"/>
      <c r="E137" s="29"/>
      <c r="F137" s="29"/>
      <c r="G137" s="29"/>
      <c r="H137" s="29"/>
      <c r="I137" s="29">
        <v>30</v>
      </c>
    </row>
    <row r="138" spans="1:9" ht="20.25" thickTop="1" thickBot="1">
      <c r="A138" s="32" t="s">
        <v>17</v>
      </c>
      <c r="B138" s="31"/>
      <c r="C138" s="29"/>
      <c r="D138" s="29"/>
      <c r="E138" s="29"/>
      <c r="F138" s="29"/>
      <c r="G138" s="29"/>
      <c r="H138" s="29">
        <v>115</v>
      </c>
      <c r="I138" s="29"/>
    </row>
    <row r="139" spans="1:9" ht="20.25" thickTop="1" thickBot="1">
      <c r="A139" s="32" t="s">
        <v>18</v>
      </c>
      <c r="B139" s="31"/>
      <c r="C139" s="29">
        <v>142</v>
      </c>
      <c r="D139" s="29"/>
      <c r="E139" s="29"/>
      <c r="F139" s="29"/>
      <c r="G139" s="29"/>
      <c r="H139" s="29"/>
      <c r="I139" s="29"/>
    </row>
    <row r="140" spans="1:9" ht="20.25" thickTop="1" thickBot="1">
      <c r="A140" s="32" t="s">
        <v>19</v>
      </c>
      <c r="B140" s="31"/>
      <c r="C140" s="29"/>
      <c r="D140" s="29"/>
      <c r="E140" s="29"/>
      <c r="F140" s="29"/>
      <c r="G140" s="29"/>
      <c r="H140" s="29"/>
      <c r="I140" s="29"/>
    </row>
    <row r="141" spans="1:9" ht="20.25" thickTop="1" thickBot="1">
      <c r="A141" s="32" t="s">
        <v>20</v>
      </c>
      <c r="B141" s="31"/>
      <c r="C141" s="29"/>
      <c r="D141" s="29"/>
      <c r="E141" s="29"/>
      <c r="F141" s="29"/>
      <c r="G141" s="29"/>
      <c r="H141" s="29"/>
      <c r="I141" s="29"/>
    </row>
    <row r="142" spans="1:9" ht="20.25" thickTop="1" thickBot="1">
      <c r="A142" s="32" t="s">
        <v>21</v>
      </c>
      <c r="B142" s="31"/>
      <c r="C142" s="29">
        <v>76</v>
      </c>
      <c r="D142" s="29"/>
      <c r="E142" s="29"/>
      <c r="F142" s="29"/>
      <c r="G142" s="29"/>
      <c r="H142" s="29"/>
      <c r="I142" s="29"/>
    </row>
    <row r="143" spans="1:9" ht="20.25" thickTop="1" thickBot="1">
      <c r="A143" s="28" t="s">
        <v>22</v>
      </c>
      <c r="B143" s="33">
        <f>SUM(B135:B142)</f>
        <v>41</v>
      </c>
      <c r="C143" s="33">
        <f>SUM(C135:C142)</f>
        <v>218</v>
      </c>
      <c r="D143" s="33">
        <f t="shared" ref="D143:I143" si="9">SUM(D135:D142)</f>
        <v>0</v>
      </c>
      <c r="E143" s="33">
        <f t="shared" si="9"/>
        <v>0</v>
      </c>
      <c r="F143" s="33">
        <f t="shared" si="9"/>
        <v>0</v>
      </c>
      <c r="G143" s="33">
        <f t="shared" si="9"/>
        <v>0</v>
      </c>
      <c r="H143" s="33">
        <f t="shared" si="9"/>
        <v>115</v>
      </c>
      <c r="I143" s="33">
        <f t="shared" si="9"/>
        <v>30</v>
      </c>
    </row>
    <row r="144" spans="1:9" ht="17.25" thickTop="1" thickBot="1">
      <c r="A144" s="36"/>
      <c r="B144" s="36"/>
      <c r="C144" s="74" t="s">
        <v>48</v>
      </c>
      <c r="D144" s="76">
        <f>I78+I64+I51+I37+I24+I91+I105+I144+I131+I118</f>
        <v>19394</v>
      </c>
      <c r="E144" s="77"/>
      <c r="F144" s="36"/>
      <c r="G144" s="36"/>
      <c r="H144" s="36"/>
      <c r="I144" s="35">
        <f>SUM(B143:I143)</f>
        <v>404</v>
      </c>
    </row>
    <row r="145" spans="1:9" ht="15.75" thickBot="1">
      <c r="A145" s="36"/>
      <c r="B145" s="36"/>
      <c r="C145" s="75"/>
      <c r="D145" s="78"/>
      <c r="E145" s="79"/>
      <c r="F145" s="36"/>
      <c r="G145" s="36"/>
      <c r="H145" s="36"/>
      <c r="I145" s="36"/>
    </row>
    <row r="146" spans="1:9">
      <c r="A146" s="36"/>
      <c r="B146" s="36"/>
      <c r="C146" s="36"/>
      <c r="D146" s="36"/>
      <c r="E146" s="36"/>
      <c r="F146" s="36"/>
      <c r="G146" s="36"/>
      <c r="H146" s="36"/>
      <c r="I146" s="36"/>
    </row>
    <row r="147" spans="1:9">
      <c r="A147" s="36"/>
      <c r="B147" s="36"/>
      <c r="C147" s="36"/>
      <c r="D147" s="36"/>
      <c r="E147" s="36"/>
      <c r="F147" s="36"/>
      <c r="G147" s="36"/>
      <c r="H147" s="36"/>
      <c r="I147" s="36"/>
    </row>
    <row r="148" spans="1:9">
      <c r="A148" s="36"/>
      <c r="B148" s="36"/>
      <c r="C148" s="36"/>
      <c r="D148" s="36"/>
      <c r="E148" s="36"/>
      <c r="F148" s="36"/>
      <c r="G148" s="36"/>
      <c r="H148" s="36"/>
      <c r="I148" s="36"/>
    </row>
  </sheetData>
  <mergeCells count="36">
    <mergeCell ref="A8:I8"/>
    <mergeCell ref="A9:I9"/>
    <mergeCell ref="A10:I10"/>
    <mergeCell ref="A11:I11"/>
    <mergeCell ref="A12:A14"/>
    <mergeCell ref="B12:I12"/>
    <mergeCell ref="B13:I13"/>
    <mergeCell ref="A25:A27"/>
    <mergeCell ref="B25:I25"/>
    <mergeCell ref="B26:I26"/>
    <mergeCell ref="A39:A41"/>
    <mergeCell ref="B39:I39"/>
    <mergeCell ref="B40:I40"/>
    <mergeCell ref="A52:A54"/>
    <mergeCell ref="B52:I52"/>
    <mergeCell ref="B53:I53"/>
    <mergeCell ref="A66:A68"/>
    <mergeCell ref="B66:I66"/>
    <mergeCell ref="B67:I67"/>
    <mergeCell ref="A79:A81"/>
    <mergeCell ref="B79:I79"/>
    <mergeCell ref="B80:I80"/>
    <mergeCell ref="A93:A95"/>
    <mergeCell ref="B93:I93"/>
    <mergeCell ref="B94:I94"/>
    <mergeCell ref="A106:A108"/>
    <mergeCell ref="B106:I106"/>
    <mergeCell ref="B107:I107"/>
    <mergeCell ref="A119:A121"/>
    <mergeCell ref="B119:I119"/>
    <mergeCell ref="B120:I120"/>
    <mergeCell ref="A132:A134"/>
    <mergeCell ref="B132:I132"/>
    <mergeCell ref="B133:I133"/>
    <mergeCell ref="C144:C145"/>
    <mergeCell ref="D144:E14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100"/>
  <sheetViews>
    <sheetView topLeftCell="A64" workbookViewId="0">
      <selection activeCell="D94" sqref="D94"/>
    </sheetView>
  </sheetViews>
  <sheetFormatPr baseColWidth="10" defaultColWidth="14.42578125" defaultRowHeight="15" customHeight="1"/>
  <cols>
    <col min="1" max="1" width="39" customWidth="1"/>
    <col min="2" max="2" width="8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30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109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f>'MAO VALVERDE1'!B14+'MAO2'!B15</f>
        <v>1297</v>
      </c>
      <c r="C14" s="8">
        <f>'MAO VALVERDE1'!C14+'MAO2'!C15</f>
        <v>0</v>
      </c>
      <c r="D14" s="8">
        <f>'MAO VALVERDE1'!D14+'MAO2'!D15</f>
        <v>0</v>
      </c>
      <c r="E14" s="8">
        <f>'MAO VALVERDE1'!E14+'MAO2'!E15</f>
        <v>0</v>
      </c>
      <c r="F14" s="8">
        <f>'MAO VALVERDE1'!F14+'MAO2'!F15</f>
        <v>0</v>
      </c>
      <c r="G14" s="8">
        <f>'MAO VALVERDE1'!G14+'MAO2'!G15</f>
        <v>0</v>
      </c>
      <c r="H14" s="8">
        <f>'MAO VALVERDE1'!H14+'MAO2'!H15</f>
        <v>0</v>
      </c>
      <c r="I14" s="8">
        <f>'MAO VALVERDE1'!I14+'MAO2'!I15</f>
        <v>0</v>
      </c>
      <c r="J14" s="5"/>
      <c r="K14" s="2"/>
    </row>
    <row r="15" spans="1:11" ht="18.75">
      <c r="A15" s="9" t="s">
        <v>15</v>
      </c>
      <c r="B15" s="10"/>
      <c r="C15" s="8">
        <f>'MAO VALVERDE1'!C15+'MAO2'!C16</f>
        <v>0</v>
      </c>
      <c r="D15" s="8">
        <f>'MAO VALVERDE1'!D15+'MAO2'!D16</f>
        <v>0</v>
      </c>
      <c r="E15" s="8">
        <f>'MAO VALVERDE1'!E15+'MAO2'!E16</f>
        <v>0</v>
      </c>
      <c r="F15" s="8">
        <f>'MAO VALVERDE1'!F15+'MAO2'!F16</f>
        <v>0</v>
      </c>
      <c r="G15" s="8">
        <f>'MAO VALVERDE1'!G15+'MAO2'!G16</f>
        <v>0</v>
      </c>
      <c r="H15" s="8">
        <f>'MAO VALVERDE1'!H15+'MAO2'!H16</f>
        <v>0</v>
      </c>
      <c r="I15" s="8">
        <f>'MAO VALVERDE1'!I15+'MAO2'!I16</f>
        <v>0</v>
      </c>
      <c r="J15" s="5"/>
      <c r="K15" s="2"/>
    </row>
    <row r="16" spans="1:11" ht="18.75">
      <c r="A16" s="11" t="s">
        <v>16</v>
      </c>
      <c r="B16" s="10"/>
      <c r="C16" s="8">
        <f>'MAO VALVERDE1'!C16+'MAO2'!C17</f>
        <v>1491</v>
      </c>
      <c r="D16" s="8">
        <f>'MAO VALVERDE1'!D16+'MAO2'!D17</f>
        <v>1491</v>
      </c>
      <c r="E16" s="8">
        <f>'MAO VALVERDE1'!E16+'MAO2'!E17</f>
        <v>1461</v>
      </c>
      <c r="F16" s="8">
        <f>'MAO VALVERDE1'!F16+'MAO2'!F17</f>
        <v>1461</v>
      </c>
      <c r="G16" s="8">
        <f>'MAO VALVERDE1'!G16+'MAO2'!G17</f>
        <v>1351</v>
      </c>
      <c r="H16" s="8">
        <f>'MAO VALVERDE1'!H16+'MAO2'!H17</f>
        <v>1471</v>
      </c>
      <c r="I16" s="8">
        <f>'MAO VALVERDE1'!I16+'MAO2'!I17</f>
        <v>1331</v>
      </c>
      <c r="J16" s="5"/>
      <c r="K16" s="2"/>
    </row>
    <row r="17" spans="1:11" ht="18.75">
      <c r="A17" s="11" t="s">
        <v>17</v>
      </c>
      <c r="B17" s="10"/>
      <c r="C17" s="8">
        <f>'MAO VALVERDE1'!C17+'MAO2'!C18</f>
        <v>1516</v>
      </c>
      <c r="D17" s="8">
        <f>'MAO VALVERDE1'!D17+'MAO2'!D18</f>
        <v>1426</v>
      </c>
      <c r="E17" s="8">
        <f>'MAO VALVERDE1'!E17+'MAO2'!E18</f>
        <v>1381</v>
      </c>
      <c r="F17" s="8">
        <f>'MAO VALVERDE1'!F17+'MAO2'!F18</f>
        <v>1506</v>
      </c>
      <c r="G17" s="8">
        <f>'MAO VALVERDE1'!G17+'MAO2'!G18</f>
        <v>1406</v>
      </c>
      <c r="H17" s="8">
        <f>'MAO VALVERDE1'!H17+'MAO2'!H18</f>
        <v>1531</v>
      </c>
      <c r="I17" s="8">
        <f>'MAO VALVERDE1'!I17+'MAO2'!I18</f>
        <v>1406</v>
      </c>
      <c r="J17" s="5"/>
      <c r="K17" s="2"/>
    </row>
    <row r="18" spans="1:11" ht="18.75">
      <c r="A18" s="11" t="s">
        <v>18</v>
      </c>
      <c r="B18" s="10"/>
      <c r="C18" s="8">
        <f>'MAO VALVERDE1'!C18+'MAO2'!C19</f>
        <v>1497</v>
      </c>
      <c r="D18" s="8">
        <f>'MAO VALVERDE1'!D18+'MAO2'!D19</f>
        <v>1497</v>
      </c>
      <c r="E18" s="8">
        <f>'MAO VALVERDE1'!E18+'MAO2'!E19</f>
        <v>1532</v>
      </c>
      <c r="F18" s="8">
        <f>'MAO VALVERDE1'!F18+'MAO2'!F19</f>
        <v>1547</v>
      </c>
      <c r="G18" s="8">
        <f>'MAO VALVERDE1'!G18+'MAO2'!G19</f>
        <v>1527</v>
      </c>
      <c r="H18" s="8">
        <f>'MAO VALVERDE1'!H18+'MAO2'!H19</f>
        <v>1547</v>
      </c>
      <c r="I18" s="8">
        <f>'MAO VALVERDE1'!I18+'MAO2'!I19</f>
        <v>1497</v>
      </c>
      <c r="J18" s="5"/>
      <c r="K18" s="2"/>
    </row>
    <row r="19" spans="1:11" ht="18.75">
      <c r="A19" s="11" t="s">
        <v>19</v>
      </c>
      <c r="B19" s="10"/>
      <c r="C19" s="8">
        <f>'MAO VALVERDE1'!C19+'MAO2'!C20</f>
        <v>1492</v>
      </c>
      <c r="D19" s="8">
        <f>'MAO VALVERDE1'!D19+'MAO2'!D20</f>
        <v>1477</v>
      </c>
      <c r="E19" s="8">
        <f>'MAO VALVERDE1'!E19+'MAO2'!E20</f>
        <v>1467</v>
      </c>
      <c r="F19" s="8">
        <f>'MAO VALVERDE1'!F19+'MAO2'!F20</f>
        <v>1487</v>
      </c>
      <c r="G19" s="8">
        <f>'MAO VALVERDE1'!G19+'MAO2'!G20</f>
        <v>0</v>
      </c>
      <c r="H19" s="8">
        <f>'MAO VALVERDE1'!H19+'MAO2'!H20</f>
        <v>0</v>
      </c>
      <c r="I19" s="8">
        <f>'MAO VALVERDE1'!I19+'MAO2'!I20</f>
        <v>0</v>
      </c>
      <c r="J19" s="5"/>
      <c r="K19" s="2"/>
    </row>
    <row r="20" spans="1:11" ht="18.75">
      <c r="A20" s="11" t="s">
        <v>20</v>
      </c>
      <c r="B20" s="10"/>
      <c r="C20" s="8">
        <f>'MAO VALVERDE1'!C20+'MAO2'!C21</f>
        <v>1432</v>
      </c>
      <c r="D20" s="8">
        <f>'MAO VALVERDE1'!D20+'MAO2'!D21</f>
        <v>1407</v>
      </c>
      <c r="E20" s="8">
        <f>'MAO VALVERDE1'!E20+'MAO2'!E21</f>
        <v>1382</v>
      </c>
      <c r="F20" s="8">
        <f>'MAO VALVERDE1'!F20+'MAO2'!F21</f>
        <v>1392</v>
      </c>
      <c r="G20" s="8">
        <f>'MAO VALVERDE1'!G20+'MAO2'!G21</f>
        <v>0</v>
      </c>
      <c r="H20" s="8">
        <f>'MAO VALVERDE1'!H20+'MAO2'!H21</f>
        <v>0</v>
      </c>
      <c r="I20" s="8">
        <f>'MAO VALVERDE1'!I20+'MAO2'!I21</f>
        <v>0</v>
      </c>
      <c r="J20" s="5"/>
      <c r="K20" s="2"/>
    </row>
    <row r="21" spans="1:11" ht="15.75" customHeight="1">
      <c r="A21" s="11" t="s">
        <v>21</v>
      </c>
      <c r="B21" s="10"/>
      <c r="C21" s="8">
        <f>'MAO VALVERDE1'!C21+'MAO2'!C22</f>
        <v>1270</v>
      </c>
      <c r="D21" s="8">
        <f>'MAO VALVERDE1'!D21+'MAO2'!D22</f>
        <v>1320</v>
      </c>
      <c r="E21" s="8">
        <f>'MAO VALVERDE1'!E21+'MAO2'!E22</f>
        <v>1330</v>
      </c>
      <c r="F21" s="8">
        <f>'MAO VALVERDE1'!F21+'MAO2'!F22</f>
        <v>1355</v>
      </c>
      <c r="G21" s="8">
        <f>'MAO VALVERDE1'!G21+'MAO2'!G22</f>
        <v>0</v>
      </c>
      <c r="H21" s="8">
        <f>'MAO VALVERDE1'!H21+'MAO2'!H22</f>
        <v>0</v>
      </c>
      <c r="I21" s="8">
        <f>'MAO VALVERDE1'!I21+'MAO2'!I22</f>
        <v>0</v>
      </c>
      <c r="J21" s="5"/>
      <c r="K21" s="2"/>
    </row>
    <row r="22" spans="1:11" ht="15.75" customHeight="1">
      <c r="A22" s="7" t="s">
        <v>22</v>
      </c>
      <c r="B22" s="12">
        <f>SUM(B14:B21)</f>
        <v>1297</v>
      </c>
      <c r="C22" s="12">
        <f t="shared" ref="C22:I22" si="0">SUM(C16:C21)</f>
        <v>8698</v>
      </c>
      <c r="D22" s="12">
        <f t="shared" si="0"/>
        <v>8618</v>
      </c>
      <c r="E22" s="12">
        <f t="shared" si="0"/>
        <v>8553</v>
      </c>
      <c r="F22" s="12">
        <f t="shared" si="0"/>
        <v>8748</v>
      </c>
      <c r="G22" s="12">
        <f t="shared" si="0"/>
        <v>4284</v>
      </c>
      <c r="H22" s="12">
        <f t="shared" si="0"/>
        <v>4549</v>
      </c>
      <c r="I22" s="12">
        <f t="shared" si="0"/>
        <v>4234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48981</v>
      </c>
      <c r="J23" s="2"/>
      <c r="K23" s="2"/>
    </row>
    <row r="24" spans="1:11" ht="15.75" customHeight="1">
      <c r="A24" s="49" t="s">
        <v>4</v>
      </c>
      <c r="B24" s="51" t="s">
        <v>30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110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f>'MAO VALVERDE1'!B27+'MAO2'!B28</f>
        <v>1020</v>
      </c>
      <c r="C27" s="8">
        <f>'MAO VALVERDE1'!C27+'MAO2'!C28</f>
        <v>0</v>
      </c>
      <c r="D27" s="8">
        <f>'MAO VALVERDE1'!D27+'MAO2'!D28</f>
        <v>0</v>
      </c>
      <c r="E27" s="8">
        <f>'MAO VALVERDE1'!E27+'MAO2'!E28</f>
        <v>0</v>
      </c>
      <c r="F27" s="8">
        <f>'MAO VALVERDE1'!F27+'MAO2'!F28</f>
        <v>0</v>
      </c>
      <c r="G27" s="8">
        <f>'MAO VALVERDE1'!G27+'MAO2'!G28</f>
        <v>0</v>
      </c>
      <c r="H27" s="8">
        <f>'MAO VALVERDE1'!H27+'MAO2'!H28</f>
        <v>0</v>
      </c>
      <c r="I27" s="8">
        <f>'MAO VALVERDE1'!I27+'MAO2'!I28</f>
        <v>0</v>
      </c>
      <c r="J27" s="2"/>
      <c r="K27" s="2"/>
    </row>
    <row r="28" spans="1:11" ht="15.75" customHeight="1">
      <c r="A28" s="9" t="s">
        <v>15</v>
      </c>
      <c r="B28" s="10"/>
      <c r="C28" s="8">
        <f>'MAO VALVERDE1'!C28+'MAO2'!C29</f>
        <v>0</v>
      </c>
      <c r="D28" s="8">
        <f>'MAO VALVERDE1'!D28+'MAO2'!D29</f>
        <v>0</v>
      </c>
      <c r="E28" s="8">
        <f>'MAO VALVERDE1'!E28+'MAO2'!E29</f>
        <v>0</v>
      </c>
      <c r="F28" s="8">
        <f>'MAO VALVERDE1'!F28+'MAO2'!F29</f>
        <v>0</v>
      </c>
      <c r="G28" s="8">
        <f>'MAO VALVERDE1'!G28+'MAO2'!G29</f>
        <v>0</v>
      </c>
      <c r="H28" s="8">
        <f>'MAO VALVERDE1'!H28+'MAO2'!H29</f>
        <v>0</v>
      </c>
      <c r="I28" s="8">
        <f>'MAO VALVERDE1'!I28+'MAO2'!I29</f>
        <v>0</v>
      </c>
      <c r="J28" s="2"/>
      <c r="K28" s="2"/>
    </row>
    <row r="29" spans="1:11" ht="15.75" customHeight="1">
      <c r="A29" s="11" t="s">
        <v>16</v>
      </c>
      <c r="B29" s="10"/>
      <c r="C29" s="8">
        <f>'MAO VALVERDE1'!C29+'MAO2'!C30</f>
        <v>1162</v>
      </c>
      <c r="D29" s="8">
        <f>'MAO VALVERDE1'!D29+'MAO2'!D30</f>
        <v>1134</v>
      </c>
      <c r="E29" s="8">
        <f>'MAO VALVERDE1'!E29+'MAO2'!E30</f>
        <v>1138</v>
      </c>
      <c r="F29" s="8">
        <f>'MAO VALVERDE1'!F29+'MAO2'!F30</f>
        <v>1112</v>
      </c>
      <c r="G29" s="8">
        <f>'MAO VALVERDE1'!G29+'MAO2'!G30</f>
        <v>1138</v>
      </c>
      <c r="H29" s="8">
        <f>'MAO VALVERDE1'!H29+'MAO2'!H30</f>
        <v>1129</v>
      </c>
      <c r="I29" s="8">
        <f>'MAO VALVERDE1'!I29+'MAO2'!I30</f>
        <v>1171</v>
      </c>
      <c r="J29" s="2"/>
      <c r="K29" s="2"/>
    </row>
    <row r="30" spans="1:11" ht="15.75" customHeight="1">
      <c r="A30" s="11" t="s">
        <v>17</v>
      </c>
      <c r="B30" s="10"/>
      <c r="C30" s="8">
        <f>'MAO VALVERDE1'!C30+'MAO2'!C31</f>
        <v>1111</v>
      </c>
      <c r="D30" s="8">
        <f>'MAO VALVERDE1'!D30+'MAO2'!D31</f>
        <v>1069</v>
      </c>
      <c r="E30" s="8">
        <f>'MAO VALVERDE1'!E30+'MAO2'!E31</f>
        <v>1111</v>
      </c>
      <c r="F30" s="8">
        <f>'MAO VALVERDE1'!F30+'MAO2'!F31</f>
        <v>1070</v>
      </c>
      <c r="G30" s="8">
        <f>'MAO VALVERDE1'!G30+'MAO2'!G31</f>
        <v>1076</v>
      </c>
      <c r="H30" s="8">
        <f>'MAO VALVERDE1'!H30+'MAO2'!H31</f>
        <v>1155</v>
      </c>
      <c r="I30" s="8">
        <f>'MAO VALVERDE1'!I30+'MAO2'!I31</f>
        <v>1065</v>
      </c>
      <c r="J30" s="2"/>
      <c r="K30" s="2"/>
    </row>
    <row r="31" spans="1:11" ht="15.75" customHeight="1">
      <c r="A31" s="11" t="s">
        <v>18</v>
      </c>
      <c r="B31" s="10"/>
      <c r="C31" s="8">
        <f>'MAO VALVERDE1'!C31+'MAO2'!C32</f>
        <v>1324</v>
      </c>
      <c r="D31" s="8">
        <f>'MAO VALVERDE1'!D31+'MAO2'!D32</f>
        <v>1370</v>
      </c>
      <c r="E31" s="8">
        <f>'MAO VALVERDE1'!E31+'MAO2'!E32</f>
        <v>1319</v>
      </c>
      <c r="F31" s="8">
        <f>'MAO VALVERDE1'!F31+'MAO2'!F32</f>
        <v>1304</v>
      </c>
      <c r="G31" s="8">
        <f>'MAO VALVERDE1'!G31+'MAO2'!G32</f>
        <v>1349</v>
      </c>
      <c r="H31" s="8">
        <f>'MAO VALVERDE1'!H31+'MAO2'!H32</f>
        <v>1294</v>
      </c>
      <c r="I31" s="8">
        <f>'MAO VALVERDE1'!I31+'MAO2'!I32</f>
        <v>1294</v>
      </c>
      <c r="J31" s="2"/>
      <c r="K31" s="2"/>
    </row>
    <row r="32" spans="1:11" ht="15.75" customHeight="1">
      <c r="A32" s="11" t="s">
        <v>19</v>
      </c>
      <c r="B32" s="10"/>
      <c r="C32" s="8">
        <f>'MAO VALVERDE1'!C32+'MAO2'!C33</f>
        <v>1101</v>
      </c>
      <c r="D32" s="8">
        <f>'MAO VALVERDE1'!D32+'MAO2'!D33</f>
        <v>1101</v>
      </c>
      <c r="E32" s="8">
        <f>'MAO VALVERDE1'!E32+'MAO2'!E33</f>
        <v>1101</v>
      </c>
      <c r="F32" s="8">
        <f>'MAO VALVERDE1'!F32+'MAO2'!F33</f>
        <v>1094</v>
      </c>
      <c r="G32" s="8">
        <f>'MAO VALVERDE1'!G32+'MAO2'!G33</f>
        <v>0</v>
      </c>
      <c r="H32" s="8">
        <f>'MAO VALVERDE1'!H32+'MAO2'!H33</f>
        <v>0</v>
      </c>
      <c r="I32" s="8">
        <f>'MAO VALVERDE1'!I32+'MAO2'!I33</f>
        <v>0</v>
      </c>
      <c r="J32" s="2"/>
      <c r="K32" s="2"/>
    </row>
    <row r="33" spans="1:11" ht="15.75" customHeight="1">
      <c r="A33" s="11" t="s">
        <v>20</v>
      </c>
      <c r="B33" s="10"/>
      <c r="C33" s="8">
        <f>'MAO VALVERDE1'!C33+'MAO2'!C34</f>
        <v>1117</v>
      </c>
      <c r="D33" s="8">
        <f>'MAO VALVERDE1'!D33+'MAO2'!D34</f>
        <v>1113</v>
      </c>
      <c r="E33" s="8">
        <f>'MAO VALVERDE1'!E33+'MAO2'!E34</f>
        <v>1140</v>
      </c>
      <c r="F33" s="8">
        <f>'MAO VALVERDE1'!F33+'MAO2'!F34</f>
        <v>1142</v>
      </c>
      <c r="G33" s="8">
        <f>'MAO VALVERDE1'!G33+'MAO2'!G34</f>
        <v>0</v>
      </c>
      <c r="H33" s="8">
        <f>'MAO VALVERDE1'!H33+'MAO2'!H34</f>
        <v>0</v>
      </c>
      <c r="I33" s="8">
        <f>'MAO VALVERDE1'!I33+'MAO2'!I34</f>
        <v>0</v>
      </c>
      <c r="J33" s="2"/>
      <c r="K33" s="2"/>
    </row>
    <row r="34" spans="1:11" ht="15.75" customHeight="1">
      <c r="A34" s="11" t="s">
        <v>21</v>
      </c>
      <c r="B34" s="10"/>
      <c r="C34" s="8">
        <f>'MAO VALVERDE1'!C34+'MAO2'!C35</f>
        <v>1001</v>
      </c>
      <c r="D34" s="8">
        <f>'MAO VALVERDE1'!D34+'MAO2'!D35</f>
        <v>1001</v>
      </c>
      <c r="E34" s="8">
        <f>'MAO VALVERDE1'!E34+'MAO2'!E35</f>
        <v>1001</v>
      </c>
      <c r="F34" s="8">
        <f>'MAO VALVERDE1'!F34+'MAO2'!F35</f>
        <v>1110</v>
      </c>
      <c r="G34" s="8">
        <f>'MAO VALVERDE1'!G34+'MAO2'!G35</f>
        <v>0</v>
      </c>
      <c r="H34" s="8">
        <f>'MAO VALVERDE1'!H34+'MAO2'!H35</f>
        <v>0</v>
      </c>
      <c r="I34" s="8">
        <f>'MAO VALVERDE1'!I34+'MAO2'!I35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1020</v>
      </c>
      <c r="C35" s="12">
        <f t="shared" si="1"/>
        <v>6816</v>
      </c>
      <c r="D35" s="12">
        <f t="shared" si="1"/>
        <v>6788</v>
      </c>
      <c r="E35" s="12">
        <f t="shared" si="1"/>
        <v>6810</v>
      </c>
      <c r="F35" s="12">
        <f t="shared" si="1"/>
        <v>6832</v>
      </c>
      <c r="G35" s="12">
        <f t="shared" si="1"/>
        <v>3563</v>
      </c>
      <c r="H35" s="12">
        <f t="shared" si="1"/>
        <v>3578</v>
      </c>
      <c r="I35" s="12">
        <f t="shared" si="1"/>
        <v>3530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38937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30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111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>
      <c r="A41" s="7" t="s">
        <v>14</v>
      </c>
      <c r="B41" s="8">
        <f>'MAO VALVERDE1'!B41+'MAO2'!B42</f>
        <v>587</v>
      </c>
      <c r="C41" s="8">
        <f>'MAO VALVERDE1'!C41+'MAO2'!C42</f>
        <v>0</v>
      </c>
      <c r="D41" s="8">
        <f>'MAO VALVERDE1'!D41+'MAO2'!D42</f>
        <v>0</v>
      </c>
      <c r="E41" s="8">
        <f>'MAO VALVERDE1'!E41+'MAO2'!E42</f>
        <v>0</v>
      </c>
      <c r="F41" s="8">
        <f>'MAO VALVERDE1'!F41+'MAO2'!F42</f>
        <v>0</v>
      </c>
      <c r="G41" s="8">
        <f>'MAO VALVERDE1'!G41+'MAO2'!G42</f>
        <v>0</v>
      </c>
      <c r="H41" s="8">
        <f>'MAO VALVERDE1'!H41+'MAO2'!H42</f>
        <v>0</v>
      </c>
      <c r="I41" s="8">
        <f>'MAO VALVERDE1'!I41+'MAO2'!I42</f>
        <v>0</v>
      </c>
      <c r="J41" s="2"/>
      <c r="K41" s="2"/>
    </row>
    <row r="42" spans="1:11" ht="15.75" customHeight="1">
      <c r="A42" s="9" t="s">
        <v>15</v>
      </c>
      <c r="B42" s="10"/>
      <c r="C42" s="8">
        <f>'MAO VALVERDE1'!C42+'MAO2'!C43</f>
        <v>0</v>
      </c>
      <c r="D42" s="8">
        <f>'MAO VALVERDE1'!D42+'MAO2'!D43</f>
        <v>0</v>
      </c>
      <c r="E42" s="8">
        <f>'MAO VALVERDE1'!E42+'MAO2'!E43</f>
        <v>0</v>
      </c>
      <c r="F42" s="8">
        <f>'MAO VALVERDE1'!F42+'MAO2'!F43</f>
        <v>0</v>
      </c>
      <c r="G42" s="8">
        <f>'MAO VALVERDE1'!G42+'MAO2'!G43</f>
        <v>0</v>
      </c>
      <c r="H42" s="8">
        <f>'MAO VALVERDE1'!H42+'MAO2'!H43</f>
        <v>0</v>
      </c>
      <c r="I42" s="8">
        <f>'MAO VALVERDE1'!I42+'MAO2'!I43</f>
        <v>0</v>
      </c>
      <c r="J42" s="2"/>
      <c r="K42" s="2"/>
    </row>
    <row r="43" spans="1:11" ht="15.75" customHeight="1">
      <c r="A43" s="11" t="s">
        <v>16</v>
      </c>
      <c r="B43" s="10"/>
      <c r="C43" s="8">
        <f>'MAO VALVERDE1'!C43+'MAO2'!C44</f>
        <v>615</v>
      </c>
      <c r="D43" s="8">
        <f>'MAO VALVERDE1'!D43+'MAO2'!D44</f>
        <v>708</v>
      </c>
      <c r="E43" s="8">
        <f>'MAO VALVERDE1'!E43+'MAO2'!E44</f>
        <v>660</v>
      </c>
      <c r="F43" s="8">
        <f>'MAO VALVERDE1'!F43+'MAO2'!F44</f>
        <v>772</v>
      </c>
      <c r="G43" s="8">
        <f>'MAO VALVERDE1'!G43+'MAO2'!G44</f>
        <v>1131</v>
      </c>
      <c r="H43" s="8">
        <f>'MAO VALVERDE1'!H43+'MAO2'!H44</f>
        <v>686</v>
      </c>
      <c r="I43" s="8">
        <f>'MAO VALVERDE1'!I43+'MAO2'!I44</f>
        <v>660</v>
      </c>
      <c r="J43" s="2"/>
      <c r="K43" s="2"/>
    </row>
    <row r="44" spans="1:11" ht="15.75" customHeight="1">
      <c r="A44" s="11" t="s">
        <v>17</v>
      </c>
      <c r="B44" s="10"/>
      <c r="C44" s="8">
        <f>'MAO VALVERDE1'!C44+'MAO2'!C45</f>
        <v>535</v>
      </c>
      <c r="D44" s="8">
        <f>'MAO VALVERDE1'!D44+'MAO2'!D45</f>
        <v>695</v>
      </c>
      <c r="E44" s="8">
        <f>'MAO VALVERDE1'!E44+'MAO2'!E45</f>
        <v>654</v>
      </c>
      <c r="F44" s="8">
        <f>'MAO VALVERDE1'!F44+'MAO2'!F45</f>
        <v>609</v>
      </c>
      <c r="G44" s="8">
        <f>'MAO VALVERDE1'!G44+'MAO2'!G45</f>
        <v>506</v>
      </c>
      <c r="H44" s="8">
        <f>'MAO VALVERDE1'!H44+'MAO2'!H45</f>
        <v>650</v>
      </c>
      <c r="I44" s="8">
        <f>'MAO VALVERDE1'!I44+'MAO2'!I45</f>
        <v>649</v>
      </c>
      <c r="J44" s="2"/>
      <c r="K44" s="2"/>
    </row>
    <row r="45" spans="1:11" ht="15.75" customHeight="1">
      <c r="A45" s="11" t="s">
        <v>18</v>
      </c>
      <c r="B45" s="10"/>
      <c r="C45" s="8">
        <f>'MAO VALVERDE1'!C45+'MAO2'!C46</f>
        <v>689</v>
      </c>
      <c r="D45" s="8">
        <f>'MAO VALVERDE1'!D45+'MAO2'!D46</f>
        <v>755</v>
      </c>
      <c r="E45" s="8">
        <f>'MAO VALVERDE1'!E45+'MAO2'!E46</f>
        <v>694</v>
      </c>
      <c r="F45" s="8">
        <f>'MAO VALVERDE1'!F45+'MAO2'!F46</f>
        <v>693</v>
      </c>
      <c r="G45" s="8">
        <f>'MAO VALVERDE1'!G45+'MAO2'!G46</f>
        <v>691</v>
      </c>
      <c r="H45" s="8">
        <f>'MAO VALVERDE1'!H45+'MAO2'!H46</f>
        <v>654</v>
      </c>
      <c r="I45" s="8">
        <f>'MAO VALVERDE1'!I45+'MAO2'!I46</f>
        <v>754</v>
      </c>
      <c r="J45" s="2"/>
      <c r="K45" s="2"/>
    </row>
    <row r="46" spans="1:11" ht="15.75" customHeight="1">
      <c r="A46" s="11" t="s">
        <v>19</v>
      </c>
      <c r="B46" s="10"/>
      <c r="C46" s="8">
        <f>'MAO VALVERDE1'!C46+'MAO2'!C47</f>
        <v>616</v>
      </c>
      <c r="D46" s="8">
        <f>'MAO VALVERDE1'!D46+'MAO2'!D47</f>
        <v>893</v>
      </c>
      <c r="E46" s="8">
        <f>'MAO VALVERDE1'!E46+'MAO2'!E47</f>
        <v>747</v>
      </c>
      <c r="F46" s="8">
        <f>'MAO VALVERDE1'!F46+'MAO2'!F47</f>
        <v>647</v>
      </c>
      <c r="G46" s="8">
        <f>'MAO VALVERDE1'!G46+'MAO2'!G47</f>
        <v>0</v>
      </c>
      <c r="H46" s="8">
        <f>'MAO VALVERDE1'!H46+'MAO2'!H47</f>
        <v>0</v>
      </c>
      <c r="I46" s="8">
        <f>'MAO VALVERDE1'!I46+'MAO2'!I47</f>
        <v>0</v>
      </c>
      <c r="J46" s="2"/>
      <c r="K46" s="2"/>
    </row>
    <row r="47" spans="1:11" ht="15.75" customHeight="1">
      <c r="A47" s="11" t="s">
        <v>20</v>
      </c>
      <c r="B47" s="10"/>
      <c r="C47" s="8">
        <f>'MAO VALVERDE1'!C47+'MAO2'!C48</f>
        <v>1184</v>
      </c>
      <c r="D47" s="8">
        <f>'MAO VALVERDE1'!D47+'MAO2'!D48</f>
        <v>867</v>
      </c>
      <c r="E47" s="8">
        <f>'MAO VALVERDE1'!E47+'MAO2'!E48</f>
        <v>795</v>
      </c>
      <c r="F47" s="8">
        <f>'MAO VALVERDE1'!F47+'MAO2'!F48</f>
        <v>721</v>
      </c>
      <c r="G47" s="8">
        <f>'MAO VALVERDE1'!G47+'MAO2'!G48</f>
        <v>0</v>
      </c>
      <c r="H47" s="8">
        <f>'MAO VALVERDE1'!H47+'MAO2'!H48</f>
        <v>0</v>
      </c>
      <c r="I47" s="8">
        <f>'MAO VALVERDE1'!I47+'MAO2'!I48</f>
        <v>0</v>
      </c>
      <c r="J47" s="2"/>
      <c r="K47" s="2"/>
    </row>
    <row r="48" spans="1:11" ht="15.75" customHeight="1">
      <c r="A48" s="11" t="s">
        <v>21</v>
      </c>
      <c r="B48" s="10"/>
      <c r="C48" s="8">
        <f>'MAO VALVERDE1'!C48+'MAO2'!C49</f>
        <v>476</v>
      </c>
      <c r="D48" s="8">
        <f>'MAO VALVERDE1'!D48+'MAO2'!D49</f>
        <v>599</v>
      </c>
      <c r="E48" s="8">
        <f>'MAO VALVERDE1'!E48+'MAO2'!E49</f>
        <v>537</v>
      </c>
      <c r="F48" s="8">
        <f>'MAO VALVERDE1'!F48+'MAO2'!F49</f>
        <v>523</v>
      </c>
      <c r="G48" s="8">
        <f>'MAO VALVERDE1'!G48+'MAO2'!G49</f>
        <v>0</v>
      </c>
      <c r="H48" s="8">
        <f>'MAO VALVERDE1'!H48+'MAO2'!H49</f>
        <v>0</v>
      </c>
      <c r="I48" s="8">
        <f>'MAO VALVERDE1'!I48+'MAO2'!I49</f>
        <v>0</v>
      </c>
      <c r="J48" s="2"/>
      <c r="K48" s="2"/>
    </row>
    <row r="49" spans="1:11" ht="15.75" customHeight="1">
      <c r="A49" s="7" t="s">
        <v>22</v>
      </c>
      <c r="B49" s="12">
        <f t="shared" ref="B49:I49" si="2">SUM(B41:B48)</f>
        <v>587</v>
      </c>
      <c r="C49" s="12">
        <f t="shared" si="2"/>
        <v>4115</v>
      </c>
      <c r="D49" s="12">
        <f t="shared" si="2"/>
        <v>4517</v>
      </c>
      <c r="E49" s="12">
        <f t="shared" si="2"/>
        <v>4087</v>
      </c>
      <c r="F49" s="12">
        <f t="shared" si="2"/>
        <v>3965</v>
      </c>
      <c r="G49" s="12">
        <f t="shared" si="2"/>
        <v>2328</v>
      </c>
      <c r="H49" s="12">
        <f t="shared" si="2"/>
        <v>1990</v>
      </c>
      <c r="I49" s="12">
        <f t="shared" si="2"/>
        <v>2063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23652</v>
      </c>
      <c r="J50" s="2"/>
      <c r="K50" s="2"/>
    </row>
    <row r="51" spans="1:11" ht="15.75" customHeight="1">
      <c r="A51" s="49" t="s">
        <v>4</v>
      </c>
      <c r="B51" s="51" t="s">
        <v>30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112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8">
        <f>'MAO VALVERDE1'!B54+'MAO2'!B55</f>
        <v>313</v>
      </c>
      <c r="C54" s="8">
        <f>'MAO VALVERDE1'!C54+'MAO2'!C55</f>
        <v>0</v>
      </c>
      <c r="D54" s="8">
        <f>'MAO VALVERDE1'!D54+'MAO2'!D55</f>
        <v>0</v>
      </c>
      <c r="E54" s="8">
        <f>'MAO VALVERDE1'!E54+'MAO2'!E55</f>
        <v>0</v>
      </c>
      <c r="F54" s="8">
        <f>'MAO VALVERDE1'!F54+'MAO2'!F55</f>
        <v>0</v>
      </c>
      <c r="G54" s="8">
        <f>'MAO VALVERDE1'!G54+'MAO2'!G55</f>
        <v>0</v>
      </c>
      <c r="H54" s="8">
        <f>'MAO VALVERDE1'!H54+'MAO2'!H55</f>
        <v>0</v>
      </c>
      <c r="I54" s="8">
        <f>'MAO VALVERDE1'!I54+'MAO2'!I55</f>
        <v>0</v>
      </c>
      <c r="J54" s="2"/>
      <c r="K54" s="2"/>
    </row>
    <row r="55" spans="1:11" ht="15.75" customHeight="1">
      <c r="A55" s="9" t="s">
        <v>15</v>
      </c>
      <c r="B55" s="10"/>
      <c r="C55" s="8">
        <f>'MAO VALVERDE1'!C55+'MAO2'!C56</f>
        <v>0</v>
      </c>
      <c r="D55" s="8">
        <f>'MAO VALVERDE1'!D55+'MAO2'!D56</f>
        <v>0</v>
      </c>
      <c r="E55" s="8">
        <f>'MAO VALVERDE1'!E55+'MAO2'!E56</f>
        <v>0</v>
      </c>
      <c r="F55" s="8">
        <f>'MAO VALVERDE1'!F55+'MAO2'!F56</f>
        <v>0</v>
      </c>
      <c r="G55" s="8">
        <f>'MAO VALVERDE1'!G55+'MAO2'!G56</f>
        <v>0</v>
      </c>
      <c r="H55" s="8">
        <f>'MAO VALVERDE1'!H55+'MAO2'!H56</f>
        <v>0</v>
      </c>
      <c r="I55" s="8">
        <f>'MAO VALVERDE1'!I55+'MAO2'!I56</f>
        <v>0</v>
      </c>
      <c r="J55" s="2"/>
      <c r="K55" s="2"/>
    </row>
    <row r="56" spans="1:11" ht="15.75" customHeight="1">
      <c r="A56" s="11" t="s">
        <v>16</v>
      </c>
      <c r="B56" s="10"/>
      <c r="C56" s="8">
        <f>'MAO VALVERDE1'!C56+'MAO2'!C57</f>
        <v>353</v>
      </c>
      <c r="D56" s="8">
        <f>'MAO VALVERDE1'!D56+'MAO2'!D57</f>
        <v>353</v>
      </c>
      <c r="E56" s="8">
        <f>'MAO VALVERDE1'!E56+'MAO2'!E57</f>
        <v>378</v>
      </c>
      <c r="F56" s="8">
        <f>'MAO VALVERDE1'!F56+'MAO2'!F57</f>
        <v>378</v>
      </c>
      <c r="G56" s="8">
        <f>'MAO VALVERDE1'!G56+'MAO2'!G57</f>
        <v>353</v>
      </c>
      <c r="H56" s="8">
        <f>'MAO VALVERDE1'!H56+'MAO2'!H57</f>
        <v>353</v>
      </c>
      <c r="I56" s="8">
        <f>'MAO VALVERDE1'!I56+'MAO2'!I57</f>
        <v>328</v>
      </c>
      <c r="J56" s="2"/>
      <c r="K56" s="2"/>
    </row>
    <row r="57" spans="1:11" ht="15.75" customHeight="1">
      <c r="A57" s="11" t="s">
        <v>17</v>
      </c>
      <c r="B57" s="10"/>
      <c r="C57" s="8">
        <f>'MAO VALVERDE1'!C57+'MAO2'!C58</f>
        <v>366</v>
      </c>
      <c r="D57" s="8">
        <f>'MAO VALVERDE1'!D57+'MAO2'!D58</f>
        <v>366</v>
      </c>
      <c r="E57" s="8">
        <f>'MAO VALVERDE1'!E57+'MAO2'!E58</f>
        <v>366</v>
      </c>
      <c r="F57" s="8">
        <f>'MAO VALVERDE1'!F57+'MAO2'!F58</f>
        <v>366</v>
      </c>
      <c r="G57" s="8">
        <f>'MAO VALVERDE1'!G57+'MAO2'!G58</f>
        <v>366</v>
      </c>
      <c r="H57" s="8">
        <f>'MAO VALVERDE1'!H57+'MAO2'!H58</f>
        <v>366</v>
      </c>
      <c r="I57" s="8">
        <f>'MAO VALVERDE1'!I57+'MAO2'!I58</f>
        <v>341</v>
      </c>
      <c r="J57" s="2"/>
      <c r="K57" s="2"/>
    </row>
    <row r="58" spans="1:11" ht="15.75" customHeight="1">
      <c r="A58" s="11" t="s">
        <v>18</v>
      </c>
      <c r="B58" s="10"/>
      <c r="C58" s="8">
        <f>'MAO VALVERDE1'!C58+'MAO2'!C59</f>
        <v>400</v>
      </c>
      <c r="D58" s="8">
        <f>'MAO VALVERDE1'!D58+'MAO2'!D59</f>
        <v>400</v>
      </c>
      <c r="E58" s="8">
        <f>'MAO VALVERDE1'!E58+'MAO2'!E59</f>
        <v>375</v>
      </c>
      <c r="F58" s="8">
        <f>'MAO VALVERDE1'!F58+'MAO2'!F59</f>
        <v>375</v>
      </c>
      <c r="G58" s="8">
        <f>'MAO VALVERDE1'!G58+'MAO2'!G59</f>
        <v>375</v>
      </c>
      <c r="H58" s="8">
        <f>'MAO VALVERDE1'!H58+'MAO2'!H59</f>
        <v>375</v>
      </c>
      <c r="I58" s="8">
        <f>'MAO VALVERDE1'!I58+'MAO2'!I59</f>
        <v>350</v>
      </c>
      <c r="J58" s="2"/>
      <c r="K58" s="2"/>
    </row>
    <row r="59" spans="1:11" ht="15.75" customHeight="1">
      <c r="A59" s="11" t="s">
        <v>19</v>
      </c>
      <c r="B59" s="10"/>
      <c r="C59" s="8">
        <f>'MAO VALVERDE1'!C59+'MAO2'!C60</f>
        <v>390</v>
      </c>
      <c r="D59" s="8">
        <f>'MAO VALVERDE1'!D59+'MAO2'!D60</f>
        <v>390</v>
      </c>
      <c r="E59" s="8">
        <f>'MAO VALVERDE1'!E59+'MAO2'!E60</f>
        <v>365</v>
      </c>
      <c r="F59" s="8">
        <f>'MAO VALVERDE1'!F59+'MAO2'!F60</f>
        <v>365</v>
      </c>
      <c r="G59" s="8">
        <f>'MAO VALVERDE1'!G59+'MAO2'!G60</f>
        <v>0</v>
      </c>
      <c r="H59" s="8">
        <f>'MAO VALVERDE1'!H59+'MAO2'!H60</f>
        <v>0</v>
      </c>
      <c r="I59" s="8">
        <f>'MAO VALVERDE1'!I59+'MAO2'!I60</f>
        <v>0</v>
      </c>
      <c r="J59" s="2"/>
      <c r="K59" s="2"/>
    </row>
    <row r="60" spans="1:11" ht="15.75" customHeight="1">
      <c r="A60" s="11" t="s">
        <v>20</v>
      </c>
      <c r="B60" s="10"/>
      <c r="C60" s="8">
        <f>'MAO VALVERDE1'!C60+'MAO2'!C61</f>
        <v>361</v>
      </c>
      <c r="D60" s="8">
        <f>'MAO VALVERDE1'!D60+'MAO2'!D61</f>
        <v>361</v>
      </c>
      <c r="E60" s="8">
        <f>'MAO VALVERDE1'!E60+'MAO2'!E61</f>
        <v>336</v>
      </c>
      <c r="F60" s="8">
        <f>'MAO VALVERDE1'!F60+'MAO2'!F61</f>
        <v>361</v>
      </c>
      <c r="G60" s="8">
        <f>'MAO VALVERDE1'!G60+'MAO2'!G61</f>
        <v>0</v>
      </c>
      <c r="H60" s="8">
        <f>'MAO VALVERDE1'!H60+'MAO2'!H61</f>
        <v>0</v>
      </c>
      <c r="I60" s="8">
        <f>'MAO VALVERDE1'!I60+'MAO2'!I61</f>
        <v>0</v>
      </c>
      <c r="J60" s="2"/>
      <c r="K60" s="2"/>
    </row>
    <row r="61" spans="1:11" ht="15.75" customHeight="1">
      <c r="A61" s="11" t="s">
        <v>21</v>
      </c>
      <c r="B61" s="10"/>
      <c r="C61" s="8">
        <f>'MAO VALVERDE1'!C61+'MAO2'!C62</f>
        <v>353</v>
      </c>
      <c r="D61" s="8">
        <f>'MAO VALVERDE1'!D61+'MAO2'!D62</f>
        <v>353</v>
      </c>
      <c r="E61" s="8">
        <f>'MAO VALVERDE1'!E61+'MAO2'!E62</f>
        <v>328</v>
      </c>
      <c r="F61" s="8">
        <f>'MAO VALVERDE1'!F61+'MAO2'!F62</f>
        <v>353</v>
      </c>
      <c r="G61" s="8">
        <f>'MAO VALVERDE1'!G61+'MAO2'!G62</f>
        <v>0</v>
      </c>
      <c r="H61" s="8">
        <f>'MAO VALVERDE1'!H61+'MAO2'!H62</f>
        <v>0</v>
      </c>
      <c r="I61" s="8">
        <f>'MAO VALVERDE1'!I61+'MAO2'!I62</f>
        <v>0</v>
      </c>
      <c r="J61" s="2"/>
      <c r="K61" s="2"/>
    </row>
    <row r="62" spans="1:11" ht="15.75" customHeight="1">
      <c r="A62" s="7" t="s">
        <v>22</v>
      </c>
      <c r="B62" s="12">
        <f t="shared" ref="B62:I62" si="3">SUM(B54:B61)</f>
        <v>313</v>
      </c>
      <c r="C62" s="12">
        <f t="shared" si="3"/>
        <v>2223</v>
      </c>
      <c r="D62" s="12">
        <f t="shared" si="3"/>
        <v>2223</v>
      </c>
      <c r="E62" s="12">
        <f t="shared" si="3"/>
        <v>2148</v>
      </c>
      <c r="F62" s="12">
        <f t="shared" si="3"/>
        <v>2198</v>
      </c>
      <c r="G62" s="12">
        <f t="shared" si="3"/>
        <v>1094</v>
      </c>
      <c r="H62" s="12">
        <f t="shared" si="3"/>
        <v>1094</v>
      </c>
      <c r="I62" s="15">
        <f t="shared" si="3"/>
        <v>1019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12312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30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113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8">
        <f>'MAO VALVERDE1'!B68+'MAO2'!B69</f>
        <v>369</v>
      </c>
      <c r="C68" s="8">
        <f>'MAO VALVERDE1'!C68+'MAO2'!C69</f>
        <v>0</v>
      </c>
      <c r="D68" s="8">
        <f>'MAO VALVERDE1'!D68+'MAO2'!D69</f>
        <v>0</v>
      </c>
      <c r="E68" s="8">
        <f>'MAO VALVERDE1'!E68+'MAO2'!E69</f>
        <v>0</v>
      </c>
      <c r="F68" s="8">
        <f>'MAO VALVERDE1'!F68+'MAO2'!F69</f>
        <v>0</v>
      </c>
      <c r="G68" s="8">
        <f>'MAO VALVERDE1'!G68+'MAO2'!G69</f>
        <v>0</v>
      </c>
      <c r="H68" s="8">
        <f>'MAO VALVERDE1'!H68+'MAO2'!H69</f>
        <v>0</v>
      </c>
      <c r="I68" s="8">
        <f>'MAO VALVERDE1'!I68+'MAO2'!I69</f>
        <v>0</v>
      </c>
      <c r="J68" s="2"/>
      <c r="K68" s="2"/>
    </row>
    <row r="69" spans="1:11" ht="15.75" customHeight="1">
      <c r="A69" s="9" t="s">
        <v>15</v>
      </c>
      <c r="B69" s="10"/>
      <c r="C69" s="8">
        <f>'MAO VALVERDE1'!C69+'MAO2'!C70</f>
        <v>0</v>
      </c>
      <c r="D69" s="8">
        <f>'MAO VALVERDE1'!D69+'MAO2'!D70</f>
        <v>0</v>
      </c>
      <c r="E69" s="8">
        <f>'MAO VALVERDE1'!E69+'MAO2'!E70</f>
        <v>0</v>
      </c>
      <c r="F69" s="8">
        <f>'MAO VALVERDE1'!F69+'MAO2'!F70</f>
        <v>0</v>
      </c>
      <c r="G69" s="8">
        <f>'MAO VALVERDE1'!G69+'MAO2'!G70</f>
        <v>0</v>
      </c>
      <c r="H69" s="8">
        <f>'MAO VALVERDE1'!H69+'MAO2'!H70</f>
        <v>0</v>
      </c>
      <c r="I69" s="8">
        <f>'MAO VALVERDE1'!I69+'MAO2'!I70</f>
        <v>0</v>
      </c>
      <c r="J69" s="2"/>
      <c r="K69" s="2"/>
    </row>
    <row r="70" spans="1:11" ht="15.75" customHeight="1">
      <c r="A70" s="11" t="s">
        <v>16</v>
      </c>
      <c r="B70" s="10"/>
      <c r="C70" s="8">
        <f>'MAO VALVERDE1'!C70+'MAO2'!C71</f>
        <v>409</v>
      </c>
      <c r="D70" s="8">
        <f>'MAO VALVERDE1'!D70+'MAO2'!D71</f>
        <v>412</v>
      </c>
      <c r="E70" s="8">
        <f>'MAO VALVERDE1'!E70+'MAO2'!E71</f>
        <v>409</v>
      </c>
      <c r="F70" s="8">
        <f>'MAO VALVERDE1'!F70+'MAO2'!F71</f>
        <v>409</v>
      </c>
      <c r="G70" s="8">
        <f>'MAO VALVERDE1'!G70+'MAO2'!G71</f>
        <v>410</v>
      </c>
      <c r="H70" s="8">
        <f>'MAO VALVERDE1'!H70+'MAO2'!H71</f>
        <v>409</v>
      </c>
      <c r="I70" s="8">
        <f>'MAO VALVERDE1'!I70+'MAO2'!I71</f>
        <v>244</v>
      </c>
      <c r="J70" s="2"/>
      <c r="K70" s="2"/>
    </row>
    <row r="71" spans="1:11" ht="15.75" customHeight="1">
      <c r="A71" s="11" t="s">
        <v>17</v>
      </c>
      <c r="B71" s="10"/>
      <c r="C71" s="8">
        <f>'MAO VALVERDE1'!C71+'MAO2'!C72</f>
        <v>413</v>
      </c>
      <c r="D71" s="8">
        <f>'MAO VALVERDE1'!D71+'MAO2'!D72</f>
        <v>418</v>
      </c>
      <c r="E71" s="8">
        <f>'MAO VALVERDE1'!E71+'MAO2'!E72</f>
        <v>409</v>
      </c>
      <c r="F71" s="8">
        <f>'MAO VALVERDE1'!F71+'MAO2'!F72</f>
        <v>402</v>
      </c>
      <c r="G71" s="8">
        <f>'MAO VALVERDE1'!G71+'MAO2'!G72</f>
        <v>415</v>
      </c>
      <c r="H71" s="8">
        <f>'MAO VALVERDE1'!H71+'MAO2'!H72</f>
        <v>405</v>
      </c>
      <c r="I71" s="8">
        <f>'MAO VALVERDE1'!I71+'MAO2'!I72</f>
        <v>361</v>
      </c>
      <c r="J71" s="2"/>
      <c r="K71" s="2"/>
    </row>
    <row r="72" spans="1:11" ht="15.75" customHeight="1">
      <c r="A72" s="11" t="s">
        <v>18</v>
      </c>
      <c r="B72" s="10"/>
      <c r="C72" s="8">
        <f>'MAO VALVERDE1'!C72+'MAO2'!C73</f>
        <v>381</v>
      </c>
      <c r="D72" s="8">
        <f>'MAO VALVERDE1'!D72+'MAO2'!D73</f>
        <v>397</v>
      </c>
      <c r="E72" s="8">
        <f>'MAO VALVERDE1'!E72+'MAO2'!E73</f>
        <v>387</v>
      </c>
      <c r="F72" s="8">
        <f>'MAO VALVERDE1'!F72+'MAO2'!F73</f>
        <v>396</v>
      </c>
      <c r="G72" s="8">
        <f>'MAO VALVERDE1'!G72+'MAO2'!G73</f>
        <v>411</v>
      </c>
      <c r="H72" s="8">
        <f>'MAO VALVERDE1'!H72+'MAO2'!H73</f>
        <v>393</v>
      </c>
      <c r="I72" s="8">
        <f>'MAO VALVERDE1'!I72+'MAO2'!I73</f>
        <v>377</v>
      </c>
      <c r="J72" s="2"/>
      <c r="K72" s="2"/>
    </row>
    <row r="73" spans="1:11" ht="15.75" customHeight="1">
      <c r="A73" s="11" t="s">
        <v>19</v>
      </c>
      <c r="B73" s="10"/>
      <c r="C73" s="8">
        <f>'MAO VALVERDE1'!C73+'MAO2'!C74</f>
        <v>461</v>
      </c>
      <c r="D73" s="8">
        <f>'MAO VALVERDE1'!D73+'MAO2'!D74</f>
        <v>419</v>
      </c>
      <c r="E73" s="8">
        <f>'MAO VALVERDE1'!E73+'MAO2'!E74</f>
        <v>433</v>
      </c>
      <c r="F73" s="8">
        <f>'MAO VALVERDE1'!F73+'MAO2'!F74</f>
        <v>434</v>
      </c>
      <c r="G73" s="8">
        <f>'MAO VALVERDE1'!G73+'MAO2'!G74</f>
        <v>0</v>
      </c>
      <c r="H73" s="8">
        <f>'MAO VALVERDE1'!H73+'MAO2'!H74</f>
        <v>0</v>
      </c>
      <c r="I73" s="8">
        <f>'MAO VALVERDE1'!I73+'MAO2'!I74</f>
        <v>0</v>
      </c>
      <c r="J73" s="2"/>
      <c r="K73" s="2"/>
    </row>
    <row r="74" spans="1:11" ht="15.75" customHeight="1">
      <c r="A74" s="11" t="s">
        <v>20</v>
      </c>
      <c r="B74" s="10"/>
      <c r="C74" s="8">
        <f>'MAO VALVERDE1'!C74+'MAO2'!C75</f>
        <v>367</v>
      </c>
      <c r="D74" s="8">
        <f>'MAO VALVERDE1'!D74+'MAO2'!D75</f>
        <v>381</v>
      </c>
      <c r="E74" s="8">
        <f>'MAO VALVERDE1'!E74+'MAO2'!E75</f>
        <v>368</v>
      </c>
      <c r="F74" s="8">
        <f>'MAO VALVERDE1'!F74+'MAO2'!F75</f>
        <v>405</v>
      </c>
      <c r="G74" s="8">
        <f>'MAO VALVERDE1'!G74+'MAO2'!G75</f>
        <v>0</v>
      </c>
      <c r="H74" s="8">
        <f>'MAO VALVERDE1'!H74+'MAO2'!H75</f>
        <v>0</v>
      </c>
      <c r="I74" s="8">
        <f>'MAO VALVERDE1'!I74+'MAO2'!I75</f>
        <v>0</v>
      </c>
      <c r="J74" s="2"/>
      <c r="K74" s="2"/>
    </row>
    <row r="75" spans="1:11" ht="15.75" customHeight="1">
      <c r="A75" s="11" t="s">
        <v>21</v>
      </c>
      <c r="B75" s="10"/>
      <c r="C75" s="8">
        <f>'MAO VALVERDE1'!C75+'MAO2'!C76</f>
        <v>409</v>
      </c>
      <c r="D75" s="8">
        <f>'MAO VALVERDE1'!D75+'MAO2'!D76</f>
        <v>381</v>
      </c>
      <c r="E75" s="8">
        <f>'MAO VALVERDE1'!E75+'MAO2'!E76</f>
        <v>386</v>
      </c>
      <c r="F75" s="8">
        <f>'MAO VALVERDE1'!F75+'MAO2'!F76</f>
        <v>419</v>
      </c>
      <c r="G75" s="8">
        <f>'MAO VALVERDE1'!G75+'MAO2'!G76</f>
        <v>0</v>
      </c>
      <c r="H75" s="8">
        <f>'MAO VALVERDE1'!H75+'MAO2'!H76</f>
        <v>0</v>
      </c>
      <c r="I75" s="8">
        <f>'MAO VALVERDE1'!I75+'MAO2'!I76</f>
        <v>0</v>
      </c>
      <c r="J75" s="2"/>
      <c r="K75" s="2"/>
    </row>
    <row r="76" spans="1:11" ht="15.75" customHeight="1">
      <c r="A76" s="7" t="s">
        <v>22</v>
      </c>
      <c r="B76" s="12">
        <f t="shared" ref="B76:I76" si="4">SUM(B68:B75)</f>
        <v>369</v>
      </c>
      <c r="C76" s="12">
        <f t="shared" si="4"/>
        <v>2440</v>
      </c>
      <c r="D76" s="12">
        <f t="shared" si="4"/>
        <v>2408</v>
      </c>
      <c r="E76" s="12">
        <f t="shared" si="4"/>
        <v>2392</v>
      </c>
      <c r="F76" s="12">
        <f t="shared" si="4"/>
        <v>2465</v>
      </c>
      <c r="G76" s="12">
        <f t="shared" si="4"/>
        <v>1236</v>
      </c>
      <c r="H76" s="12">
        <f t="shared" si="4"/>
        <v>1207</v>
      </c>
      <c r="I76" s="12">
        <f t="shared" si="4"/>
        <v>982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13499</v>
      </c>
      <c r="J77" s="2"/>
      <c r="K77" s="2"/>
    </row>
    <row r="78" spans="1:11" ht="15.75" customHeight="1">
      <c r="A78" s="49" t="s">
        <v>4</v>
      </c>
      <c r="B78" s="51" t="s">
        <v>30</v>
      </c>
      <c r="C78" s="47"/>
      <c r="D78" s="47"/>
      <c r="E78" s="47"/>
      <c r="F78" s="47"/>
      <c r="G78" s="47"/>
      <c r="H78" s="47"/>
      <c r="I78" s="48"/>
      <c r="J78" s="2"/>
      <c r="K78" s="2"/>
    </row>
    <row r="79" spans="1:11" ht="15.75" customHeight="1">
      <c r="A79" s="63"/>
      <c r="B79" s="51" t="s">
        <v>114</v>
      </c>
      <c r="C79" s="47"/>
      <c r="D79" s="47"/>
      <c r="E79" s="47"/>
      <c r="F79" s="47"/>
      <c r="G79" s="47"/>
      <c r="H79" s="47"/>
      <c r="I79" s="48"/>
      <c r="J79" s="2"/>
      <c r="K79" s="2"/>
    </row>
    <row r="80" spans="1:11" ht="15.75" customHeight="1">
      <c r="A80" s="50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>
      <c r="A81" s="7" t="s">
        <v>14</v>
      </c>
      <c r="B81" s="8">
        <f>'MAO VALVERDE1'!B81+'MAO2'!B82</f>
        <v>262</v>
      </c>
      <c r="C81" s="8">
        <f>'MAO VALVERDE1'!C81+'MAO2'!C82</f>
        <v>0</v>
      </c>
      <c r="D81" s="8">
        <f>'MAO VALVERDE1'!D81+'MAO2'!D82</f>
        <v>0</v>
      </c>
      <c r="E81" s="8">
        <f>'MAO VALVERDE1'!E81+'MAO2'!E82</f>
        <v>0</v>
      </c>
      <c r="F81" s="8">
        <f>'MAO VALVERDE1'!F81+'MAO2'!F82</f>
        <v>0</v>
      </c>
      <c r="G81" s="8">
        <f>'MAO VALVERDE1'!G81+'MAO2'!G82</f>
        <v>0</v>
      </c>
      <c r="H81" s="8">
        <f>'MAO VALVERDE1'!H81+'MAO2'!H82</f>
        <v>0</v>
      </c>
      <c r="I81" s="8">
        <f>'MAO VALVERDE1'!I81+'MAO2'!I82</f>
        <v>0</v>
      </c>
      <c r="J81" s="2"/>
      <c r="K81" s="2"/>
    </row>
    <row r="82" spans="1:11" ht="15.75" customHeight="1">
      <c r="A82" s="9" t="s">
        <v>15</v>
      </c>
      <c r="B82" s="10"/>
      <c r="C82" s="8">
        <f>'MAO VALVERDE1'!C82+'MAO2'!C83</f>
        <v>0</v>
      </c>
      <c r="D82" s="8">
        <f>'MAO VALVERDE1'!D82+'MAO2'!D83</f>
        <v>0</v>
      </c>
      <c r="E82" s="8">
        <f>'MAO VALVERDE1'!E82+'MAO2'!E83</f>
        <v>0</v>
      </c>
      <c r="F82" s="8">
        <f>'MAO VALVERDE1'!F82+'MAO2'!F83</f>
        <v>0</v>
      </c>
      <c r="G82" s="8">
        <f>'MAO VALVERDE1'!G82+'MAO2'!G83</f>
        <v>0</v>
      </c>
      <c r="H82" s="8">
        <f>'MAO VALVERDE1'!H82+'MAO2'!H83</f>
        <v>0</v>
      </c>
      <c r="I82" s="8">
        <f>'MAO VALVERDE1'!I82+'MAO2'!I83</f>
        <v>0</v>
      </c>
      <c r="J82" s="2"/>
      <c r="K82" s="2"/>
    </row>
    <row r="83" spans="1:11" ht="15.75" customHeight="1">
      <c r="A83" s="11" t="s">
        <v>16</v>
      </c>
      <c r="B83" s="10"/>
      <c r="C83" s="8">
        <f>'MAO VALVERDE1'!C83+'MAO2'!C84</f>
        <v>247</v>
      </c>
      <c r="D83" s="8">
        <f>'MAO VALVERDE1'!D83+'MAO2'!D84</f>
        <v>222</v>
      </c>
      <c r="E83" s="8">
        <f>'MAO VALVERDE1'!E83+'MAO2'!E84</f>
        <v>246</v>
      </c>
      <c r="F83" s="8">
        <f>'MAO VALVERDE1'!F83+'MAO2'!F84</f>
        <v>250</v>
      </c>
      <c r="G83" s="8">
        <f>'MAO VALVERDE1'!G83+'MAO2'!G84</f>
        <v>222</v>
      </c>
      <c r="H83" s="8">
        <f>'MAO VALVERDE1'!H83+'MAO2'!H84</f>
        <v>222</v>
      </c>
      <c r="I83" s="8">
        <f>'MAO VALVERDE1'!I83+'MAO2'!I84</f>
        <v>222</v>
      </c>
      <c r="J83" s="2"/>
      <c r="K83" s="2"/>
    </row>
    <row r="84" spans="1:11" ht="15.75" customHeight="1">
      <c r="A84" s="11" t="s">
        <v>17</v>
      </c>
      <c r="B84" s="10"/>
      <c r="C84" s="8">
        <f>'MAO VALVERDE1'!C84+'MAO2'!C85</f>
        <v>254</v>
      </c>
      <c r="D84" s="8">
        <f>'MAO VALVERDE1'!D84+'MAO2'!D85</f>
        <v>217</v>
      </c>
      <c r="E84" s="8">
        <f>'MAO VALVERDE1'!E84+'MAO2'!E85</f>
        <v>207</v>
      </c>
      <c r="F84" s="8">
        <f>'MAO VALVERDE1'!F84+'MAO2'!F85</f>
        <v>210</v>
      </c>
      <c r="G84" s="8">
        <f>'MAO VALVERDE1'!G84+'MAO2'!G85</f>
        <v>207</v>
      </c>
      <c r="H84" s="8">
        <f>'MAO VALVERDE1'!H84+'MAO2'!H85</f>
        <v>212</v>
      </c>
      <c r="I84" s="8">
        <f>'MAO VALVERDE1'!I84+'MAO2'!I85</f>
        <v>222</v>
      </c>
      <c r="J84" s="2"/>
      <c r="K84" s="2"/>
    </row>
    <row r="85" spans="1:11" ht="15.75" customHeight="1">
      <c r="A85" s="11" t="s">
        <v>18</v>
      </c>
      <c r="B85" s="10"/>
      <c r="C85" s="8">
        <f>'MAO VALVERDE1'!C85+'MAO2'!C86</f>
        <v>272</v>
      </c>
      <c r="D85" s="8">
        <f>'MAO VALVERDE1'!D85+'MAO2'!D86</f>
        <v>284</v>
      </c>
      <c r="E85" s="8">
        <f>'MAO VALVERDE1'!E85+'MAO2'!E86</f>
        <v>265</v>
      </c>
      <c r="F85" s="8">
        <f>'MAO VALVERDE1'!F85+'MAO2'!F86</f>
        <v>264</v>
      </c>
      <c r="G85" s="8">
        <f>'MAO VALVERDE1'!G85+'MAO2'!G86</f>
        <v>254</v>
      </c>
      <c r="H85" s="8">
        <f>'MAO VALVERDE1'!H85+'MAO2'!H86</f>
        <v>282</v>
      </c>
      <c r="I85" s="8">
        <f>'MAO VALVERDE1'!I85+'MAO2'!I86</f>
        <v>288</v>
      </c>
      <c r="J85" s="2"/>
      <c r="K85" s="2"/>
    </row>
    <row r="86" spans="1:11" ht="15.75" customHeight="1">
      <c r="A86" s="11" t="s">
        <v>19</v>
      </c>
      <c r="B86" s="10"/>
      <c r="C86" s="8">
        <f>'MAO VALVERDE1'!C86+'MAO2'!C87</f>
        <v>243</v>
      </c>
      <c r="D86" s="8">
        <f>'MAO VALVERDE1'!D86+'MAO2'!D87</f>
        <v>208</v>
      </c>
      <c r="E86" s="8">
        <f>'MAO VALVERDE1'!E86+'MAO2'!E87</f>
        <v>208</v>
      </c>
      <c r="F86" s="8">
        <f>'MAO VALVERDE1'!F86+'MAO2'!F87</f>
        <v>208</v>
      </c>
      <c r="G86" s="8">
        <f>'MAO VALVERDE1'!G86+'MAO2'!G87</f>
        <v>0</v>
      </c>
      <c r="H86" s="8">
        <f>'MAO VALVERDE1'!H86+'MAO2'!H87</f>
        <v>0</v>
      </c>
      <c r="I86" s="8">
        <f>'MAO VALVERDE1'!I86+'MAO2'!I87</f>
        <v>0</v>
      </c>
      <c r="J86" s="2"/>
      <c r="K86" s="2"/>
    </row>
    <row r="87" spans="1:11" ht="15.75" customHeight="1">
      <c r="A87" s="11" t="s">
        <v>20</v>
      </c>
      <c r="B87" s="10"/>
      <c r="C87" s="8">
        <f>'MAO VALVERDE1'!C87+'MAO2'!C88</f>
        <v>222</v>
      </c>
      <c r="D87" s="8">
        <f>'MAO VALVERDE1'!D87+'MAO2'!D88</f>
        <v>222</v>
      </c>
      <c r="E87" s="8">
        <f>'MAO VALVERDE1'!E87+'MAO2'!E88</f>
        <v>222</v>
      </c>
      <c r="F87" s="8">
        <f>'MAO VALVERDE1'!F87+'MAO2'!F88</f>
        <v>232</v>
      </c>
      <c r="G87" s="8">
        <f>'MAO VALVERDE1'!G87+'MAO2'!G88</f>
        <v>0</v>
      </c>
      <c r="H87" s="8">
        <f>'MAO VALVERDE1'!H87+'MAO2'!H88</f>
        <v>0</v>
      </c>
      <c r="I87" s="8">
        <f>'MAO VALVERDE1'!I87+'MAO2'!I88</f>
        <v>0</v>
      </c>
      <c r="J87" s="2"/>
      <c r="K87" s="2"/>
    </row>
    <row r="88" spans="1:11" ht="15.75" customHeight="1">
      <c r="A88" s="11" t="s">
        <v>21</v>
      </c>
      <c r="B88" s="10"/>
      <c r="C88" s="8">
        <f>'MAO VALVERDE1'!C88+'MAO2'!C89</f>
        <v>202</v>
      </c>
      <c r="D88" s="8">
        <f>'MAO VALVERDE1'!D88+'MAO2'!D89</f>
        <v>202</v>
      </c>
      <c r="E88" s="8">
        <f>'MAO VALVERDE1'!E88+'MAO2'!E89</f>
        <v>392</v>
      </c>
      <c r="F88" s="8">
        <f>'MAO VALVERDE1'!F88+'MAO2'!F89</f>
        <v>202</v>
      </c>
      <c r="G88" s="8">
        <f>'MAO VALVERDE1'!G88+'MAO2'!G89</f>
        <v>0</v>
      </c>
      <c r="H88" s="8">
        <f>'MAO VALVERDE1'!H88+'MAO2'!H89</f>
        <v>0</v>
      </c>
      <c r="I88" s="8">
        <f>'MAO VALVERDE1'!I88+'MAO2'!I89</f>
        <v>0</v>
      </c>
      <c r="J88" s="2"/>
      <c r="K88" s="2"/>
    </row>
    <row r="89" spans="1:11" ht="15.75" customHeight="1">
      <c r="A89" s="7" t="s">
        <v>22</v>
      </c>
      <c r="B89" s="12">
        <f t="shared" ref="B89:I89" si="5">SUM(B81:B88)</f>
        <v>262</v>
      </c>
      <c r="C89" s="12">
        <f t="shared" si="5"/>
        <v>1440</v>
      </c>
      <c r="D89" s="12">
        <f t="shared" si="5"/>
        <v>1355</v>
      </c>
      <c r="E89" s="12">
        <f t="shared" si="5"/>
        <v>1540</v>
      </c>
      <c r="F89" s="12">
        <f t="shared" si="5"/>
        <v>1366</v>
      </c>
      <c r="G89" s="12">
        <f t="shared" si="5"/>
        <v>683</v>
      </c>
      <c r="H89" s="12">
        <f t="shared" si="5"/>
        <v>716</v>
      </c>
      <c r="I89" s="12">
        <f t="shared" si="5"/>
        <v>732</v>
      </c>
      <c r="J89" s="2"/>
      <c r="K89" s="2"/>
    </row>
    <row r="90" spans="1:11" ht="15.75" customHeight="1">
      <c r="A90" s="2"/>
      <c r="B90" s="2"/>
      <c r="C90" s="21" t="s">
        <v>48</v>
      </c>
      <c r="D90" s="96">
        <f>I23+I36+I50+I63+I77+I90</f>
        <v>145475</v>
      </c>
      <c r="E90" s="56"/>
      <c r="F90" s="2"/>
      <c r="G90" s="2"/>
      <c r="H90" s="2"/>
      <c r="I90" s="14">
        <f>SUM(B89:I89)</f>
        <v>8094</v>
      </c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3">
    <mergeCell ref="A7:I7"/>
    <mergeCell ref="A8:I8"/>
    <mergeCell ref="A9:I9"/>
    <mergeCell ref="A11:A13"/>
    <mergeCell ref="B12:I12"/>
    <mergeCell ref="A10:I10"/>
    <mergeCell ref="B11:I11"/>
    <mergeCell ref="A24:A26"/>
    <mergeCell ref="B24:I24"/>
    <mergeCell ref="B25:I25"/>
    <mergeCell ref="D90:E90"/>
    <mergeCell ref="A78:A80"/>
    <mergeCell ref="B78:I78"/>
    <mergeCell ref="B79:I79"/>
    <mergeCell ref="A51:A53"/>
    <mergeCell ref="B51:I51"/>
    <mergeCell ref="B52:I52"/>
    <mergeCell ref="A65:A67"/>
    <mergeCell ref="B65:I65"/>
    <mergeCell ref="B66:I66"/>
    <mergeCell ref="A38:A40"/>
    <mergeCell ref="B38:I38"/>
    <mergeCell ref="B39:I39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100"/>
  <sheetViews>
    <sheetView topLeftCell="A58" workbookViewId="0"/>
  </sheetViews>
  <sheetFormatPr baseColWidth="10" defaultColWidth="14.42578125" defaultRowHeight="15" customHeight="1"/>
  <cols>
    <col min="1" max="1" width="39" style="24" customWidth="1"/>
    <col min="2" max="2" width="8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30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109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v>1237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10"/>
      <c r="C16" s="8">
        <v>1311</v>
      </c>
      <c r="D16" s="8">
        <v>1311</v>
      </c>
      <c r="E16" s="8">
        <v>1311</v>
      </c>
      <c r="F16" s="8">
        <v>1311</v>
      </c>
      <c r="G16" s="8">
        <v>1311</v>
      </c>
      <c r="H16" s="8">
        <v>1311</v>
      </c>
      <c r="I16" s="8">
        <v>1311</v>
      </c>
      <c r="J16" s="5"/>
      <c r="K16" s="2"/>
    </row>
    <row r="17" spans="1:11" ht="20.25" thickTop="1" thickBot="1">
      <c r="A17" s="11" t="s">
        <v>17</v>
      </c>
      <c r="B17" s="10"/>
      <c r="C17" s="8">
        <v>1381</v>
      </c>
      <c r="D17" s="8">
        <v>1381</v>
      </c>
      <c r="E17" s="8">
        <v>1381</v>
      </c>
      <c r="F17" s="8">
        <v>1381</v>
      </c>
      <c r="G17" s="8">
        <v>1381</v>
      </c>
      <c r="H17" s="8">
        <v>1381</v>
      </c>
      <c r="I17" s="8">
        <v>1381</v>
      </c>
      <c r="J17" s="5"/>
      <c r="K17" s="2"/>
    </row>
    <row r="18" spans="1:11" ht="20.25" thickTop="1" thickBot="1">
      <c r="A18" s="11" t="s">
        <v>18</v>
      </c>
      <c r="B18" s="10"/>
      <c r="C18" s="8">
        <v>1497</v>
      </c>
      <c r="D18" s="8">
        <v>1497</v>
      </c>
      <c r="E18" s="8">
        <v>1497</v>
      </c>
      <c r="F18" s="8">
        <v>1497</v>
      </c>
      <c r="G18" s="8">
        <v>1497</v>
      </c>
      <c r="H18" s="8">
        <v>1497</v>
      </c>
      <c r="I18" s="8">
        <v>1497</v>
      </c>
      <c r="J18" s="5"/>
      <c r="K18" s="2"/>
    </row>
    <row r="19" spans="1:11" ht="20.25" thickTop="1" thickBot="1">
      <c r="A19" s="11" t="s">
        <v>19</v>
      </c>
      <c r="B19" s="10"/>
      <c r="C19" s="8">
        <v>1377</v>
      </c>
      <c r="D19" s="8">
        <v>1377</v>
      </c>
      <c r="E19" s="8">
        <v>1377</v>
      </c>
      <c r="F19" s="8">
        <v>1377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10"/>
      <c r="C20" s="8">
        <v>1257</v>
      </c>
      <c r="D20" s="8">
        <v>1257</v>
      </c>
      <c r="E20" s="8">
        <v>1257</v>
      </c>
      <c r="F20" s="8">
        <v>1257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10"/>
      <c r="C21" s="8">
        <v>1220</v>
      </c>
      <c r="D21" s="8">
        <v>1220</v>
      </c>
      <c r="E21" s="8">
        <v>1220</v>
      </c>
      <c r="F21" s="8">
        <v>1220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2">
        <f>SUM(B14:B21)</f>
        <v>1237</v>
      </c>
      <c r="C22" s="12">
        <f t="shared" ref="C22:I22" si="0">SUM(C16:C21)</f>
        <v>8043</v>
      </c>
      <c r="D22" s="12">
        <f t="shared" si="0"/>
        <v>8043</v>
      </c>
      <c r="E22" s="12">
        <f t="shared" si="0"/>
        <v>8043</v>
      </c>
      <c r="F22" s="12">
        <f t="shared" si="0"/>
        <v>8043</v>
      </c>
      <c r="G22" s="12">
        <f t="shared" si="0"/>
        <v>4189</v>
      </c>
      <c r="H22" s="12">
        <f t="shared" si="0"/>
        <v>4189</v>
      </c>
      <c r="I22" s="12">
        <f t="shared" si="0"/>
        <v>4189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45976</v>
      </c>
      <c r="J23" s="2"/>
      <c r="K23" s="2"/>
    </row>
    <row r="24" spans="1:11" ht="15.75" customHeight="1" thickTop="1" thickBot="1">
      <c r="A24" s="69" t="s">
        <v>4</v>
      </c>
      <c r="B24" s="51" t="s">
        <v>30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110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v>1000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1076</v>
      </c>
      <c r="D29" s="8">
        <v>1076</v>
      </c>
      <c r="E29" s="8">
        <v>1076</v>
      </c>
      <c r="F29" s="8">
        <v>1076</v>
      </c>
      <c r="G29" s="8">
        <v>1076</v>
      </c>
      <c r="H29" s="8">
        <v>1076</v>
      </c>
      <c r="I29" s="8">
        <v>1076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1005</v>
      </c>
      <c r="D30" s="8">
        <v>1005</v>
      </c>
      <c r="E30" s="8">
        <v>1005</v>
      </c>
      <c r="F30" s="8">
        <v>1005</v>
      </c>
      <c r="G30" s="8">
        <v>1005</v>
      </c>
      <c r="H30" s="8">
        <v>1005</v>
      </c>
      <c r="I30" s="8">
        <v>1005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1264</v>
      </c>
      <c r="D31" s="8">
        <v>1264</v>
      </c>
      <c r="E31" s="8">
        <v>1264</v>
      </c>
      <c r="F31" s="8">
        <v>1264</v>
      </c>
      <c r="G31" s="8">
        <v>1264</v>
      </c>
      <c r="H31" s="8">
        <v>1264</v>
      </c>
      <c r="I31" s="8">
        <v>1264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1036</v>
      </c>
      <c r="D32" s="8">
        <v>1036</v>
      </c>
      <c r="E32" s="8">
        <v>1036</v>
      </c>
      <c r="F32" s="8">
        <v>1036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1077</v>
      </c>
      <c r="D33" s="8">
        <v>1077</v>
      </c>
      <c r="E33" s="8">
        <v>1077</v>
      </c>
      <c r="F33" s="8">
        <v>1077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965</v>
      </c>
      <c r="D34" s="8">
        <v>965</v>
      </c>
      <c r="E34" s="8">
        <v>965</v>
      </c>
      <c r="F34" s="8">
        <v>965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1000</v>
      </c>
      <c r="C35" s="12">
        <f t="shared" si="1"/>
        <v>6423</v>
      </c>
      <c r="D35" s="12">
        <f t="shared" si="1"/>
        <v>6423</v>
      </c>
      <c r="E35" s="12">
        <f t="shared" si="1"/>
        <v>6423</v>
      </c>
      <c r="F35" s="12">
        <f t="shared" si="1"/>
        <v>6423</v>
      </c>
      <c r="G35" s="12">
        <f t="shared" si="1"/>
        <v>3345</v>
      </c>
      <c r="H35" s="12">
        <f t="shared" si="1"/>
        <v>3345</v>
      </c>
      <c r="I35" s="12">
        <f t="shared" si="1"/>
        <v>3345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36727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30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111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8">
        <v>477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510</v>
      </c>
      <c r="D43" s="8">
        <v>510</v>
      </c>
      <c r="E43" s="8">
        <v>510</v>
      </c>
      <c r="F43" s="8">
        <v>510</v>
      </c>
      <c r="G43" s="8">
        <v>510</v>
      </c>
      <c r="H43" s="8">
        <v>510</v>
      </c>
      <c r="I43" s="8">
        <v>510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495</v>
      </c>
      <c r="D44" s="8">
        <v>495</v>
      </c>
      <c r="E44" s="8">
        <v>495</v>
      </c>
      <c r="F44" s="8">
        <v>495</v>
      </c>
      <c r="G44" s="8">
        <v>495</v>
      </c>
      <c r="H44" s="8">
        <v>495</v>
      </c>
      <c r="I44" s="8">
        <v>495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565</v>
      </c>
      <c r="D45" s="8">
        <v>565</v>
      </c>
      <c r="E45" s="8">
        <v>565</v>
      </c>
      <c r="F45" s="8">
        <v>565</v>
      </c>
      <c r="G45" s="8">
        <v>565</v>
      </c>
      <c r="H45" s="8">
        <v>565</v>
      </c>
      <c r="I45" s="8">
        <v>565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513</v>
      </c>
      <c r="D46" s="8">
        <v>513</v>
      </c>
      <c r="E46" s="8">
        <v>513</v>
      </c>
      <c r="F46" s="8">
        <v>513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487</v>
      </c>
      <c r="D47" s="8">
        <v>487</v>
      </c>
      <c r="E47" s="8">
        <v>487</v>
      </c>
      <c r="F47" s="8">
        <v>487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476</v>
      </c>
      <c r="D48" s="8">
        <v>476</v>
      </c>
      <c r="E48" s="8">
        <v>476</v>
      </c>
      <c r="F48" s="8">
        <v>476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477</v>
      </c>
      <c r="C49" s="12">
        <f t="shared" si="2"/>
        <v>3046</v>
      </c>
      <c r="D49" s="12">
        <f t="shared" si="2"/>
        <v>3046</v>
      </c>
      <c r="E49" s="12">
        <f t="shared" si="2"/>
        <v>3046</v>
      </c>
      <c r="F49" s="12">
        <f t="shared" si="2"/>
        <v>3046</v>
      </c>
      <c r="G49" s="12">
        <f t="shared" si="2"/>
        <v>1570</v>
      </c>
      <c r="H49" s="12">
        <f t="shared" si="2"/>
        <v>1570</v>
      </c>
      <c r="I49" s="12">
        <f t="shared" si="2"/>
        <v>1570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17371</v>
      </c>
      <c r="J50" s="2"/>
      <c r="K50" s="2"/>
    </row>
    <row r="51" spans="1:11" ht="15.75" customHeight="1" thickTop="1" thickBot="1">
      <c r="A51" s="69" t="s">
        <v>4</v>
      </c>
      <c r="B51" s="51" t="s">
        <v>30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112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8">
        <v>213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253</v>
      </c>
      <c r="D56" s="8">
        <v>253</v>
      </c>
      <c r="E56" s="8">
        <v>253</v>
      </c>
      <c r="F56" s="8">
        <v>253</v>
      </c>
      <c r="G56" s="8">
        <v>253</v>
      </c>
      <c r="H56" s="8">
        <v>253</v>
      </c>
      <c r="I56" s="8">
        <v>253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266</v>
      </c>
      <c r="D57" s="8">
        <v>266</v>
      </c>
      <c r="E57" s="8">
        <v>266</v>
      </c>
      <c r="F57" s="8">
        <v>266</v>
      </c>
      <c r="G57" s="8">
        <v>266</v>
      </c>
      <c r="H57" s="8">
        <v>266</v>
      </c>
      <c r="I57" s="8">
        <v>266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275</v>
      </c>
      <c r="D58" s="8">
        <v>275</v>
      </c>
      <c r="E58" s="8">
        <v>275</v>
      </c>
      <c r="F58" s="8">
        <v>275</v>
      </c>
      <c r="G58" s="8">
        <v>275</v>
      </c>
      <c r="H58" s="8">
        <v>275</v>
      </c>
      <c r="I58" s="8">
        <v>275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265</v>
      </c>
      <c r="D59" s="8">
        <v>265</v>
      </c>
      <c r="E59" s="8">
        <v>265</v>
      </c>
      <c r="F59" s="8">
        <v>265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236</v>
      </c>
      <c r="D60" s="8">
        <v>236</v>
      </c>
      <c r="E60" s="8">
        <v>236</v>
      </c>
      <c r="F60" s="8">
        <v>236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228</v>
      </c>
      <c r="D61" s="8">
        <v>228</v>
      </c>
      <c r="E61" s="8">
        <v>228</v>
      </c>
      <c r="F61" s="8">
        <v>228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213</v>
      </c>
      <c r="C62" s="12">
        <f t="shared" si="3"/>
        <v>1523</v>
      </c>
      <c r="D62" s="12">
        <f t="shared" si="3"/>
        <v>1523</v>
      </c>
      <c r="E62" s="12">
        <f t="shared" si="3"/>
        <v>1523</v>
      </c>
      <c r="F62" s="12">
        <f t="shared" si="3"/>
        <v>1523</v>
      </c>
      <c r="G62" s="12">
        <f t="shared" si="3"/>
        <v>794</v>
      </c>
      <c r="H62" s="12">
        <f t="shared" si="3"/>
        <v>794</v>
      </c>
      <c r="I62" s="15">
        <f t="shared" si="3"/>
        <v>794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8687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30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113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8">
        <v>369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 thickTop="1" thickBot="1">
      <c r="A69" s="9" t="s">
        <v>15</v>
      </c>
      <c r="B69" s="10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 thickTop="1" thickBot="1">
      <c r="A70" s="11" t="s">
        <v>16</v>
      </c>
      <c r="B70" s="10"/>
      <c r="C70" s="8">
        <v>223</v>
      </c>
      <c r="D70" s="8">
        <v>223</v>
      </c>
      <c r="E70" s="8">
        <v>223</v>
      </c>
      <c r="F70" s="8">
        <v>223</v>
      </c>
      <c r="G70" s="8">
        <v>223</v>
      </c>
      <c r="H70" s="8">
        <v>223</v>
      </c>
      <c r="I70" s="8">
        <v>223</v>
      </c>
      <c r="J70" s="2"/>
      <c r="K70" s="2"/>
    </row>
    <row r="71" spans="1:11" ht="15.75" customHeight="1" thickTop="1" thickBot="1">
      <c r="A71" s="11" t="s">
        <v>17</v>
      </c>
      <c r="B71" s="10"/>
      <c r="C71" s="8">
        <v>361</v>
      </c>
      <c r="D71" s="8">
        <v>361</v>
      </c>
      <c r="E71" s="8">
        <v>361</v>
      </c>
      <c r="F71" s="8">
        <v>361</v>
      </c>
      <c r="G71" s="8">
        <v>361</v>
      </c>
      <c r="H71" s="8">
        <v>361</v>
      </c>
      <c r="I71" s="8">
        <v>361</v>
      </c>
      <c r="J71" s="2"/>
      <c r="K71" s="2"/>
    </row>
    <row r="72" spans="1:11" ht="15.75" customHeight="1" thickTop="1" thickBot="1">
      <c r="A72" s="11" t="s">
        <v>18</v>
      </c>
      <c r="B72" s="10"/>
      <c r="C72" s="8">
        <v>377</v>
      </c>
      <c r="D72" s="8">
        <v>377</v>
      </c>
      <c r="E72" s="8">
        <v>377</v>
      </c>
      <c r="F72" s="8">
        <v>377</v>
      </c>
      <c r="G72" s="8">
        <v>377</v>
      </c>
      <c r="H72" s="8">
        <v>377</v>
      </c>
      <c r="I72" s="8">
        <v>377</v>
      </c>
      <c r="J72" s="2"/>
      <c r="K72" s="2"/>
    </row>
    <row r="73" spans="1:11" ht="15.75" customHeight="1" thickTop="1" thickBot="1">
      <c r="A73" s="11" t="s">
        <v>19</v>
      </c>
      <c r="B73" s="10"/>
      <c r="C73" s="8">
        <v>408</v>
      </c>
      <c r="D73" s="8">
        <v>408</v>
      </c>
      <c r="E73" s="8">
        <v>408</v>
      </c>
      <c r="F73" s="8">
        <v>408</v>
      </c>
      <c r="G73" s="8"/>
      <c r="H73" s="8"/>
      <c r="I73" s="8"/>
      <c r="J73" s="2"/>
      <c r="K73" s="2"/>
    </row>
    <row r="74" spans="1:11" ht="15.75" customHeight="1" thickTop="1" thickBot="1">
      <c r="A74" s="11" t="s">
        <v>20</v>
      </c>
      <c r="B74" s="10"/>
      <c r="C74" s="8">
        <v>352</v>
      </c>
      <c r="D74" s="8">
        <v>352</v>
      </c>
      <c r="E74" s="8">
        <v>352</v>
      </c>
      <c r="F74" s="8">
        <v>352</v>
      </c>
      <c r="G74" s="8"/>
      <c r="H74" s="8"/>
      <c r="I74" s="8"/>
      <c r="J74" s="2"/>
      <c r="K74" s="2"/>
    </row>
    <row r="75" spans="1:11" ht="15.75" customHeight="1" thickTop="1" thickBot="1">
      <c r="A75" s="11" t="s">
        <v>21</v>
      </c>
      <c r="B75" s="10"/>
      <c r="C75" s="8">
        <v>371</v>
      </c>
      <c r="D75" s="8">
        <v>371</v>
      </c>
      <c r="E75" s="8">
        <v>371</v>
      </c>
      <c r="F75" s="8">
        <v>371</v>
      </c>
      <c r="G75" s="8"/>
      <c r="H75" s="8"/>
      <c r="I75" s="8"/>
      <c r="J75" s="2"/>
      <c r="K75" s="2"/>
    </row>
    <row r="76" spans="1:11" ht="15.75" customHeight="1" thickTop="1" thickBot="1">
      <c r="A76" s="7" t="s">
        <v>22</v>
      </c>
      <c r="B76" s="12">
        <f t="shared" ref="B76:I76" si="4">SUM(B68:B75)</f>
        <v>369</v>
      </c>
      <c r="C76" s="12">
        <f t="shared" si="4"/>
        <v>2092</v>
      </c>
      <c r="D76" s="12">
        <f t="shared" si="4"/>
        <v>2092</v>
      </c>
      <c r="E76" s="12">
        <f t="shared" si="4"/>
        <v>2092</v>
      </c>
      <c r="F76" s="12">
        <f t="shared" si="4"/>
        <v>2092</v>
      </c>
      <c r="G76" s="12">
        <f t="shared" si="4"/>
        <v>961</v>
      </c>
      <c r="H76" s="12">
        <f t="shared" si="4"/>
        <v>961</v>
      </c>
      <c r="I76" s="12">
        <f t="shared" si="4"/>
        <v>961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11620</v>
      </c>
      <c r="J77" s="2"/>
      <c r="K77" s="2"/>
    </row>
    <row r="78" spans="1:11" ht="15.75" customHeight="1" thickTop="1" thickBot="1">
      <c r="A78" s="69" t="s">
        <v>4</v>
      </c>
      <c r="B78" s="51" t="s">
        <v>30</v>
      </c>
      <c r="C78" s="72"/>
      <c r="D78" s="72"/>
      <c r="E78" s="72"/>
      <c r="F78" s="72"/>
      <c r="G78" s="72"/>
      <c r="H78" s="72"/>
      <c r="I78" s="73"/>
      <c r="J78" s="2"/>
      <c r="K78" s="2"/>
    </row>
    <row r="79" spans="1:11" ht="15.75" customHeight="1" thickTop="1" thickBot="1">
      <c r="A79" s="70"/>
      <c r="B79" s="51" t="s">
        <v>114</v>
      </c>
      <c r="C79" s="72"/>
      <c r="D79" s="72"/>
      <c r="E79" s="72"/>
      <c r="F79" s="72"/>
      <c r="G79" s="72"/>
      <c r="H79" s="72"/>
      <c r="I79" s="73"/>
      <c r="J79" s="2"/>
      <c r="K79" s="2"/>
    </row>
    <row r="80" spans="1:11" ht="15.75" customHeight="1" thickTop="1" thickBot="1">
      <c r="A80" s="71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 thickTop="1" thickBot="1">
      <c r="A81" s="7" t="s">
        <v>14</v>
      </c>
      <c r="B81" s="8">
        <v>212</v>
      </c>
      <c r="C81" s="8"/>
      <c r="D81" s="8"/>
      <c r="E81" s="8"/>
      <c r="F81" s="8"/>
      <c r="G81" s="8"/>
      <c r="H81" s="8"/>
      <c r="I81" s="8"/>
      <c r="J81" s="2"/>
      <c r="K81" s="2"/>
    </row>
    <row r="82" spans="1:11" ht="15.75" customHeight="1" thickTop="1" thickBot="1">
      <c r="A82" s="9" t="s">
        <v>15</v>
      </c>
      <c r="B82" s="10"/>
      <c r="C82" s="8"/>
      <c r="D82" s="8"/>
      <c r="E82" s="8"/>
      <c r="F82" s="8"/>
      <c r="G82" s="8"/>
      <c r="H82" s="8"/>
      <c r="I82" s="8"/>
      <c r="J82" s="2"/>
      <c r="K82" s="2"/>
    </row>
    <row r="83" spans="1:11" ht="15.75" customHeight="1" thickTop="1" thickBot="1">
      <c r="A83" s="11" t="s">
        <v>16</v>
      </c>
      <c r="B83" s="10"/>
      <c r="C83" s="8">
        <v>222</v>
      </c>
      <c r="D83" s="8">
        <v>222</v>
      </c>
      <c r="E83" s="8">
        <v>222</v>
      </c>
      <c r="F83" s="8">
        <v>222</v>
      </c>
      <c r="G83" s="8">
        <v>222</v>
      </c>
      <c r="H83" s="8">
        <v>222</v>
      </c>
      <c r="I83" s="8">
        <v>222</v>
      </c>
      <c r="J83" s="2"/>
      <c r="K83" s="2"/>
    </row>
    <row r="84" spans="1:11" ht="15.75" customHeight="1" thickTop="1" thickBot="1">
      <c r="A84" s="11" t="s">
        <v>17</v>
      </c>
      <c r="B84" s="10"/>
      <c r="C84" s="8">
        <v>192</v>
      </c>
      <c r="D84" s="8">
        <v>192</v>
      </c>
      <c r="E84" s="8">
        <v>192</v>
      </c>
      <c r="F84" s="8">
        <v>192</v>
      </c>
      <c r="G84" s="8">
        <v>192</v>
      </c>
      <c r="H84" s="8">
        <v>192</v>
      </c>
      <c r="I84" s="8">
        <v>192</v>
      </c>
      <c r="J84" s="2"/>
      <c r="K84" s="2"/>
    </row>
    <row r="85" spans="1:11" ht="15.75" customHeight="1" thickTop="1" thickBot="1">
      <c r="A85" s="11" t="s">
        <v>18</v>
      </c>
      <c r="B85" s="10"/>
      <c r="C85" s="8">
        <v>254</v>
      </c>
      <c r="D85" s="8">
        <v>254</v>
      </c>
      <c r="E85" s="8">
        <v>254</v>
      </c>
      <c r="F85" s="8">
        <v>254</v>
      </c>
      <c r="G85" s="8">
        <v>254</v>
      </c>
      <c r="H85" s="8">
        <v>254</v>
      </c>
      <c r="I85" s="8">
        <v>254</v>
      </c>
      <c r="J85" s="2"/>
      <c r="K85" s="2"/>
    </row>
    <row r="86" spans="1:11" ht="15.75" customHeight="1" thickTop="1" thickBot="1">
      <c r="A86" s="11" t="s">
        <v>19</v>
      </c>
      <c r="B86" s="10"/>
      <c r="C86" s="8">
        <v>178</v>
      </c>
      <c r="D86" s="8">
        <v>178</v>
      </c>
      <c r="E86" s="8">
        <v>178</v>
      </c>
      <c r="F86" s="8">
        <v>178</v>
      </c>
      <c r="G86" s="8"/>
      <c r="H86" s="8"/>
      <c r="I86" s="8"/>
      <c r="J86" s="2"/>
      <c r="K86" s="2"/>
    </row>
    <row r="87" spans="1:11" ht="15.75" customHeight="1" thickTop="1" thickBot="1">
      <c r="A87" s="11" t="s">
        <v>20</v>
      </c>
      <c r="B87" s="10"/>
      <c r="C87" s="8">
        <v>222</v>
      </c>
      <c r="D87" s="8">
        <v>222</v>
      </c>
      <c r="E87" s="8">
        <v>222</v>
      </c>
      <c r="F87" s="8">
        <v>222</v>
      </c>
      <c r="G87" s="8"/>
      <c r="H87" s="8"/>
      <c r="I87" s="8"/>
      <c r="J87" s="2"/>
      <c r="K87" s="2"/>
    </row>
    <row r="88" spans="1:11" ht="15.75" customHeight="1" thickTop="1" thickBot="1">
      <c r="A88" s="11" t="s">
        <v>21</v>
      </c>
      <c r="B88" s="10"/>
      <c r="C88" s="8">
        <v>202</v>
      </c>
      <c r="D88" s="8">
        <v>202</v>
      </c>
      <c r="E88" s="8">
        <v>202</v>
      </c>
      <c r="F88" s="8">
        <v>202</v>
      </c>
      <c r="G88" s="8"/>
      <c r="H88" s="8"/>
      <c r="I88" s="8"/>
      <c r="J88" s="2"/>
      <c r="K88" s="2"/>
    </row>
    <row r="89" spans="1:11" ht="15.75" customHeight="1" thickTop="1" thickBot="1">
      <c r="A89" s="7" t="s">
        <v>22</v>
      </c>
      <c r="B89" s="12">
        <f t="shared" ref="B89:I89" si="5">SUM(B81:B88)</f>
        <v>212</v>
      </c>
      <c r="C89" s="12">
        <f t="shared" si="5"/>
        <v>1270</v>
      </c>
      <c r="D89" s="12">
        <f t="shared" si="5"/>
        <v>1270</v>
      </c>
      <c r="E89" s="12">
        <f t="shared" si="5"/>
        <v>1270</v>
      </c>
      <c r="F89" s="12">
        <f t="shared" si="5"/>
        <v>1270</v>
      </c>
      <c r="G89" s="12">
        <f t="shared" si="5"/>
        <v>668</v>
      </c>
      <c r="H89" s="12">
        <f t="shared" si="5"/>
        <v>668</v>
      </c>
      <c r="I89" s="12">
        <f t="shared" si="5"/>
        <v>668</v>
      </c>
      <c r="J89" s="2"/>
      <c r="K89" s="2"/>
    </row>
    <row r="90" spans="1:11" ht="15.75" customHeight="1" thickTop="1" thickBot="1">
      <c r="A90" s="2"/>
      <c r="B90" s="2"/>
      <c r="C90" s="21" t="s">
        <v>48</v>
      </c>
      <c r="D90" s="97">
        <f>I23+I36+I50+I63+I77+I90</f>
        <v>127677</v>
      </c>
      <c r="E90" s="93"/>
      <c r="F90" s="2"/>
      <c r="G90" s="2"/>
      <c r="H90" s="2"/>
      <c r="I90" s="14">
        <f>SUM(B89:I89)</f>
        <v>7296</v>
      </c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3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78:A80"/>
    <mergeCell ref="B78:I78"/>
    <mergeCell ref="B79:I79"/>
    <mergeCell ref="D90:E90"/>
    <mergeCell ref="A51:A53"/>
    <mergeCell ref="B51:I51"/>
    <mergeCell ref="B52:I52"/>
    <mergeCell ref="A65:A67"/>
    <mergeCell ref="B65:I65"/>
    <mergeCell ref="B66:I66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I93"/>
  <sheetViews>
    <sheetView topLeftCell="A73" workbookViewId="0">
      <selection activeCell="D91" sqref="D91:E91"/>
    </sheetView>
  </sheetViews>
  <sheetFormatPr baseColWidth="10" defaultRowHeight="15"/>
  <cols>
    <col min="1" max="1" width="29.28515625" style="26" customWidth="1"/>
    <col min="2" max="2" width="11.42578125" style="26"/>
    <col min="3" max="3" width="20.140625" style="26" customWidth="1"/>
    <col min="4" max="4" width="15.7109375" style="26" customWidth="1"/>
    <col min="5" max="5" width="19.85546875" style="26" customWidth="1"/>
    <col min="6" max="6" width="21.7109375" style="26" customWidth="1"/>
    <col min="7" max="7" width="22.7109375" style="26" customWidth="1"/>
    <col min="8" max="8" width="19.140625" style="26" customWidth="1"/>
    <col min="9" max="9" width="19.5703125" style="26" customWidth="1"/>
    <col min="10" max="16384" width="11.42578125" style="26"/>
  </cols>
  <sheetData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9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9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9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9" ht="20.25" thickTop="1" thickBot="1">
      <c r="A12" s="80" t="s">
        <v>4</v>
      </c>
      <c r="B12" s="81" t="s">
        <v>30</v>
      </c>
      <c r="C12" s="82"/>
      <c r="D12" s="82"/>
      <c r="E12" s="82"/>
      <c r="F12" s="82"/>
      <c r="G12" s="82"/>
      <c r="H12" s="82"/>
      <c r="I12" s="83"/>
    </row>
    <row r="13" spans="1:9" ht="20.25" thickTop="1" thickBot="1">
      <c r="A13" s="80"/>
      <c r="B13" s="81" t="s">
        <v>109</v>
      </c>
      <c r="C13" s="82"/>
      <c r="D13" s="82"/>
      <c r="E13" s="82"/>
      <c r="F13" s="82"/>
      <c r="G13" s="82"/>
      <c r="H13" s="82"/>
      <c r="I13" s="83"/>
    </row>
    <row r="14" spans="1:9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9" ht="20.25" thickTop="1" thickBot="1">
      <c r="A15" s="28" t="s">
        <v>14</v>
      </c>
      <c r="B15" s="31">
        <v>60</v>
      </c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0" t="s">
        <v>15</v>
      </c>
      <c r="B16" s="31"/>
      <c r="C16" s="29"/>
      <c r="D16" s="29"/>
      <c r="E16" s="29"/>
      <c r="F16" s="29"/>
      <c r="G16" s="29"/>
      <c r="H16" s="29"/>
      <c r="I16" s="29"/>
    </row>
    <row r="17" spans="1:9" ht="20.25" thickTop="1" thickBot="1">
      <c r="A17" s="32" t="s">
        <v>16</v>
      </c>
      <c r="B17" s="31"/>
      <c r="C17" s="29">
        <v>180</v>
      </c>
      <c r="D17" s="29">
        <v>180</v>
      </c>
      <c r="E17" s="29">
        <v>150</v>
      </c>
      <c r="F17" s="29">
        <v>150</v>
      </c>
      <c r="G17" s="29">
        <v>40</v>
      </c>
      <c r="H17" s="29">
        <v>160</v>
      </c>
      <c r="I17" s="29">
        <v>20</v>
      </c>
    </row>
    <row r="18" spans="1:9" ht="20.25" thickTop="1" thickBot="1">
      <c r="A18" s="32" t="s">
        <v>17</v>
      </c>
      <c r="B18" s="31"/>
      <c r="C18" s="29">
        <v>135</v>
      </c>
      <c r="D18" s="29">
        <v>45</v>
      </c>
      <c r="E18" s="29"/>
      <c r="F18" s="29">
        <v>125</v>
      </c>
      <c r="G18" s="29">
        <v>25</v>
      </c>
      <c r="H18" s="29">
        <v>150</v>
      </c>
      <c r="I18" s="29">
        <v>25</v>
      </c>
    </row>
    <row r="19" spans="1:9" ht="20.25" thickTop="1" thickBot="1">
      <c r="A19" s="32" t="s">
        <v>18</v>
      </c>
      <c r="B19" s="31"/>
      <c r="C19" s="29"/>
      <c r="D19" s="29"/>
      <c r="E19" s="29">
        <v>35</v>
      </c>
      <c r="F19" s="29">
        <v>50</v>
      </c>
      <c r="G19" s="29">
        <v>30</v>
      </c>
      <c r="H19" s="29">
        <v>50</v>
      </c>
      <c r="I19" s="29"/>
    </row>
    <row r="20" spans="1:9" ht="20.25" thickTop="1" thickBot="1">
      <c r="A20" s="32" t="s">
        <v>19</v>
      </c>
      <c r="B20" s="31"/>
      <c r="C20" s="29">
        <v>115</v>
      </c>
      <c r="D20" s="29">
        <v>100</v>
      </c>
      <c r="E20" s="29">
        <v>90</v>
      </c>
      <c r="F20" s="29">
        <v>110</v>
      </c>
      <c r="G20" s="29"/>
      <c r="H20" s="29"/>
      <c r="I20" s="29"/>
    </row>
    <row r="21" spans="1:9" ht="20.25" thickTop="1" thickBot="1">
      <c r="A21" s="32" t="s">
        <v>20</v>
      </c>
      <c r="B21" s="31"/>
      <c r="C21" s="29">
        <v>175</v>
      </c>
      <c r="D21" s="29">
        <v>150</v>
      </c>
      <c r="E21" s="29">
        <v>125</v>
      </c>
      <c r="F21" s="29">
        <v>135</v>
      </c>
      <c r="G21" s="29"/>
      <c r="H21" s="29"/>
      <c r="I21" s="29"/>
    </row>
    <row r="22" spans="1:9" ht="20.25" thickTop="1" thickBot="1">
      <c r="A22" s="32" t="s">
        <v>21</v>
      </c>
      <c r="B22" s="31"/>
      <c r="C22" s="29">
        <v>50</v>
      </c>
      <c r="D22" s="29">
        <v>100</v>
      </c>
      <c r="E22" s="29">
        <v>110</v>
      </c>
      <c r="F22" s="29">
        <v>135</v>
      </c>
      <c r="G22" s="29"/>
      <c r="H22" s="29"/>
      <c r="I22" s="29"/>
    </row>
    <row r="23" spans="1:9" ht="20.25" thickTop="1" thickBot="1">
      <c r="A23" s="28" t="s">
        <v>22</v>
      </c>
      <c r="B23" s="33">
        <f>SUM(B15:B22)</f>
        <v>60</v>
      </c>
      <c r="C23" s="33">
        <f t="shared" ref="C23:I23" si="0">SUM(C17:C22)</f>
        <v>655</v>
      </c>
      <c r="D23" s="33">
        <f t="shared" si="0"/>
        <v>575</v>
      </c>
      <c r="E23" s="33">
        <f t="shared" si="0"/>
        <v>510</v>
      </c>
      <c r="F23" s="33">
        <f t="shared" si="0"/>
        <v>705</v>
      </c>
      <c r="G23" s="33">
        <f t="shared" si="0"/>
        <v>95</v>
      </c>
      <c r="H23" s="33">
        <f t="shared" si="0"/>
        <v>360</v>
      </c>
      <c r="I23" s="33">
        <f t="shared" si="0"/>
        <v>45</v>
      </c>
    </row>
    <row r="24" spans="1:9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3005</v>
      </c>
    </row>
    <row r="25" spans="1:9" ht="20.25" thickTop="1" thickBot="1">
      <c r="A25" s="80" t="s">
        <v>4</v>
      </c>
      <c r="B25" s="81" t="s">
        <v>30</v>
      </c>
      <c r="C25" s="82"/>
      <c r="D25" s="82"/>
      <c r="E25" s="82"/>
      <c r="F25" s="82"/>
      <c r="G25" s="82"/>
      <c r="H25" s="82"/>
      <c r="I25" s="83"/>
    </row>
    <row r="26" spans="1:9" ht="20.25" thickTop="1" thickBot="1">
      <c r="A26" s="80"/>
      <c r="B26" s="81" t="s">
        <v>110</v>
      </c>
      <c r="C26" s="82"/>
      <c r="D26" s="82"/>
      <c r="E26" s="82"/>
      <c r="F26" s="82"/>
      <c r="G26" s="82"/>
      <c r="H26" s="82"/>
      <c r="I26" s="83"/>
    </row>
    <row r="27" spans="1:9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9" ht="20.25" thickTop="1" thickBot="1">
      <c r="A28" s="28" t="s">
        <v>14</v>
      </c>
      <c r="B28" s="31">
        <v>20</v>
      </c>
      <c r="C28" s="29"/>
      <c r="D28" s="29"/>
      <c r="E28" s="29"/>
      <c r="F28" s="29"/>
      <c r="G28" s="29"/>
      <c r="H28" s="29"/>
      <c r="I28" s="29"/>
    </row>
    <row r="29" spans="1:9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9" ht="20.25" thickTop="1" thickBot="1">
      <c r="A30" s="32" t="s">
        <v>16</v>
      </c>
      <c r="B30" s="31"/>
      <c r="C30" s="29">
        <v>86</v>
      </c>
      <c r="D30" s="29">
        <v>58</v>
      </c>
      <c r="E30" s="29">
        <v>62</v>
      </c>
      <c r="F30" s="29">
        <v>36</v>
      </c>
      <c r="G30" s="29">
        <v>62</v>
      </c>
      <c r="H30" s="29">
        <v>53</v>
      </c>
      <c r="I30" s="29">
        <v>95</v>
      </c>
    </row>
    <row r="31" spans="1:9" ht="20.25" thickTop="1" thickBot="1">
      <c r="A31" s="32" t="s">
        <v>17</v>
      </c>
      <c r="B31" s="31"/>
      <c r="C31" s="29">
        <v>106</v>
      </c>
      <c r="D31" s="29">
        <v>64</v>
      </c>
      <c r="E31" s="29">
        <v>106</v>
      </c>
      <c r="F31" s="29">
        <v>65</v>
      </c>
      <c r="G31" s="29">
        <v>71</v>
      </c>
      <c r="H31" s="29">
        <v>150</v>
      </c>
      <c r="I31" s="29">
        <v>60</v>
      </c>
    </row>
    <row r="32" spans="1:9" ht="20.25" thickTop="1" thickBot="1">
      <c r="A32" s="32" t="s">
        <v>18</v>
      </c>
      <c r="B32" s="31"/>
      <c r="C32" s="29">
        <v>60</v>
      </c>
      <c r="D32" s="29">
        <v>106</v>
      </c>
      <c r="E32" s="29">
        <v>55</v>
      </c>
      <c r="F32" s="29">
        <v>40</v>
      </c>
      <c r="G32" s="29">
        <v>85</v>
      </c>
      <c r="H32" s="29">
        <v>30</v>
      </c>
      <c r="I32" s="29">
        <v>30</v>
      </c>
    </row>
    <row r="33" spans="1:9" ht="20.25" thickTop="1" thickBot="1">
      <c r="A33" s="32" t="s">
        <v>19</v>
      </c>
      <c r="B33" s="31"/>
      <c r="C33" s="29">
        <v>65</v>
      </c>
      <c r="D33" s="29">
        <v>65</v>
      </c>
      <c r="E33" s="29">
        <v>65</v>
      </c>
      <c r="F33" s="29">
        <v>58</v>
      </c>
      <c r="G33" s="29"/>
      <c r="H33" s="29"/>
      <c r="I33" s="29"/>
    </row>
    <row r="34" spans="1:9" ht="20.25" thickTop="1" thickBot="1">
      <c r="A34" s="32" t="s">
        <v>20</v>
      </c>
      <c r="B34" s="31"/>
      <c r="C34" s="29">
        <v>40</v>
      </c>
      <c r="D34" s="29">
        <v>36</v>
      </c>
      <c r="E34" s="29">
        <v>63</v>
      </c>
      <c r="F34" s="29">
        <v>65</v>
      </c>
      <c r="G34" s="29"/>
      <c r="H34" s="29"/>
      <c r="I34" s="29"/>
    </row>
    <row r="35" spans="1:9" ht="20.25" thickTop="1" thickBot="1">
      <c r="A35" s="32" t="s">
        <v>21</v>
      </c>
      <c r="B35" s="31"/>
      <c r="C35" s="29">
        <v>36</v>
      </c>
      <c r="D35" s="29">
        <v>36</v>
      </c>
      <c r="E35" s="29">
        <v>36</v>
      </c>
      <c r="F35" s="29">
        <v>145</v>
      </c>
      <c r="G35" s="29"/>
      <c r="H35" s="29"/>
      <c r="I35" s="29"/>
    </row>
    <row r="36" spans="1:9" ht="20.25" thickTop="1" thickBot="1">
      <c r="A36" s="28" t="s">
        <v>22</v>
      </c>
      <c r="B36" s="33">
        <f>SUM(B28:B35)</f>
        <v>20</v>
      </c>
      <c r="C36" s="33">
        <f>SUM(C28:C35)</f>
        <v>393</v>
      </c>
      <c r="D36" s="33">
        <f t="shared" ref="D36:I36" si="1">SUM(D28:D35)</f>
        <v>365</v>
      </c>
      <c r="E36" s="33">
        <f t="shared" si="1"/>
        <v>387</v>
      </c>
      <c r="F36" s="33">
        <f t="shared" si="1"/>
        <v>409</v>
      </c>
      <c r="G36" s="33">
        <f t="shared" si="1"/>
        <v>218</v>
      </c>
      <c r="H36" s="33">
        <f t="shared" si="1"/>
        <v>233</v>
      </c>
      <c r="I36" s="33">
        <f t="shared" si="1"/>
        <v>185</v>
      </c>
    </row>
    <row r="37" spans="1:9" ht="17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35">
        <f>SUM(B36:I36)</f>
        <v>2210</v>
      </c>
    </row>
    <row r="38" spans="1:9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20.25" thickTop="1" thickBot="1">
      <c r="A39" s="80" t="s">
        <v>4</v>
      </c>
      <c r="B39" s="81" t="s">
        <v>30</v>
      </c>
      <c r="C39" s="82"/>
      <c r="D39" s="82"/>
      <c r="E39" s="82"/>
      <c r="F39" s="82"/>
      <c r="G39" s="82"/>
      <c r="H39" s="82"/>
      <c r="I39" s="83"/>
    </row>
    <row r="40" spans="1:9" ht="20.25" thickTop="1" thickBot="1">
      <c r="A40" s="80"/>
      <c r="B40" s="81" t="s">
        <v>111</v>
      </c>
      <c r="C40" s="82"/>
      <c r="D40" s="82"/>
      <c r="E40" s="82"/>
      <c r="F40" s="82"/>
      <c r="G40" s="82"/>
      <c r="H40" s="82"/>
      <c r="I40" s="83"/>
    </row>
    <row r="41" spans="1:9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9" ht="20.25" thickTop="1" thickBot="1">
      <c r="A42" s="28" t="s">
        <v>14</v>
      </c>
      <c r="B42" s="29">
        <v>110</v>
      </c>
      <c r="C42" s="29"/>
      <c r="D42" s="29"/>
      <c r="E42" s="29"/>
      <c r="F42" s="29"/>
      <c r="G42" s="29"/>
      <c r="H42" s="29"/>
      <c r="I42" s="29"/>
    </row>
    <row r="43" spans="1:9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9" ht="20.25" thickTop="1" thickBot="1">
      <c r="A44" s="32" t="s">
        <v>16</v>
      </c>
      <c r="B44" s="31"/>
      <c r="C44" s="29">
        <v>105</v>
      </c>
      <c r="D44" s="29">
        <v>198</v>
      </c>
      <c r="E44" s="29">
        <v>150</v>
      </c>
      <c r="F44" s="29">
        <v>262</v>
      </c>
      <c r="G44" s="29">
        <v>621</v>
      </c>
      <c r="H44" s="29">
        <v>176</v>
      </c>
      <c r="I44" s="29">
        <v>150</v>
      </c>
    </row>
    <row r="45" spans="1:9" ht="20.25" thickTop="1" thickBot="1">
      <c r="A45" s="32" t="s">
        <v>17</v>
      </c>
      <c r="B45" s="31"/>
      <c r="C45" s="29">
        <v>40</v>
      </c>
      <c r="D45" s="29">
        <v>200</v>
      </c>
      <c r="E45" s="29">
        <v>159</v>
      </c>
      <c r="F45" s="29">
        <v>114</v>
      </c>
      <c r="G45" s="29">
        <v>11</v>
      </c>
      <c r="H45" s="29">
        <v>155</v>
      </c>
      <c r="I45" s="29">
        <v>154</v>
      </c>
    </row>
    <row r="46" spans="1:9" ht="20.25" thickTop="1" thickBot="1">
      <c r="A46" s="32" t="s">
        <v>18</v>
      </c>
      <c r="B46" s="31"/>
      <c r="C46" s="29">
        <v>124</v>
      </c>
      <c r="D46" s="29">
        <v>190</v>
      </c>
      <c r="E46" s="29">
        <v>129</v>
      </c>
      <c r="F46" s="29">
        <v>128</v>
      </c>
      <c r="G46" s="29">
        <v>126</v>
      </c>
      <c r="H46" s="29">
        <v>89</v>
      </c>
      <c r="I46" s="29">
        <v>189</v>
      </c>
    </row>
    <row r="47" spans="1:9" ht="20.25" thickTop="1" thickBot="1">
      <c r="A47" s="32" t="s">
        <v>19</v>
      </c>
      <c r="B47" s="31"/>
      <c r="C47" s="29">
        <v>103</v>
      </c>
      <c r="D47" s="29">
        <v>380</v>
      </c>
      <c r="E47" s="29">
        <v>234</v>
      </c>
      <c r="F47" s="29">
        <v>134</v>
      </c>
      <c r="G47" s="29"/>
      <c r="H47" s="29"/>
      <c r="I47" s="29"/>
    </row>
    <row r="48" spans="1:9" ht="20.25" thickTop="1" thickBot="1">
      <c r="A48" s="32" t="s">
        <v>20</v>
      </c>
      <c r="B48" s="31"/>
      <c r="C48" s="29">
        <v>697</v>
      </c>
      <c r="D48" s="29">
        <v>380</v>
      </c>
      <c r="E48" s="29">
        <v>308</v>
      </c>
      <c r="F48" s="29">
        <v>234</v>
      </c>
      <c r="G48" s="29"/>
      <c r="H48" s="29"/>
      <c r="I48" s="29"/>
    </row>
    <row r="49" spans="1:9" ht="20.25" thickTop="1" thickBot="1">
      <c r="A49" s="32" t="s">
        <v>21</v>
      </c>
      <c r="B49" s="31"/>
      <c r="C49" s="29"/>
      <c r="D49" s="29">
        <v>123</v>
      </c>
      <c r="E49" s="29">
        <v>61</v>
      </c>
      <c r="F49" s="29">
        <v>47</v>
      </c>
      <c r="G49" s="29"/>
      <c r="H49" s="29"/>
      <c r="I49" s="29"/>
    </row>
    <row r="50" spans="1:9" ht="20.25" thickTop="1" thickBot="1">
      <c r="A50" s="28" t="s">
        <v>22</v>
      </c>
      <c r="B50" s="33">
        <f>SUM(B42:B49)</f>
        <v>110</v>
      </c>
      <c r="C50" s="33">
        <f>SUM(C42:C49)</f>
        <v>1069</v>
      </c>
      <c r="D50" s="33">
        <f t="shared" ref="D50:I50" si="2">SUM(D42:D49)</f>
        <v>1471</v>
      </c>
      <c r="E50" s="33">
        <f t="shared" si="2"/>
        <v>1041</v>
      </c>
      <c r="F50" s="33">
        <f t="shared" si="2"/>
        <v>919</v>
      </c>
      <c r="G50" s="33">
        <f t="shared" si="2"/>
        <v>758</v>
      </c>
      <c r="H50" s="33">
        <f t="shared" si="2"/>
        <v>420</v>
      </c>
      <c r="I50" s="33">
        <f t="shared" si="2"/>
        <v>493</v>
      </c>
    </row>
    <row r="51" spans="1:9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6281</v>
      </c>
    </row>
    <row r="52" spans="1:9" ht="20.25" thickTop="1" thickBot="1">
      <c r="A52" s="80" t="s">
        <v>4</v>
      </c>
      <c r="B52" s="81" t="s">
        <v>30</v>
      </c>
      <c r="C52" s="82"/>
      <c r="D52" s="82"/>
      <c r="E52" s="82"/>
      <c r="F52" s="82"/>
      <c r="G52" s="82"/>
      <c r="H52" s="82"/>
      <c r="I52" s="83"/>
    </row>
    <row r="53" spans="1:9" ht="20.25" thickTop="1" thickBot="1">
      <c r="A53" s="80"/>
      <c r="B53" s="81" t="s">
        <v>112</v>
      </c>
      <c r="C53" s="82"/>
      <c r="D53" s="82"/>
      <c r="E53" s="82"/>
      <c r="F53" s="82"/>
      <c r="G53" s="82"/>
      <c r="H53" s="82"/>
      <c r="I53" s="83"/>
    </row>
    <row r="54" spans="1:9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9" ht="20.25" thickTop="1" thickBot="1">
      <c r="A55" s="28" t="s">
        <v>14</v>
      </c>
      <c r="B55" s="29">
        <v>100</v>
      </c>
      <c r="C55" s="29"/>
      <c r="D55" s="29"/>
      <c r="E55" s="29"/>
      <c r="F55" s="29"/>
      <c r="G55" s="29"/>
      <c r="H55" s="29"/>
      <c r="I55" s="29"/>
    </row>
    <row r="56" spans="1:9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9" ht="20.25" thickTop="1" thickBot="1">
      <c r="A57" s="32" t="s">
        <v>16</v>
      </c>
      <c r="B57" s="31"/>
      <c r="C57" s="29">
        <v>100</v>
      </c>
      <c r="D57" s="29">
        <v>100</v>
      </c>
      <c r="E57" s="29">
        <v>125</v>
      </c>
      <c r="F57" s="29">
        <v>125</v>
      </c>
      <c r="G57" s="29">
        <v>100</v>
      </c>
      <c r="H57" s="29">
        <v>100</v>
      </c>
      <c r="I57" s="29">
        <v>75</v>
      </c>
    </row>
    <row r="58" spans="1:9" ht="20.25" thickTop="1" thickBot="1">
      <c r="A58" s="32" t="s">
        <v>17</v>
      </c>
      <c r="B58" s="31"/>
      <c r="C58" s="29">
        <v>100</v>
      </c>
      <c r="D58" s="29">
        <v>100</v>
      </c>
      <c r="E58" s="29">
        <v>100</v>
      </c>
      <c r="F58" s="29">
        <v>100</v>
      </c>
      <c r="G58" s="29">
        <v>100</v>
      </c>
      <c r="H58" s="29">
        <v>100</v>
      </c>
      <c r="I58" s="29">
        <v>75</v>
      </c>
    </row>
    <row r="59" spans="1:9" ht="20.25" thickTop="1" thickBot="1">
      <c r="A59" s="32" t="s">
        <v>18</v>
      </c>
      <c r="B59" s="31"/>
      <c r="C59" s="29">
        <v>125</v>
      </c>
      <c r="D59" s="29">
        <v>125</v>
      </c>
      <c r="E59" s="29">
        <v>100</v>
      </c>
      <c r="F59" s="29">
        <v>100</v>
      </c>
      <c r="G59" s="29">
        <v>100</v>
      </c>
      <c r="H59" s="29">
        <v>100</v>
      </c>
      <c r="I59" s="29">
        <v>75</v>
      </c>
    </row>
    <row r="60" spans="1:9" ht="20.25" thickTop="1" thickBot="1">
      <c r="A60" s="32" t="s">
        <v>19</v>
      </c>
      <c r="B60" s="31"/>
      <c r="C60" s="29">
        <v>125</v>
      </c>
      <c r="D60" s="29">
        <v>125</v>
      </c>
      <c r="E60" s="29">
        <v>100</v>
      </c>
      <c r="F60" s="29">
        <v>100</v>
      </c>
      <c r="G60" s="29"/>
      <c r="H60" s="29"/>
      <c r="I60" s="29"/>
    </row>
    <row r="61" spans="1:9" ht="20.25" thickTop="1" thickBot="1">
      <c r="A61" s="32" t="s">
        <v>20</v>
      </c>
      <c r="B61" s="31"/>
      <c r="C61" s="29">
        <v>125</v>
      </c>
      <c r="D61" s="29">
        <v>125</v>
      </c>
      <c r="E61" s="29">
        <v>100</v>
      </c>
      <c r="F61" s="29">
        <v>125</v>
      </c>
      <c r="G61" s="29"/>
      <c r="H61" s="29"/>
      <c r="I61" s="29"/>
    </row>
    <row r="62" spans="1:9" ht="20.25" thickTop="1" thickBot="1">
      <c r="A62" s="32" t="s">
        <v>21</v>
      </c>
      <c r="B62" s="31"/>
      <c r="C62" s="29">
        <v>125</v>
      </c>
      <c r="D62" s="29">
        <v>125</v>
      </c>
      <c r="E62" s="29">
        <v>100</v>
      </c>
      <c r="F62" s="29">
        <v>125</v>
      </c>
      <c r="G62" s="29"/>
      <c r="H62" s="29"/>
      <c r="I62" s="29"/>
    </row>
    <row r="63" spans="1:9" ht="20.25" thickTop="1" thickBot="1">
      <c r="A63" s="28" t="s">
        <v>22</v>
      </c>
      <c r="B63" s="33">
        <f>SUM(B55:B62)</f>
        <v>100</v>
      </c>
      <c r="C63" s="33">
        <f>SUM(C55:C62)</f>
        <v>700</v>
      </c>
      <c r="D63" s="33">
        <f t="shared" ref="D63:I63" si="3">SUM(D55:D62)</f>
        <v>700</v>
      </c>
      <c r="E63" s="33">
        <f t="shared" si="3"/>
        <v>625</v>
      </c>
      <c r="F63" s="33">
        <f t="shared" si="3"/>
        <v>675</v>
      </c>
      <c r="G63" s="33">
        <f t="shared" si="3"/>
        <v>300</v>
      </c>
      <c r="H63" s="33">
        <f t="shared" si="3"/>
        <v>300</v>
      </c>
      <c r="I63" s="37">
        <f t="shared" si="3"/>
        <v>225</v>
      </c>
    </row>
    <row r="64" spans="1:9" ht="17.25" thickTop="1" thickBot="1">
      <c r="A64" s="36"/>
      <c r="B64" s="36"/>
      <c r="C64" s="36"/>
      <c r="D64" s="36"/>
      <c r="E64" s="36"/>
      <c r="F64" s="36"/>
      <c r="G64" s="36"/>
      <c r="H64" s="36"/>
      <c r="I64" s="35">
        <f>SUM(B63:I63)</f>
        <v>3625</v>
      </c>
    </row>
    <row r="65" spans="1:9" ht="15.75" thickBot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20.25" thickTop="1" thickBot="1">
      <c r="A66" s="80" t="s">
        <v>4</v>
      </c>
      <c r="B66" s="81" t="s">
        <v>30</v>
      </c>
      <c r="C66" s="82"/>
      <c r="D66" s="82"/>
      <c r="E66" s="82"/>
      <c r="F66" s="82"/>
      <c r="G66" s="82"/>
      <c r="H66" s="82"/>
      <c r="I66" s="83"/>
    </row>
    <row r="67" spans="1:9" ht="20.25" thickTop="1" thickBot="1">
      <c r="A67" s="80"/>
      <c r="B67" s="81" t="s">
        <v>113</v>
      </c>
      <c r="C67" s="82"/>
      <c r="D67" s="82"/>
      <c r="E67" s="82"/>
      <c r="F67" s="82"/>
      <c r="G67" s="82"/>
      <c r="H67" s="82"/>
      <c r="I67" s="83"/>
    </row>
    <row r="68" spans="1:9" ht="20.25" thickTop="1" thickBot="1">
      <c r="A68" s="80"/>
      <c r="B68" s="27" t="s">
        <v>6</v>
      </c>
      <c r="C68" s="27" t="s">
        <v>7</v>
      </c>
      <c r="D68" s="27" t="s">
        <v>8</v>
      </c>
      <c r="E68" s="27" t="s">
        <v>9</v>
      </c>
      <c r="F68" s="27" t="s">
        <v>10</v>
      </c>
      <c r="G68" s="27" t="s">
        <v>11</v>
      </c>
      <c r="H68" s="27" t="s">
        <v>12</v>
      </c>
      <c r="I68" s="27" t="s">
        <v>13</v>
      </c>
    </row>
    <row r="69" spans="1:9" ht="20.25" thickTop="1" thickBot="1">
      <c r="A69" s="28" t="s">
        <v>14</v>
      </c>
      <c r="B69" s="29"/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0" t="s">
        <v>15</v>
      </c>
      <c r="B70" s="31"/>
      <c r="C70" s="29"/>
      <c r="D70" s="29"/>
      <c r="E70" s="29"/>
      <c r="F70" s="29"/>
      <c r="G70" s="29"/>
      <c r="H70" s="29"/>
      <c r="I70" s="29"/>
    </row>
    <row r="71" spans="1:9" ht="20.25" thickTop="1" thickBot="1">
      <c r="A71" s="32" t="s">
        <v>16</v>
      </c>
      <c r="B71" s="31"/>
      <c r="C71" s="29">
        <v>186</v>
      </c>
      <c r="D71" s="29">
        <v>189</v>
      </c>
      <c r="E71" s="29">
        <v>186</v>
      </c>
      <c r="F71" s="29">
        <v>186</v>
      </c>
      <c r="G71" s="29">
        <v>187</v>
      </c>
      <c r="H71" s="29">
        <v>186</v>
      </c>
      <c r="I71" s="29">
        <v>21</v>
      </c>
    </row>
    <row r="72" spans="1:9" ht="20.25" thickTop="1" thickBot="1">
      <c r="A72" s="32" t="s">
        <v>17</v>
      </c>
      <c r="B72" s="31"/>
      <c r="C72" s="29">
        <v>52</v>
      </c>
      <c r="D72" s="29">
        <v>57</v>
      </c>
      <c r="E72" s="29">
        <v>48</v>
      </c>
      <c r="F72" s="29">
        <v>41</v>
      </c>
      <c r="G72" s="29">
        <v>54</v>
      </c>
      <c r="H72" s="29">
        <v>44</v>
      </c>
      <c r="I72" s="29"/>
    </row>
    <row r="73" spans="1:9" ht="20.25" thickTop="1" thickBot="1">
      <c r="A73" s="32" t="s">
        <v>18</v>
      </c>
      <c r="B73" s="31"/>
      <c r="C73" s="29">
        <v>4</v>
      </c>
      <c r="D73" s="29">
        <v>20</v>
      </c>
      <c r="E73" s="29">
        <v>10</v>
      </c>
      <c r="F73" s="29">
        <v>19</v>
      </c>
      <c r="G73" s="29">
        <v>34</v>
      </c>
      <c r="H73" s="29">
        <v>16</v>
      </c>
      <c r="I73" s="29"/>
    </row>
    <row r="74" spans="1:9" ht="20.25" thickTop="1" thickBot="1">
      <c r="A74" s="32" t="s">
        <v>19</v>
      </c>
      <c r="B74" s="31"/>
      <c r="C74" s="29">
        <v>53</v>
      </c>
      <c r="D74" s="29">
        <v>11</v>
      </c>
      <c r="E74" s="29">
        <v>25</v>
      </c>
      <c r="F74" s="29">
        <v>26</v>
      </c>
      <c r="G74" s="29"/>
      <c r="H74" s="29"/>
      <c r="I74" s="29"/>
    </row>
    <row r="75" spans="1:9" ht="20.25" thickTop="1" thickBot="1">
      <c r="A75" s="32" t="s">
        <v>20</v>
      </c>
      <c r="B75" s="31"/>
      <c r="C75" s="29">
        <v>15</v>
      </c>
      <c r="D75" s="29">
        <v>29</v>
      </c>
      <c r="E75" s="29">
        <v>16</v>
      </c>
      <c r="F75" s="29">
        <v>53</v>
      </c>
      <c r="G75" s="29"/>
      <c r="H75" s="29"/>
      <c r="I75" s="29"/>
    </row>
    <row r="76" spans="1:9" ht="20.25" thickTop="1" thickBot="1">
      <c r="A76" s="32" t="s">
        <v>21</v>
      </c>
      <c r="B76" s="31"/>
      <c r="C76" s="29">
        <v>38</v>
      </c>
      <c r="D76" s="29">
        <v>10</v>
      </c>
      <c r="E76" s="29">
        <v>15</v>
      </c>
      <c r="F76" s="29">
        <v>48</v>
      </c>
      <c r="G76" s="29"/>
      <c r="H76" s="29"/>
      <c r="I76" s="29"/>
    </row>
    <row r="77" spans="1:9" ht="20.25" thickTop="1" thickBot="1">
      <c r="A77" s="28" t="s">
        <v>22</v>
      </c>
      <c r="B77" s="33">
        <f>SUM(B69:B76)</f>
        <v>0</v>
      </c>
      <c r="C77" s="33">
        <f>SUM(C69:C76)</f>
        <v>348</v>
      </c>
      <c r="D77" s="33">
        <f t="shared" ref="D77:I77" si="4">SUM(D69:D76)</f>
        <v>316</v>
      </c>
      <c r="E77" s="33">
        <f t="shared" si="4"/>
        <v>300</v>
      </c>
      <c r="F77" s="33">
        <f t="shared" si="4"/>
        <v>373</v>
      </c>
      <c r="G77" s="33">
        <f t="shared" si="4"/>
        <v>275</v>
      </c>
      <c r="H77" s="33">
        <f t="shared" si="4"/>
        <v>246</v>
      </c>
      <c r="I77" s="33">
        <f t="shared" si="4"/>
        <v>21</v>
      </c>
    </row>
    <row r="78" spans="1:9" ht="17.25" thickTop="1" thickBot="1">
      <c r="A78" s="36"/>
      <c r="B78" s="36"/>
      <c r="C78" s="36"/>
      <c r="D78" s="36"/>
      <c r="E78" s="36"/>
      <c r="F78" s="36"/>
      <c r="G78" s="36"/>
      <c r="H78" s="36"/>
      <c r="I78" s="35">
        <f>SUM(B77:I77)</f>
        <v>1879</v>
      </c>
    </row>
    <row r="79" spans="1:9" ht="20.25" thickTop="1" thickBot="1">
      <c r="A79" s="80" t="s">
        <v>4</v>
      </c>
      <c r="B79" s="81" t="s">
        <v>30</v>
      </c>
      <c r="C79" s="82"/>
      <c r="D79" s="82"/>
      <c r="E79" s="82"/>
      <c r="F79" s="82"/>
      <c r="G79" s="82"/>
      <c r="H79" s="82"/>
      <c r="I79" s="83"/>
    </row>
    <row r="80" spans="1:9" ht="20.25" thickTop="1" thickBot="1">
      <c r="A80" s="80"/>
      <c r="B80" s="81" t="s">
        <v>114</v>
      </c>
      <c r="C80" s="82"/>
      <c r="D80" s="82"/>
      <c r="E80" s="82"/>
      <c r="F80" s="82"/>
      <c r="G80" s="82"/>
      <c r="H80" s="82"/>
      <c r="I80" s="83"/>
    </row>
    <row r="81" spans="1:9" ht="20.25" thickTop="1" thickBot="1">
      <c r="A81" s="80"/>
      <c r="B81" s="27" t="s">
        <v>6</v>
      </c>
      <c r="C81" s="27" t="s">
        <v>7</v>
      </c>
      <c r="D81" s="27" t="s">
        <v>8</v>
      </c>
      <c r="E81" s="27" t="s">
        <v>9</v>
      </c>
      <c r="F81" s="27" t="s">
        <v>10</v>
      </c>
      <c r="G81" s="27" t="s">
        <v>11</v>
      </c>
      <c r="H81" s="27" t="s">
        <v>12</v>
      </c>
      <c r="I81" s="27" t="s">
        <v>13</v>
      </c>
    </row>
    <row r="82" spans="1:9" ht="20.25" thickTop="1" thickBot="1">
      <c r="A82" s="28" t="s">
        <v>14</v>
      </c>
      <c r="B82" s="29">
        <v>50</v>
      </c>
      <c r="C82" s="29"/>
      <c r="D82" s="29"/>
      <c r="E82" s="29"/>
      <c r="F82" s="29"/>
      <c r="G82" s="29"/>
      <c r="H82" s="29"/>
      <c r="I82" s="29"/>
    </row>
    <row r="83" spans="1:9" ht="20.25" thickTop="1" thickBot="1">
      <c r="A83" s="30" t="s">
        <v>15</v>
      </c>
      <c r="B83" s="31"/>
      <c r="C83" s="29"/>
      <c r="D83" s="29"/>
      <c r="E83" s="29"/>
      <c r="F83" s="29"/>
      <c r="G83" s="29"/>
      <c r="H83" s="29"/>
      <c r="I83" s="29"/>
    </row>
    <row r="84" spans="1:9" ht="20.25" thickTop="1" thickBot="1">
      <c r="A84" s="32" t="s">
        <v>16</v>
      </c>
      <c r="B84" s="31"/>
      <c r="C84" s="29">
        <v>25</v>
      </c>
      <c r="D84" s="29"/>
      <c r="E84" s="29">
        <v>24</v>
      </c>
      <c r="F84" s="29">
        <v>28</v>
      </c>
      <c r="G84" s="29"/>
      <c r="H84" s="29"/>
      <c r="I84" s="29"/>
    </row>
    <row r="85" spans="1:9" ht="20.25" thickTop="1" thickBot="1">
      <c r="A85" s="32" t="s">
        <v>17</v>
      </c>
      <c r="B85" s="31"/>
      <c r="C85" s="29">
        <v>62</v>
      </c>
      <c r="D85" s="29">
        <v>25</v>
      </c>
      <c r="E85" s="29">
        <v>15</v>
      </c>
      <c r="F85" s="29">
        <v>18</v>
      </c>
      <c r="G85" s="29">
        <v>15</v>
      </c>
      <c r="H85" s="29">
        <v>20</v>
      </c>
      <c r="I85" s="29">
        <v>30</v>
      </c>
    </row>
    <row r="86" spans="1:9" ht="20.25" thickTop="1" thickBot="1">
      <c r="A86" s="32" t="s">
        <v>18</v>
      </c>
      <c r="B86" s="31"/>
      <c r="C86" s="29">
        <v>18</v>
      </c>
      <c r="D86" s="29">
        <v>30</v>
      </c>
      <c r="E86" s="29">
        <v>11</v>
      </c>
      <c r="F86" s="29">
        <v>10</v>
      </c>
      <c r="G86" s="29"/>
      <c r="H86" s="29">
        <v>28</v>
      </c>
      <c r="I86" s="29">
        <v>34</v>
      </c>
    </row>
    <row r="87" spans="1:9" ht="20.25" thickTop="1" thickBot="1">
      <c r="A87" s="32" t="s">
        <v>19</v>
      </c>
      <c r="B87" s="31"/>
      <c r="C87" s="29">
        <v>65</v>
      </c>
      <c r="D87" s="29">
        <v>30</v>
      </c>
      <c r="E87" s="29">
        <v>30</v>
      </c>
      <c r="F87" s="29">
        <v>30</v>
      </c>
      <c r="G87" s="29"/>
      <c r="H87" s="29"/>
      <c r="I87" s="29"/>
    </row>
    <row r="88" spans="1:9" ht="20.25" thickTop="1" thickBot="1">
      <c r="A88" s="32" t="s">
        <v>20</v>
      </c>
      <c r="B88" s="31"/>
      <c r="C88" s="29"/>
      <c r="D88" s="29"/>
      <c r="E88" s="29"/>
      <c r="F88" s="29">
        <v>10</v>
      </c>
      <c r="G88" s="29"/>
      <c r="H88" s="29"/>
      <c r="I88" s="29"/>
    </row>
    <row r="89" spans="1:9" ht="20.25" thickTop="1" thickBot="1">
      <c r="A89" s="32" t="s">
        <v>21</v>
      </c>
      <c r="B89" s="31"/>
      <c r="C89" s="29"/>
      <c r="D89" s="29"/>
      <c r="E89" s="29">
        <v>190</v>
      </c>
      <c r="F89" s="29"/>
      <c r="G89" s="29"/>
      <c r="H89" s="29"/>
      <c r="I89" s="29"/>
    </row>
    <row r="90" spans="1:9" ht="20.25" thickTop="1" thickBot="1">
      <c r="A90" s="28" t="s">
        <v>22</v>
      </c>
      <c r="B90" s="33">
        <f>SUM(B82:B89)</f>
        <v>50</v>
      </c>
      <c r="C90" s="33">
        <f>SUM(C82:C89)</f>
        <v>170</v>
      </c>
      <c r="D90" s="33">
        <f t="shared" ref="D90:I90" si="5">SUM(D82:D89)</f>
        <v>85</v>
      </c>
      <c r="E90" s="33">
        <f t="shared" si="5"/>
        <v>270</v>
      </c>
      <c r="F90" s="33">
        <f t="shared" si="5"/>
        <v>96</v>
      </c>
      <c r="G90" s="33">
        <f t="shared" si="5"/>
        <v>15</v>
      </c>
      <c r="H90" s="33">
        <f t="shared" si="5"/>
        <v>48</v>
      </c>
      <c r="I90" s="33">
        <f t="shared" si="5"/>
        <v>64</v>
      </c>
    </row>
    <row r="91" spans="1:9" ht="17.25" thickTop="1" thickBot="1">
      <c r="A91" s="36"/>
      <c r="B91" s="36"/>
      <c r="C91" s="40" t="s">
        <v>48</v>
      </c>
      <c r="D91" s="98">
        <f>I24+I37+I51+I64+I78+I91</f>
        <v>17798</v>
      </c>
      <c r="E91" s="99"/>
      <c r="F91" s="36"/>
      <c r="G91" s="36"/>
      <c r="H91" s="36"/>
      <c r="I91" s="35">
        <f>SUM(B90:I90)</f>
        <v>798</v>
      </c>
    </row>
    <row r="92" spans="1:9" ht="15.75">
      <c r="A92" s="36"/>
      <c r="B92" s="36"/>
      <c r="C92" s="36"/>
      <c r="D92" s="36"/>
      <c r="E92" s="36"/>
      <c r="F92" s="36"/>
      <c r="G92" s="36"/>
      <c r="H92" s="36"/>
      <c r="I92" s="39"/>
    </row>
    <row r="93" spans="1:9">
      <c r="A93" s="36"/>
      <c r="B93" s="36"/>
      <c r="C93" s="36"/>
      <c r="D93" s="36"/>
      <c r="E93" s="36"/>
      <c r="F93" s="36"/>
      <c r="G93" s="36"/>
      <c r="H93" s="36"/>
      <c r="I93" s="36"/>
    </row>
  </sheetData>
  <mergeCells count="23">
    <mergeCell ref="A8:I8"/>
    <mergeCell ref="A9:I9"/>
    <mergeCell ref="A10:I10"/>
    <mergeCell ref="A11:I11"/>
    <mergeCell ref="A12:A14"/>
    <mergeCell ref="B12:I12"/>
    <mergeCell ref="B13:I13"/>
    <mergeCell ref="A25:A27"/>
    <mergeCell ref="B25:I25"/>
    <mergeCell ref="B26:I26"/>
    <mergeCell ref="A39:A41"/>
    <mergeCell ref="B39:I39"/>
    <mergeCell ref="B40:I40"/>
    <mergeCell ref="A79:A81"/>
    <mergeCell ref="B79:I79"/>
    <mergeCell ref="B80:I80"/>
    <mergeCell ref="D91:E91"/>
    <mergeCell ref="A52:A54"/>
    <mergeCell ref="B52:I52"/>
    <mergeCell ref="B53:I53"/>
    <mergeCell ref="A66:A68"/>
    <mergeCell ref="B66:I66"/>
    <mergeCell ref="B67:I6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103"/>
  <sheetViews>
    <sheetView topLeftCell="A85" workbookViewId="0">
      <selection activeCell="B107" sqref="B107"/>
    </sheetView>
  </sheetViews>
  <sheetFormatPr baseColWidth="10" defaultColWidth="14.42578125" defaultRowHeight="15" customHeight="1"/>
  <cols>
    <col min="1" max="1" width="39" customWidth="1"/>
    <col min="2" max="2" width="12.140625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31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115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f>'10 SANTO DOMINGO II1'!B14+'SANTO DOMINGO II2'!B15</f>
        <v>4073</v>
      </c>
      <c r="C14" s="8">
        <f>'10 SANTO DOMINGO II1'!C14+'SANTO DOMINGO II2'!C15</f>
        <v>0</v>
      </c>
      <c r="D14" s="8">
        <f>'10 SANTO DOMINGO II1'!D14+'SANTO DOMINGO II2'!D15</f>
        <v>0</v>
      </c>
      <c r="E14" s="8">
        <f>'10 SANTO DOMINGO II1'!E14+'SANTO DOMINGO II2'!E15</f>
        <v>0</v>
      </c>
      <c r="F14" s="8">
        <f>'10 SANTO DOMINGO II1'!F14+'SANTO DOMINGO II2'!F15</f>
        <v>0</v>
      </c>
      <c r="G14" s="8">
        <f>'10 SANTO DOMINGO II1'!G14+'SANTO DOMINGO II2'!G15</f>
        <v>0</v>
      </c>
      <c r="H14" s="8">
        <f>'10 SANTO DOMINGO II1'!H14+'SANTO DOMINGO II2'!H15</f>
        <v>0</v>
      </c>
      <c r="I14" s="8">
        <f>'10 SANTO DOMINGO II1'!I14+'SANTO DOMINGO II2'!I15</f>
        <v>0</v>
      </c>
      <c r="J14" s="5"/>
      <c r="K14" s="2"/>
    </row>
    <row r="15" spans="1:11" ht="18.75">
      <c r="A15" s="9" t="s">
        <v>15</v>
      </c>
      <c r="B15" s="10"/>
      <c r="C15" s="8">
        <f>'10 SANTO DOMINGO II1'!C15+'SANTO DOMINGO II2'!C16</f>
        <v>0</v>
      </c>
      <c r="D15" s="8">
        <f>'10 SANTO DOMINGO II1'!D15+'SANTO DOMINGO II2'!D16</f>
        <v>0</v>
      </c>
      <c r="E15" s="8">
        <f>'10 SANTO DOMINGO II1'!E15+'SANTO DOMINGO II2'!E16</f>
        <v>0</v>
      </c>
      <c r="F15" s="8">
        <f>'10 SANTO DOMINGO II1'!F15+'SANTO DOMINGO II2'!F16</f>
        <v>0</v>
      </c>
      <c r="G15" s="8">
        <f>'10 SANTO DOMINGO II1'!G15+'SANTO DOMINGO II2'!G16</f>
        <v>0</v>
      </c>
      <c r="H15" s="8">
        <f>'10 SANTO DOMINGO II1'!H15+'SANTO DOMINGO II2'!H16</f>
        <v>0</v>
      </c>
      <c r="I15" s="8">
        <f>'10 SANTO DOMINGO II1'!I15+'SANTO DOMINGO II2'!I16</f>
        <v>0</v>
      </c>
      <c r="J15" s="5"/>
      <c r="K15" s="2"/>
    </row>
    <row r="16" spans="1:11" ht="18.75">
      <c r="A16" s="11" t="s">
        <v>16</v>
      </c>
      <c r="B16" s="10"/>
      <c r="C16" s="8">
        <f>'10 SANTO DOMINGO II1'!C16+'SANTO DOMINGO II2'!C17</f>
        <v>5323</v>
      </c>
      <c r="D16" s="8">
        <f>'10 SANTO DOMINGO II1'!D16+'SANTO DOMINGO II2'!D17</f>
        <v>5323</v>
      </c>
      <c r="E16" s="8">
        <f>'10 SANTO DOMINGO II1'!E16+'SANTO DOMINGO II2'!E17</f>
        <v>5323</v>
      </c>
      <c r="F16" s="8">
        <f>'10 SANTO DOMINGO II1'!F16+'SANTO DOMINGO II2'!F17</f>
        <v>5323</v>
      </c>
      <c r="G16" s="8">
        <f>'10 SANTO DOMINGO II1'!G16+'SANTO DOMINGO II2'!G17</f>
        <v>5323</v>
      </c>
      <c r="H16" s="8">
        <f>'10 SANTO DOMINGO II1'!H16+'SANTO DOMINGO II2'!H17</f>
        <v>5323</v>
      </c>
      <c r="I16" s="8">
        <f>'10 SANTO DOMINGO II1'!I16+'SANTO DOMINGO II2'!I17</f>
        <v>5323</v>
      </c>
      <c r="J16" s="5"/>
      <c r="K16" s="2"/>
    </row>
    <row r="17" spans="1:11" ht="18.75">
      <c r="A17" s="11" t="s">
        <v>17</v>
      </c>
      <c r="B17" s="10"/>
      <c r="C17" s="8">
        <f>'10 SANTO DOMINGO II1'!C17+'SANTO DOMINGO II2'!C18</f>
        <v>5441</v>
      </c>
      <c r="D17" s="8">
        <f>'10 SANTO DOMINGO II1'!D17+'SANTO DOMINGO II2'!D18</f>
        <v>5441</v>
      </c>
      <c r="E17" s="8">
        <f>'10 SANTO DOMINGO II1'!E17+'SANTO DOMINGO II2'!E18</f>
        <v>5441</v>
      </c>
      <c r="F17" s="8">
        <f>'10 SANTO DOMINGO II1'!F17+'SANTO DOMINGO II2'!F18</f>
        <v>5441</v>
      </c>
      <c r="G17" s="8">
        <f>'10 SANTO DOMINGO II1'!G17+'SANTO DOMINGO II2'!G18</f>
        <v>5441</v>
      </c>
      <c r="H17" s="8">
        <f>'10 SANTO DOMINGO II1'!H17+'SANTO DOMINGO II2'!H18</f>
        <v>5441</v>
      </c>
      <c r="I17" s="8">
        <f>'10 SANTO DOMINGO II1'!I17+'SANTO DOMINGO II2'!I18</f>
        <v>5441</v>
      </c>
      <c r="J17" s="5"/>
      <c r="K17" s="2"/>
    </row>
    <row r="18" spans="1:11" ht="18.75">
      <c r="A18" s="11" t="s">
        <v>18</v>
      </c>
      <c r="B18" s="10"/>
      <c r="C18" s="8">
        <f>'10 SANTO DOMINGO II1'!C18+'SANTO DOMINGO II2'!C19</f>
        <v>6115</v>
      </c>
      <c r="D18" s="8">
        <f>'10 SANTO DOMINGO II1'!D18+'SANTO DOMINGO II2'!D19</f>
        <v>6115</v>
      </c>
      <c r="E18" s="8">
        <f>'10 SANTO DOMINGO II1'!E18+'SANTO DOMINGO II2'!E19</f>
        <v>6115</v>
      </c>
      <c r="F18" s="8">
        <f>'10 SANTO DOMINGO II1'!F18+'SANTO DOMINGO II2'!F19</f>
        <v>6115</v>
      </c>
      <c r="G18" s="8">
        <f>'10 SANTO DOMINGO II1'!G18+'SANTO DOMINGO II2'!G19</f>
        <v>6115</v>
      </c>
      <c r="H18" s="8">
        <f>'10 SANTO DOMINGO II1'!H18+'SANTO DOMINGO II2'!H19</f>
        <v>6115</v>
      </c>
      <c r="I18" s="8">
        <f>'10 SANTO DOMINGO II1'!I18+'SANTO DOMINGO II2'!I19</f>
        <v>6115</v>
      </c>
      <c r="J18" s="5"/>
      <c r="K18" s="2"/>
    </row>
    <row r="19" spans="1:11" ht="18.75">
      <c r="A19" s="11" t="s">
        <v>19</v>
      </c>
      <c r="B19" s="10"/>
      <c r="C19" s="8">
        <f>'10 SANTO DOMINGO II1'!C19+'SANTO DOMINGO II2'!C20</f>
        <v>6134</v>
      </c>
      <c r="D19" s="8">
        <f>'10 SANTO DOMINGO II1'!D19+'SANTO DOMINGO II2'!D20</f>
        <v>6134</v>
      </c>
      <c r="E19" s="8">
        <f>'10 SANTO DOMINGO II1'!E19+'SANTO DOMINGO II2'!E20</f>
        <v>6134</v>
      </c>
      <c r="F19" s="8">
        <f>'10 SANTO DOMINGO II1'!F19+'SANTO DOMINGO II2'!F20</f>
        <v>6134</v>
      </c>
      <c r="G19" s="8">
        <f>'10 SANTO DOMINGO II1'!G19+'SANTO DOMINGO II2'!G20</f>
        <v>0</v>
      </c>
      <c r="H19" s="8">
        <f>'10 SANTO DOMINGO II1'!H19+'SANTO DOMINGO II2'!H20</f>
        <v>0</v>
      </c>
      <c r="I19" s="8">
        <f>'10 SANTO DOMINGO II1'!I19+'SANTO DOMINGO II2'!I20</f>
        <v>0</v>
      </c>
      <c r="J19" s="5"/>
      <c r="K19" s="2"/>
    </row>
    <row r="20" spans="1:11" ht="18.75">
      <c r="A20" s="11" t="s">
        <v>20</v>
      </c>
      <c r="B20" s="10"/>
      <c r="C20" s="8">
        <f>'10 SANTO DOMINGO II1'!C20+'SANTO DOMINGO II2'!C21</f>
        <v>6153</v>
      </c>
      <c r="D20" s="8">
        <f>'10 SANTO DOMINGO II1'!D20+'SANTO DOMINGO II2'!D21</f>
        <v>6153</v>
      </c>
      <c r="E20" s="8">
        <f>'10 SANTO DOMINGO II1'!E20+'SANTO DOMINGO II2'!E21</f>
        <v>6153</v>
      </c>
      <c r="F20" s="8">
        <f>'10 SANTO DOMINGO II1'!F20+'SANTO DOMINGO II2'!F21</f>
        <v>6153</v>
      </c>
      <c r="G20" s="8">
        <f>'10 SANTO DOMINGO II1'!G20+'SANTO DOMINGO II2'!G21</f>
        <v>0</v>
      </c>
      <c r="H20" s="8">
        <f>'10 SANTO DOMINGO II1'!H20+'SANTO DOMINGO II2'!H21</f>
        <v>0</v>
      </c>
      <c r="I20" s="8">
        <f>'10 SANTO DOMINGO II1'!I20+'SANTO DOMINGO II2'!I21</f>
        <v>0</v>
      </c>
      <c r="J20" s="5"/>
      <c r="K20" s="2"/>
    </row>
    <row r="21" spans="1:11" ht="15.75" customHeight="1">
      <c r="A21" s="11" t="s">
        <v>21</v>
      </c>
      <c r="B21" s="10"/>
      <c r="C21" s="8">
        <f>'10 SANTO DOMINGO II1'!C21+'SANTO DOMINGO II2'!C22</f>
        <v>6032</v>
      </c>
      <c r="D21" s="8">
        <f>'10 SANTO DOMINGO II1'!D21+'SANTO DOMINGO II2'!D22</f>
        <v>6032</v>
      </c>
      <c r="E21" s="8">
        <f>'10 SANTO DOMINGO II1'!E21+'SANTO DOMINGO II2'!E22</f>
        <v>6032</v>
      </c>
      <c r="F21" s="8">
        <f>'10 SANTO DOMINGO II1'!F21+'SANTO DOMINGO II2'!F22</f>
        <v>6032</v>
      </c>
      <c r="G21" s="8">
        <f>'10 SANTO DOMINGO II1'!G21+'SANTO DOMINGO II2'!G22</f>
        <v>0</v>
      </c>
      <c r="H21" s="8">
        <f>'10 SANTO DOMINGO II1'!H21+'SANTO DOMINGO II2'!H22</f>
        <v>0</v>
      </c>
      <c r="I21" s="8">
        <f>'10 SANTO DOMINGO II1'!I21+'SANTO DOMINGO II2'!I22</f>
        <v>0</v>
      </c>
      <c r="J21" s="5"/>
      <c r="K21" s="2"/>
    </row>
    <row r="22" spans="1:11" ht="15.75" customHeight="1">
      <c r="A22" s="7" t="s">
        <v>22</v>
      </c>
      <c r="B22" s="12">
        <f>SUM(B14:B21)</f>
        <v>4073</v>
      </c>
      <c r="C22" s="12">
        <f t="shared" ref="C22:I22" si="0">SUM(C16:C21)</f>
        <v>35198</v>
      </c>
      <c r="D22" s="12">
        <f t="shared" si="0"/>
        <v>35198</v>
      </c>
      <c r="E22" s="12">
        <f t="shared" si="0"/>
        <v>35198</v>
      </c>
      <c r="F22" s="12">
        <f t="shared" si="0"/>
        <v>35198</v>
      </c>
      <c r="G22" s="12">
        <f t="shared" si="0"/>
        <v>16879</v>
      </c>
      <c r="H22" s="12">
        <f t="shared" si="0"/>
        <v>16879</v>
      </c>
      <c r="I22" s="12">
        <f t="shared" si="0"/>
        <v>16879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195502</v>
      </c>
      <c r="J23" s="2"/>
      <c r="K23" s="2"/>
    </row>
    <row r="24" spans="1:11" ht="15.75" customHeight="1">
      <c r="A24" s="49" t="s">
        <v>4</v>
      </c>
      <c r="B24" s="51" t="s">
        <v>31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116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f>'10 SANTO DOMINGO II1'!B27+'SANTO DOMINGO II2'!B28</f>
        <v>3065</v>
      </c>
      <c r="C27" s="8">
        <f>'10 SANTO DOMINGO II1'!C27+'SANTO DOMINGO II2'!C28</f>
        <v>0</v>
      </c>
      <c r="D27" s="8">
        <f>'10 SANTO DOMINGO II1'!D27+'SANTO DOMINGO II2'!D28</f>
        <v>0</v>
      </c>
      <c r="E27" s="8">
        <f>'10 SANTO DOMINGO II1'!E27+'SANTO DOMINGO II2'!E28</f>
        <v>0</v>
      </c>
      <c r="F27" s="8">
        <f>'10 SANTO DOMINGO II1'!F27+'SANTO DOMINGO II2'!F28</f>
        <v>0</v>
      </c>
      <c r="G27" s="8">
        <f>'10 SANTO DOMINGO II1'!G27+'SANTO DOMINGO II2'!G28</f>
        <v>0</v>
      </c>
      <c r="H27" s="8">
        <f>'10 SANTO DOMINGO II1'!H27+'SANTO DOMINGO II2'!H28</f>
        <v>0</v>
      </c>
      <c r="I27" s="8">
        <f>'10 SANTO DOMINGO II1'!I27+'SANTO DOMINGO II2'!I28</f>
        <v>0</v>
      </c>
      <c r="J27" s="2"/>
      <c r="K27" s="2"/>
    </row>
    <row r="28" spans="1:11" ht="15.75" customHeight="1">
      <c r="A28" s="9" t="s">
        <v>15</v>
      </c>
      <c r="B28" s="10"/>
      <c r="C28" s="8">
        <f>'10 SANTO DOMINGO II1'!C28+'SANTO DOMINGO II2'!C29</f>
        <v>0</v>
      </c>
      <c r="D28" s="8">
        <f>'10 SANTO DOMINGO II1'!D28+'SANTO DOMINGO II2'!D29</f>
        <v>0</v>
      </c>
      <c r="E28" s="8">
        <f>'10 SANTO DOMINGO II1'!E28+'SANTO DOMINGO II2'!E29</f>
        <v>0</v>
      </c>
      <c r="F28" s="8">
        <f>'10 SANTO DOMINGO II1'!F28+'SANTO DOMINGO II2'!F29</f>
        <v>0</v>
      </c>
      <c r="G28" s="8">
        <f>'10 SANTO DOMINGO II1'!G28+'SANTO DOMINGO II2'!G29</f>
        <v>0</v>
      </c>
      <c r="H28" s="8">
        <f>'10 SANTO DOMINGO II1'!H28+'SANTO DOMINGO II2'!H29</f>
        <v>0</v>
      </c>
      <c r="I28" s="8">
        <f>'10 SANTO DOMINGO II1'!I28+'SANTO DOMINGO II2'!I29</f>
        <v>0</v>
      </c>
      <c r="J28" s="2"/>
      <c r="K28" s="2"/>
    </row>
    <row r="29" spans="1:11" ht="15.75" customHeight="1">
      <c r="A29" s="11" t="s">
        <v>16</v>
      </c>
      <c r="B29" s="10"/>
      <c r="C29" s="8">
        <f>'10 SANTO DOMINGO II1'!C29+'SANTO DOMINGO II2'!C30</f>
        <v>3631</v>
      </c>
      <c r="D29" s="8">
        <f>'10 SANTO DOMINGO II1'!D29+'SANTO DOMINGO II2'!D30</f>
        <v>3631</v>
      </c>
      <c r="E29" s="8">
        <f>'10 SANTO DOMINGO II1'!E29+'SANTO DOMINGO II2'!E30</f>
        <v>3631</v>
      </c>
      <c r="F29" s="8">
        <f>'10 SANTO DOMINGO II1'!F29+'SANTO DOMINGO II2'!F30</f>
        <v>3631</v>
      </c>
      <c r="G29" s="8">
        <f>'10 SANTO DOMINGO II1'!G29+'SANTO DOMINGO II2'!G30</f>
        <v>3631</v>
      </c>
      <c r="H29" s="8">
        <f>'10 SANTO DOMINGO II1'!H29+'SANTO DOMINGO II2'!H30</f>
        <v>3631</v>
      </c>
      <c r="I29" s="8">
        <f>'10 SANTO DOMINGO II1'!I29+'SANTO DOMINGO II2'!I30</f>
        <v>3631</v>
      </c>
      <c r="J29" s="2"/>
      <c r="K29" s="2"/>
    </row>
    <row r="30" spans="1:11" ht="15.75" customHeight="1">
      <c r="A30" s="11" t="s">
        <v>17</v>
      </c>
      <c r="B30" s="10"/>
      <c r="C30" s="8">
        <f>'10 SANTO DOMINGO II1'!C30+'SANTO DOMINGO II2'!C31</f>
        <v>3642</v>
      </c>
      <c r="D30" s="8">
        <f>'10 SANTO DOMINGO II1'!D30+'SANTO DOMINGO II2'!D31</f>
        <v>3642</v>
      </c>
      <c r="E30" s="8">
        <f>'10 SANTO DOMINGO II1'!E30+'SANTO DOMINGO II2'!E31</f>
        <v>3642</v>
      </c>
      <c r="F30" s="8">
        <f>'10 SANTO DOMINGO II1'!F30+'SANTO DOMINGO II2'!F31</f>
        <v>3642</v>
      </c>
      <c r="G30" s="8">
        <f>'10 SANTO DOMINGO II1'!G30+'SANTO DOMINGO II2'!G31</f>
        <v>3642</v>
      </c>
      <c r="H30" s="8">
        <f>'10 SANTO DOMINGO II1'!H30+'SANTO DOMINGO II2'!H31</f>
        <v>3642</v>
      </c>
      <c r="I30" s="8">
        <f>'10 SANTO DOMINGO II1'!I30+'SANTO DOMINGO II2'!I31</f>
        <v>3642</v>
      </c>
      <c r="J30" s="2"/>
      <c r="K30" s="2"/>
    </row>
    <row r="31" spans="1:11" ht="15.75" customHeight="1">
      <c r="A31" s="11" t="s">
        <v>18</v>
      </c>
      <c r="B31" s="10"/>
      <c r="C31" s="8">
        <f>'10 SANTO DOMINGO II1'!C31+'SANTO DOMINGO II2'!C32</f>
        <v>3957</v>
      </c>
      <c r="D31" s="8">
        <f>'10 SANTO DOMINGO II1'!D31+'SANTO DOMINGO II2'!D32</f>
        <v>3957</v>
      </c>
      <c r="E31" s="8">
        <f>'10 SANTO DOMINGO II1'!E31+'SANTO DOMINGO II2'!E32</f>
        <v>3957</v>
      </c>
      <c r="F31" s="8">
        <f>'10 SANTO DOMINGO II1'!F31+'SANTO DOMINGO II2'!F32</f>
        <v>3957</v>
      </c>
      <c r="G31" s="8">
        <f>'10 SANTO DOMINGO II1'!G31+'SANTO DOMINGO II2'!G32</f>
        <v>3957</v>
      </c>
      <c r="H31" s="8">
        <f>'10 SANTO DOMINGO II1'!H31+'SANTO DOMINGO II2'!H32</f>
        <v>3957</v>
      </c>
      <c r="I31" s="8">
        <f>'10 SANTO DOMINGO II1'!I31+'SANTO DOMINGO II2'!I32</f>
        <v>3957</v>
      </c>
      <c r="J31" s="2"/>
      <c r="K31" s="2"/>
    </row>
    <row r="32" spans="1:11" ht="15.75" customHeight="1">
      <c r="A32" s="11" t="s">
        <v>19</v>
      </c>
      <c r="B32" s="10"/>
      <c r="C32" s="8">
        <f>'10 SANTO DOMINGO II1'!C32+'SANTO DOMINGO II2'!C33</f>
        <v>3687</v>
      </c>
      <c r="D32" s="8">
        <f>'10 SANTO DOMINGO II1'!D32+'SANTO DOMINGO II2'!D33</f>
        <v>3687</v>
      </c>
      <c r="E32" s="8">
        <f>'10 SANTO DOMINGO II1'!E32+'SANTO DOMINGO II2'!E33</f>
        <v>3687</v>
      </c>
      <c r="F32" s="8">
        <f>'10 SANTO DOMINGO II1'!F32+'SANTO DOMINGO II2'!F33</f>
        <v>3687</v>
      </c>
      <c r="G32" s="8">
        <f>'10 SANTO DOMINGO II1'!G32+'SANTO DOMINGO II2'!G33</f>
        <v>0</v>
      </c>
      <c r="H32" s="8">
        <f>'10 SANTO DOMINGO II1'!H32+'SANTO DOMINGO II2'!H33</f>
        <v>0</v>
      </c>
      <c r="I32" s="8">
        <f>'10 SANTO DOMINGO II1'!I32+'SANTO DOMINGO II2'!I33</f>
        <v>0</v>
      </c>
      <c r="J32" s="2"/>
      <c r="K32" s="2"/>
    </row>
    <row r="33" spans="1:11" ht="15.75" customHeight="1">
      <c r="A33" s="11" t="s">
        <v>20</v>
      </c>
      <c r="B33" s="10"/>
      <c r="C33" s="8">
        <f>'10 SANTO DOMINGO II1'!C33+'SANTO DOMINGO II2'!C34</f>
        <v>3736</v>
      </c>
      <c r="D33" s="8">
        <f>'10 SANTO DOMINGO II1'!D33+'SANTO DOMINGO II2'!D34</f>
        <v>3736</v>
      </c>
      <c r="E33" s="8">
        <f>'10 SANTO DOMINGO II1'!E33+'SANTO DOMINGO II2'!E34</f>
        <v>3736</v>
      </c>
      <c r="F33" s="8">
        <f>'10 SANTO DOMINGO II1'!F33+'SANTO DOMINGO II2'!F34</f>
        <v>3736</v>
      </c>
      <c r="G33" s="8">
        <f>'10 SANTO DOMINGO II1'!G33+'SANTO DOMINGO II2'!G34</f>
        <v>0</v>
      </c>
      <c r="H33" s="8">
        <f>'10 SANTO DOMINGO II1'!H33+'SANTO DOMINGO II2'!H34</f>
        <v>0</v>
      </c>
      <c r="I33" s="8">
        <f>'10 SANTO DOMINGO II1'!I33+'SANTO DOMINGO II2'!I34</f>
        <v>0</v>
      </c>
      <c r="J33" s="2"/>
      <c r="K33" s="2"/>
    </row>
    <row r="34" spans="1:11" ht="15.75" customHeight="1">
      <c r="A34" s="11" t="s">
        <v>21</v>
      </c>
      <c r="B34" s="10"/>
      <c r="C34" s="8">
        <f>'10 SANTO DOMINGO II1'!C34+'SANTO DOMINGO II2'!C35</f>
        <v>3647</v>
      </c>
      <c r="D34" s="8">
        <f>'10 SANTO DOMINGO II1'!D34+'SANTO DOMINGO II2'!D35</f>
        <v>3647</v>
      </c>
      <c r="E34" s="8">
        <f>'10 SANTO DOMINGO II1'!E34+'SANTO DOMINGO II2'!E35</f>
        <v>3647</v>
      </c>
      <c r="F34" s="8">
        <f>'10 SANTO DOMINGO II1'!F34+'SANTO DOMINGO II2'!F35</f>
        <v>3647</v>
      </c>
      <c r="G34" s="8">
        <f>'10 SANTO DOMINGO II1'!G34+'SANTO DOMINGO II2'!G35</f>
        <v>0</v>
      </c>
      <c r="H34" s="8">
        <f>'10 SANTO DOMINGO II1'!H34+'SANTO DOMINGO II2'!H35</f>
        <v>0</v>
      </c>
      <c r="I34" s="8">
        <f>'10 SANTO DOMINGO II1'!I34+'SANTO DOMINGO II2'!I35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3065</v>
      </c>
      <c r="C35" s="12">
        <f t="shared" si="1"/>
        <v>22300</v>
      </c>
      <c r="D35" s="12">
        <f t="shared" si="1"/>
        <v>22300</v>
      </c>
      <c r="E35" s="12">
        <f t="shared" si="1"/>
        <v>22300</v>
      </c>
      <c r="F35" s="12">
        <f t="shared" si="1"/>
        <v>22300</v>
      </c>
      <c r="G35" s="12">
        <f t="shared" si="1"/>
        <v>11230</v>
      </c>
      <c r="H35" s="12">
        <f t="shared" si="1"/>
        <v>11230</v>
      </c>
      <c r="I35" s="12">
        <f t="shared" si="1"/>
        <v>11230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125955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31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117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>
      <c r="A41" s="7" t="s">
        <v>14</v>
      </c>
      <c r="B41" s="8">
        <f>'10 SANTO DOMINGO II1'!B41+'SANTO DOMINGO II2'!B42</f>
        <v>3296</v>
      </c>
      <c r="C41" s="8">
        <f>'10 SANTO DOMINGO II1'!C41+'SANTO DOMINGO II2'!C42</f>
        <v>0</v>
      </c>
      <c r="D41" s="8">
        <f>'10 SANTO DOMINGO II1'!D41+'SANTO DOMINGO II2'!D42</f>
        <v>0</v>
      </c>
      <c r="E41" s="8">
        <f>'10 SANTO DOMINGO II1'!E41+'SANTO DOMINGO II2'!E42</f>
        <v>0</v>
      </c>
      <c r="F41" s="8">
        <f>'10 SANTO DOMINGO II1'!F41+'SANTO DOMINGO II2'!F42</f>
        <v>0</v>
      </c>
      <c r="G41" s="8">
        <f>'10 SANTO DOMINGO II1'!G41+'SANTO DOMINGO II2'!G42</f>
        <v>0</v>
      </c>
      <c r="H41" s="8">
        <f>'10 SANTO DOMINGO II1'!H41+'SANTO DOMINGO II2'!H42</f>
        <v>0</v>
      </c>
      <c r="I41" s="8">
        <f>'10 SANTO DOMINGO II1'!I41+'SANTO DOMINGO II2'!I42</f>
        <v>0</v>
      </c>
      <c r="J41" s="2"/>
      <c r="K41" s="2"/>
    </row>
    <row r="42" spans="1:11" ht="15.75" customHeight="1">
      <c r="A42" s="9" t="s">
        <v>15</v>
      </c>
      <c r="B42" s="10"/>
      <c r="C42" s="8">
        <f>'10 SANTO DOMINGO II1'!C42+'SANTO DOMINGO II2'!C43</f>
        <v>0</v>
      </c>
      <c r="D42" s="8">
        <f>'10 SANTO DOMINGO II1'!D42+'SANTO DOMINGO II2'!D43</f>
        <v>0</v>
      </c>
      <c r="E42" s="8">
        <f>'10 SANTO DOMINGO II1'!E42+'SANTO DOMINGO II2'!E43</f>
        <v>0</v>
      </c>
      <c r="F42" s="8">
        <f>'10 SANTO DOMINGO II1'!F42+'SANTO DOMINGO II2'!F43</f>
        <v>0</v>
      </c>
      <c r="G42" s="8">
        <f>'10 SANTO DOMINGO II1'!G42+'SANTO DOMINGO II2'!G43</f>
        <v>0</v>
      </c>
      <c r="H42" s="8">
        <f>'10 SANTO DOMINGO II1'!H42+'SANTO DOMINGO II2'!H43</f>
        <v>0</v>
      </c>
      <c r="I42" s="8">
        <f>'10 SANTO DOMINGO II1'!I42+'SANTO DOMINGO II2'!I43</f>
        <v>0</v>
      </c>
      <c r="J42" s="2"/>
      <c r="K42" s="2"/>
    </row>
    <row r="43" spans="1:11" ht="15.75" customHeight="1">
      <c r="A43" s="11" t="s">
        <v>16</v>
      </c>
      <c r="B43" s="10"/>
      <c r="C43" s="8">
        <f>'10 SANTO DOMINGO II1'!C43+'SANTO DOMINGO II2'!C44</f>
        <v>4401</v>
      </c>
      <c r="D43" s="8">
        <f>'10 SANTO DOMINGO II1'!D43+'SANTO DOMINGO II2'!D44</f>
        <v>4101</v>
      </c>
      <c r="E43" s="8">
        <f>'10 SANTO DOMINGO II1'!E43+'SANTO DOMINGO II2'!E44</f>
        <v>3851</v>
      </c>
      <c r="F43" s="8">
        <f>'10 SANTO DOMINGO II1'!F43+'SANTO DOMINGO II2'!F44</f>
        <v>4151</v>
      </c>
      <c r="G43" s="8">
        <f>'10 SANTO DOMINGO II1'!G43+'SANTO DOMINGO II2'!G44</f>
        <v>4301</v>
      </c>
      <c r="H43" s="8">
        <f>'10 SANTO DOMINGO II1'!H43+'SANTO DOMINGO II2'!H44</f>
        <v>4301</v>
      </c>
      <c r="I43" s="8">
        <f>'10 SANTO DOMINGO II1'!I43+'SANTO DOMINGO II2'!I44</f>
        <v>3801</v>
      </c>
      <c r="J43" s="2"/>
      <c r="K43" s="2"/>
    </row>
    <row r="44" spans="1:11" ht="15.75" customHeight="1">
      <c r="A44" s="11" t="s">
        <v>17</v>
      </c>
      <c r="B44" s="10"/>
      <c r="C44" s="8">
        <f>'10 SANTO DOMINGO II1'!C44+'SANTO DOMINGO II2'!C45</f>
        <v>3934</v>
      </c>
      <c r="D44" s="8">
        <f>'10 SANTO DOMINGO II1'!D44+'SANTO DOMINGO II2'!D45</f>
        <v>4384</v>
      </c>
      <c r="E44" s="8">
        <f>'10 SANTO DOMINGO II1'!E44+'SANTO DOMINGO II2'!E45</f>
        <v>4064</v>
      </c>
      <c r="F44" s="8">
        <f>'10 SANTO DOMINGO II1'!F44+'SANTO DOMINGO II2'!F45</f>
        <v>3934</v>
      </c>
      <c r="G44" s="8">
        <f>'10 SANTO DOMINGO II1'!G44+'SANTO DOMINGO II2'!G45</f>
        <v>4234</v>
      </c>
      <c r="H44" s="8">
        <f>'10 SANTO DOMINGO II1'!H44+'SANTO DOMINGO II2'!H45</f>
        <v>3934</v>
      </c>
      <c r="I44" s="8">
        <f>'10 SANTO DOMINGO II1'!I44+'SANTO DOMINGO II2'!I45</f>
        <v>3934</v>
      </c>
      <c r="J44" s="2"/>
      <c r="K44" s="2"/>
    </row>
    <row r="45" spans="1:11" ht="15.75" customHeight="1">
      <c r="A45" s="11" t="s">
        <v>18</v>
      </c>
      <c r="B45" s="10"/>
      <c r="C45" s="8">
        <f>'10 SANTO DOMINGO II1'!C45+'SANTO DOMINGO II2'!C46</f>
        <v>4454</v>
      </c>
      <c r="D45" s="8">
        <f>'10 SANTO DOMINGO II1'!D45+'SANTO DOMINGO II2'!D46</f>
        <v>4454</v>
      </c>
      <c r="E45" s="8">
        <f>'10 SANTO DOMINGO II1'!E45+'SANTO DOMINGO II2'!E46</f>
        <v>4654</v>
      </c>
      <c r="F45" s="8">
        <f>'10 SANTO DOMINGO II1'!F45+'SANTO DOMINGO II2'!F46</f>
        <v>4454</v>
      </c>
      <c r="G45" s="8">
        <f>'10 SANTO DOMINGO II1'!G45+'SANTO DOMINGO II2'!G46</f>
        <v>4457</v>
      </c>
      <c r="H45" s="8">
        <f>'10 SANTO DOMINGO II1'!H45+'SANTO DOMINGO II2'!H46</f>
        <v>4754</v>
      </c>
      <c r="I45" s="8">
        <f>'10 SANTO DOMINGO II1'!I45+'SANTO DOMINGO II2'!I46</f>
        <v>4454</v>
      </c>
      <c r="J45" s="2"/>
      <c r="K45" s="2"/>
    </row>
    <row r="46" spans="1:11" ht="15.75" customHeight="1">
      <c r="A46" s="11" t="s">
        <v>19</v>
      </c>
      <c r="B46" s="10"/>
      <c r="C46" s="8">
        <f>'10 SANTO DOMINGO II1'!C46+'SANTO DOMINGO II2'!C47</f>
        <v>4396</v>
      </c>
      <c r="D46" s="8">
        <f>'10 SANTO DOMINGO II1'!D46+'SANTO DOMINGO II2'!D47</f>
        <v>4296</v>
      </c>
      <c r="E46" s="8">
        <f>'10 SANTO DOMINGO II1'!E46+'SANTO DOMINGO II2'!E47</f>
        <v>4496</v>
      </c>
      <c r="F46" s="8">
        <f>'10 SANTO DOMINGO II1'!F46+'SANTO DOMINGO II2'!F47</f>
        <v>4296</v>
      </c>
      <c r="G46" s="8">
        <f>'10 SANTO DOMINGO II1'!G46+'SANTO DOMINGO II2'!G47</f>
        <v>0</v>
      </c>
      <c r="H46" s="8">
        <f>'10 SANTO DOMINGO II1'!H46+'SANTO DOMINGO II2'!H47</f>
        <v>0</v>
      </c>
      <c r="I46" s="8">
        <f>'10 SANTO DOMINGO II1'!I46+'SANTO DOMINGO II2'!I47</f>
        <v>0</v>
      </c>
      <c r="J46" s="2"/>
      <c r="K46" s="2"/>
    </row>
    <row r="47" spans="1:11" ht="15.75" customHeight="1">
      <c r="A47" s="11" t="s">
        <v>20</v>
      </c>
      <c r="B47" s="10"/>
      <c r="C47" s="8">
        <f>'10 SANTO DOMINGO II1'!C47+'SANTO DOMINGO II2'!C48</f>
        <v>4719</v>
      </c>
      <c r="D47" s="8">
        <f>'10 SANTO DOMINGO II1'!D47+'SANTO DOMINGO II2'!D48</f>
        <v>4419</v>
      </c>
      <c r="E47" s="8">
        <f>'10 SANTO DOMINGO II1'!E47+'SANTO DOMINGO II2'!E48</f>
        <v>4468</v>
      </c>
      <c r="F47" s="8">
        <f>'10 SANTO DOMINGO II1'!F47+'SANTO DOMINGO II2'!F48</f>
        <v>4869</v>
      </c>
      <c r="G47" s="8">
        <f>'10 SANTO DOMINGO II1'!G47+'SANTO DOMINGO II2'!G48</f>
        <v>0</v>
      </c>
      <c r="H47" s="8">
        <f>'10 SANTO DOMINGO II1'!H47+'SANTO DOMINGO II2'!H48</f>
        <v>0</v>
      </c>
      <c r="I47" s="8">
        <f>'10 SANTO DOMINGO II1'!I47+'SANTO DOMINGO II2'!I48</f>
        <v>0</v>
      </c>
      <c r="J47" s="2"/>
      <c r="K47" s="2"/>
    </row>
    <row r="48" spans="1:11" ht="15.75" customHeight="1">
      <c r="A48" s="11" t="s">
        <v>21</v>
      </c>
      <c r="B48" s="10"/>
      <c r="C48" s="8">
        <f>'10 SANTO DOMINGO II1'!C48+'SANTO DOMINGO II2'!C49</f>
        <v>4358</v>
      </c>
      <c r="D48" s="8">
        <f>'10 SANTO DOMINGO II1'!D48+'SANTO DOMINGO II2'!D49</f>
        <v>4470</v>
      </c>
      <c r="E48" s="8">
        <f>'10 SANTO DOMINGO II1'!E48+'SANTO DOMINGO II2'!E49</f>
        <v>4320</v>
      </c>
      <c r="F48" s="8">
        <f>'10 SANTO DOMINGO II1'!F48+'SANTO DOMINGO II2'!F49</f>
        <v>4820</v>
      </c>
      <c r="G48" s="8">
        <f>'10 SANTO DOMINGO II1'!G48+'SANTO DOMINGO II2'!G49</f>
        <v>0</v>
      </c>
      <c r="H48" s="8">
        <f>'10 SANTO DOMINGO II1'!H48+'SANTO DOMINGO II2'!H49</f>
        <v>0</v>
      </c>
      <c r="I48" s="8">
        <f>'10 SANTO DOMINGO II1'!I48+'SANTO DOMINGO II2'!I49</f>
        <v>0</v>
      </c>
      <c r="J48" s="2"/>
      <c r="K48" s="2"/>
    </row>
    <row r="49" spans="1:11" ht="15.75" customHeight="1">
      <c r="A49" s="7" t="s">
        <v>22</v>
      </c>
      <c r="B49" s="12">
        <f t="shared" ref="B49:I49" si="2">SUM(B41:B48)</f>
        <v>3296</v>
      </c>
      <c r="C49" s="12">
        <f t="shared" si="2"/>
        <v>26262</v>
      </c>
      <c r="D49" s="12">
        <f t="shared" si="2"/>
        <v>26124</v>
      </c>
      <c r="E49" s="12">
        <f t="shared" si="2"/>
        <v>25853</v>
      </c>
      <c r="F49" s="12">
        <f t="shared" si="2"/>
        <v>26524</v>
      </c>
      <c r="G49" s="12">
        <f t="shared" si="2"/>
        <v>12992</v>
      </c>
      <c r="H49" s="12">
        <f t="shared" si="2"/>
        <v>12989</v>
      </c>
      <c r="I49" s="12">
        <f t="shared" si="2"/>
        <v>12189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146229</v>
      </c>
      <c r="J50" s="2"/>
      <c r="K50" s="2"/>
    </row>
    <row r="51" spans="1:11" ht="15.75" customHeight="1">
      <c r="A51" s="49" t="s">
        <v>4</v>
      </c>
      <c r="B51" s="51" t="s">
        <v>31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118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8">
        <f>'10 SANTO DOMINGO II1'!B54+'SANTO DOMINGO II2'!B55</f>
        <v>1810</v>
      </c>
      <c r="C54" s="8">
        <f>'10 SANTO DOMINGO II1'!C54+'SANTO DOMINGO II2'!C55</f>
        <v>0</v>
      </c>
      <c r="D54" s="8">
        <f>'10 SANTO DOMINGO II1'!D54+'SANTO DOMINGO II2'!D55</f>
        <v>0</v>
      </c>
      <c r="E54" s="8">
        <f>'10 SANTO DOMINGO II1'!E54+'SANTO DOMINGO II2'!E55</f>
        <v>0</v>
      </c>
      <c r="F54" s="8">
        <f>'10 SANTO DOMINGO II1'!F54+'SANTO DOMINGO II2'!F55</f>
        <v>0</v>
      </c>
      <c r="G54" s="8">
        <f>'10 SANTO DOMINGO II1'!G54+'SANTO DOMINGO II2'!G55</f>
        <v>0</v>
      </c>
      <c r="H54" s="8">
        <f>'10 SANTO DOMINGO II1'!H54+'SANTO DOMINGO II2'!H55</f>
        <v>0</v>
      </c>
      <c r="I54" s="8">
        <f>'10 SANTO DOMINGO II1'!I54+'SANTO DOMINGO II2'!I55</f>
        <v>0</v>
      </c>
      <c r="J54" s="2"/>
      <c r="K54" s="2"/>
    </row>
    <row r="55" spans="1:11" ht="15.75" customHeight="1">
      <c r="A55" s="9" t="s">
        <v>15</v>
      </c>
      <c r="B55" s="10"/>
      <c r="C55" s="8">
        <f>'10 SANTO DOMINGO II1'!C55+'SANTO DOMINGO II2'!C56</f>
        <v>0</v>
      </c>
      <c r="D55" s="8">
        <f>'10 SANTO DOMINGO II1'!D55+'SANTO DOMINGO II2'!D56</f>
        <v>0</v>
      </c>
      <c r="E55" s="8">
        <f>'10 SANTO DOMINGO II1'!E55+'SANTO DOMINGO II2'!E56</f>
        <v>0</v>
      </c>
      <c r="F55" s="8">
        <f>'10 SANTO DOMINGO II1'!F55+'SANTO DOMINGO II2'!F56</f>
        <v>0</v>
      </c>
      <c r="G55" s="8">
        <f>'10 SANTO DOMINGO II1'!G55+'SANTO DOMINGO II2'!G56</f>
        <v>0</v>
      </c>
      <c r="H55" s="8">
        <f>'10 SANTO DOMINGO II1'!H55+'SANTO DOMINGO II2'!H56</f>
        <v>0</v>
      </c>
      <c r="I55" s="8">
        <f>'10 SANTO DOMINGO II1'!I55+'SANTO DOMINGO II2'!I56</f>
        <v>0</v>
      </c>
      <c r="J55" s="2"/>
      <c r="K55" s="2"/>
    </row>
    <row r="56" spans="1:11" ht="15.75" customHeight="1">
      <c r="A56" s="11" t="s">
        <v>16</v>
      </c>
      <c r="B56" s="10"/>
      <c r="C56" s="8">
        <f>'10 SANTO DOMINGO II1'!C56+'SANTO DOMINGO II2'!C57</f>
        <v>2160</v>
      </c>
      <c r="D56" s="8">
        <f>'10 SANTO DOMINGO II1'!D56+'SANTO DOMINGO II2'!D57</f>
        <v>2160</v>
      </c>
      <c r="E56" s="8">
        <f>'10 SANTO DOMINGO II1'!E56+'SANTO DOMINGO II2'!E57</f>
        <v>2360</v>
      </c>
      <c r="F56" s="8">
        <f>'10 SANTO DOMINGO II1'!F56+'SANTO DOMINGO II2'!F57</f>
        <v>2160</v>
      </c>
      <c r="G56" s="8">
        <f>'10 SANTO DOMINGO II1'!G56+'SANTO DOMINGO II2'!G57</f>
        <v>2160</v>
      </c>
      <c r="H56" s="8">
        <f>'10 SANTO DOMINGO II1'!H56+'SANTO DOMINGO II2'!H57</f>
        <v>2160</v>
      </c>
      <c r="I56" s="8">
        <f>'10 SANTO DOMINGO II1'!I56+'SANTO DOMINGO II2'!I57</f>
        <v>2160</v>
      </c>
      <c r="J56" s="2"/>
      <c r="K56" s="2"/>
    </row>
    <row r="57" spans="1:11" ht="15.75" customHeight="1">
      <c r="A57" s="11" t="s">
        <v>17</v>
      </c>
      <c r="B57" s="10"/>
      <c r="C57" s="8">
        <f>'10 SANTO DOMINGO II1'!C57+'SANTO DOMINGO II2'!C58</f>
        <v>2285</v>
      </c>
      <c r="D57" s="8">
        <f>'10 SANTO DOMINGO II1'!D57+'SANTO DOMINGO II2'!D58</f>
        <v>2439</v>
      </c>
      <c r="E57" s="8">
        <f>'10 SANTO DOMINGO II1'!E57+'SANTO DOMINGO II2'!E58</f>
        <v>2671</v>
      </c>
      <c r="F57" s="8">
        <f>'10 SANTO DOMINGO II1'!F57+'SANTO DOMINGO II2'!F58</f>
        <v>2285</v>
      </c>
      <c r="G57" s="8">
        <f>'10 SANTO DOMINGO II1'!G57+'SANTO DOMINGO II2'!G58</f>
        <v>2337</v>
      </c>
      <c r="H57" s="8">
        <f>'10 SANTO DOMINGO II1'!H57+'SANTO DOMINGO II2'!H58</f>
        <v>2285</v>
      </c>
      <c r="I57" s="8">
        <f>'10 SANTO DOMINGO II1'!I57+'SANTO DOMINGO II2'!I58</f>
        <v>2285</v>
      </c>
      <c r="J57" s="2"/>
      <c r="K57" s="2"/>
    </row>
    <row r="58" spans="1:11" ht="15.75" customHeight="1">
      <c r="A58" s="11" t="s">
        <v>18</v>
      </c>
      <c r="B58" s="10"/>
      <c r="C58" s="8">
        <f>'10 SANTO DOMINGO II1'!C58+'SANTO DOMINGO II2'!C59</f>
        <v>2828</v>
      </c>
      <c r="D58" s="8">
        <f>'10 SANTO DOMINGO II1'!D58+'SANTO DOMINGO II2'!D59</f>
        <v>2919</v>
      </c>
      <c r="E58" s="8">
        <f>'10 SANTO DOMINGO II1'!E58+'SANTO DOMINGO II2'!E59</f>
        <v>3034</v>
      </c>
      <c r="F58" s="8">
        <f>'10 SANTO DOMINGO II1'!F58+'SANTO DOMINGO II2'!F59</f>
        <v>2688</v>
      </c>
      <c r="G58" s="8">
        <f>'10 SANTO DOMINGO II1'!G58+'SANTO DOMINGO II2'!G59</f>
        <v>2688</v>
      </c>
      <c r="H58" s="8">
        <f>'10 SANTO DOMINGO II1'!H58+'SANTO DOMINGO II2'!H59</f>
        <v>2688</v>
      </c>
      <c r="I58" s="8">
        <f>'10 SANTO DOMINGO II1'!I58+'SANTO DOMINGO II2'!I59</f>
        <v>2688</v>
      </c>
      <c r="J58" s="2"/>
      <c r="K58" s="2"/>
    </row>
    <row r="59" spans="1:11" ht="15.75" customHeight="1">
      <c r="A59" s="11" t="s">
        <v>19</v>
      </c>
      <c r="B59" s="10"/>
      <c r="C59" s="8">
        <f>'10 SANTO DOMINGO II1'!C59+'SANTO DOMINGO II2'!C60</f>
        <v>2573</v>
      </c>
      <c r="D59" s="8">
        <f>'10 SANTO DOMINGO II1'!D59+'SANTO DOMINGO II2'!D60</f>
        <v>2937</v>
      </c>
      <c r="E59" s="8">
        <f>'10 SANTO DOMINGO II1'!E59+'SANTO DOMINGO II2'!E60</f>
        <v>2573</v>
      </c>
      <c r="F59" s="8">
        <f>'10 SANTO DOMINGO II1'!F59+'SANTO DOMINGO II2'!F60</f>
        <v>2573</v>
      </c>
      <c r="G59" s="8">
        <f>'10 SANTO DOMINGO II1'!G59+'SANTO DOMINGO II2'!G60</f>
        <v>0</v>
      </c>
      <c r="H59" s="8">
        <f>'10 SANTO DOMINGO II1'!H59+'SANTO DOMINGO II2'!H60</f>
        <v>0</v>
      </c>
      <c r="I59" s="8">
        <f>'10 SANTO DOMINGO II1'!I59+'SANTO DOMINGO II2'!I60</f>
        <v>0</v>
      </c>
      <c r="J59" s="2"/>
      <c r="K59" s="2"/>
    </row>
    <row r="60" spans="1:11" ht="15.75" customHeight="1">
      <c r="A60" s="11" t="s">
        <v>20</v>
      </c>
      <c r="B60" s="10"/>
      <c r="C60" s="8">
        <f>'10 SANTO DOMINGO II1'!C60+'SANTO DOMINGO II2'!C61</f>
        <v>2824</v>
      </c>
      <c r="D60" s="8">
        <f>'10 SANTO DOMINGO II1'!D60+'SANTO DOMINGO II2'!D61</f>
        <v>2572</v>
      </c>
      <c r="E60" s="8">
        <f>'10 SANTO DOMINGO II1'!E60+'SANTO DOMINGO II2'!E61</f>
        <v>2812</v>
      </c>
      <c r="F60" s="8">
        <f>'10 SANTO DOMINGO II1'!F60+'SANTO DOMINGO II2'!F61</f>
        <v>2572</v>
      </c>
      <c r="G60" s="8">
        <f>'10 SANTO DOMINGO II1'!G60+'SANTO DOMINGO II2'!G61</f>
        <v>0</v>
      </c>
      <c r="H60" s="8">
        <f>'10 SANTO DOMINGO II1'!H60+'SANTO DOMINGO II2'!H61</f>
        <v>0</v>
      </c>
      <c r="I60" s="8">
        <f>'10 SANTO DOMINGO II1'!I60+'SANTO DOMINGO II2'!I61</f>
        <v>0</v>
      </c>
      <c r="J60" s="2"/>
      <c r="K60" s="2"/>
    </row>
    <row r="61" spans="1:11" ht="15.75" customHeight="1">
      <c r="A61" s="11" t="s">
        <v>21</v>
      </c>
      <c r="B61" s="10"/>
      <c r="C61" s="8">
        <f>'10 SANTO DOMINGO II1'!C61+'SANTO DOMINGO II2'!C62</f>
        <v>3110</v>
      </c>
      <c r="D61" s="8">
        <f>'10 SANTO DOMINGO II1'!D61+'SANTO DOMINGO II2'!D62</f>
        <v>2734</v>
      </c>
      <c r="E61" s="8">
        <f>'10 SANTO DOMINGO II1'!E61+'SANTO DOMINGO II2'!E62</f>
        <v>2734</v>
      </c>
      <c r="F61" s="8">
        <f>'10 SANTO DOMINGO II1'!F61+'SANTO DOMINGO II2'!F62</f>
        <v>2734</v>
      </c>
      <c r="G61" s="8">
        <f>'10 SANTO DOMINGO II1'!G61+'SANTO DOMINGO II2'!G62</f>
        <v>0</v>
      </c>
      <c r="H61" s="8">
        <f>'10 SANTO DOMINGO II1'!H61+'SANTO DOMINGO II2'!H62</f>
        <v>0</v>
      </c>
      <c r="I61" s="8">
        <f>'10 SANTO DOMINGO II1'!I61+'SANTO DOMINGO II2'!I62</f>
        <v>0</v>
      </c>
      <c r="J61" s="2"/>
      <c r="K61" s="2"/>
    </row>
    <row r="62" spans="1:11" ht="15.75" customHeight="1">
      <c r="A62" s="7" t="s">
        <v>22</v>
      </c>
      <c r="B62" s="12">
        <f t="shared" ref="B62:I62" si="3">SUM(B54:B61)</f>
        <v>1810</v>
      </c>
      <c r="C62" s="12">
        <f t="shared" si="3"/>
        <v>15780</v>
      </c>
      <c r="D62" s="12">
        <f t="shared" si="3"/>
        <v>15761</v>
      </c>
      <c r="E62" s="12">
        <f t="shared" si="3"/>
        <v>16184</v>
      </c>
      <c r="F62" s="12">
        <f t="shared" si="3"/>
        <v>15012</v>
      </c>
      <c r="G62" s="12">
        <f t="shared" si="3"/>
        <v>7185</v>
      </c>
      <c r="H62" s="12">
        <f t="shared" si="3"/>
        <v>7133</v>
      </c>
      <c r="I62" s="15">
        <f t="shared" si="3"/>
        <v>7133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85998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31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119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8">
        <f>'10 SANTO DOMINGO II1'!B68+'SANTO DOMINGO II2'!B69</f>
        <v>2401</v>
      </c>
      <c r="C68" s="8">
        <f>'10 SANTO DOMINGO II1'!C68+'SANTO DOMINGO II2'!C69</f>
        <v>0</v>
      </c>
      <c r="D68" s="8">
        <f>'10 SANTO DOMINGO II1'!D68+'SANTO DOMINGO II2'!D69</f>
        <v>0</v>
      </c>
      <c r="E68" s="8">
        <f>'10 SANTO DOMINGO II1'!E68+'SANTO DOMINGO II2'!E69</f>
        <v>0</v>
      </c>
      <c r="F68" s="8">
        <f>'10 SANTO DOMINGO II1'!F68+'SANTO DOMINGO II2'!F69</f>
        <v>0</v>
      </c>
      <c r="G68" s="8">
        <f>'10 SANTO DOMINGO II1'!G68+'SANTO DOMINGO II2'!G69</f>
        <v>0</v>
      </c>
      <c r="H68" s="8">
        <f>'10 SANTO DOMINGO II1'!H68+'SANTO DOMINGO II2'!H69</f>
        <v>0</v>
      </c>
      <c r="I68" s="8">
        <f>'10 SANTO DOMINGO II1'!I68+'SANTO DOMINGO II2'!I69</f>
        <v>0</v>
      </c>
      <c r="J68" s="2"/>
      <c r="K68" s="2"/>
    </row>
    <row r="69" spans="1:11" ht="15.75" customHeight="1">
      <c r="A69" s="9" t="s">
        <v>15</v>
      </c>
      <c r="B69" s="10"/>
      <c r="C69" s="8">
        <f>'10 SANTO DOMINGO II1'!C69+'SANTO DOMINGO II2'!C70</f>
        <v>0</v>
      </c>
      <c r="D69" s="8">
        <f>'10 SANTO DOMINGO II1'!D69+'SANTO DOMINGO II2'!D70</f>
        <v>0</v>
      </c>
      <c r="E69" s="8">
        <f>'10 SANTO DOMINGO II1'!E69+'SANTO DOMINGO II2'!E70</f>
        <v>0</v>
      </c>
      <c r="F69" s="8">
        <f>'10 SANTO DOMINGO II1'!F69+'SANTO DOMINGO II2'!F70</f>
        <v>0</v>
      </c>
      <c r="G69" s="8">
        <f>'10 SANTO DOMINGO II1'!G69+'SANTO DOMINGO II2'!G70</f>
        <v>0</v>
      </c>
      <c r="H69" s="8">
        <f>'10 SANTO DOMINGO II1'!H69+'SANTO DOMINGO II2'!H70</f>
        <v>0</v>
      </c>
      <c r="I69" s="8">
        <f>'10 SANTO DOMINGO II1'!I69+'SANTO DOMINGO II2'!I70</f>
        <v>0</v>
      </c>
      <c r="J69" s="2"/>
      <c r="K69" s="2"/>
    </row>
    <row r="70" spans="1:11" ht="15.75" customHeight="1">
      <c r="A70" s="11" t="s">
        <v>16</v>
      </c>
      <c r="B70" s="10"/>
      <c r="C70" s="8">
        <f>'10 SANTO DOMINGO II1'!C70+'SANTO DOMINGO II2'!C71</f>
        <v>2756</v>
      </c>
      <c r="D70" s="8">
        <f>'10 SANTO DOMINGO II1'!D70+'SANTO DOMINGO II2'!D71</f>
        <v>2756</v>
      </c>
      <c r="E70" s="8">
        <f>'10 SANTO DOMINGO II1'!E70+'SANTO DOMINGO II2'!E71</f>
        <v>2756</v>
      </c>
      <c r="F70" s="8">
        <f>'10 SANTO DOMINGO II1'!F70+'SANTO DOMINGO II2'!F71</f>
        <v>2811</v>
      </c>
      <c r="G70" s="8">
        <f>'10 SANTO DOMINGO II1'!G70+'SANTO DOMINGO II2'!G71</f>
        <v>2756</v>
      </c>
      <c r="H70" s="8">
        <f>'10 SANTO DOMINGO II1'!H70+'SANTO DOMINGO II2'!H71</f>
        <v>2756</v>
      </c>
      <c r="I70" s="8">
        <f>'10 SANTO DOMINGO II1'!I70+'SANTO DOMINGO II2'!I71</f>
        <v>2756</v>
      </c>
      <c r="J70" s="2"/>
      <c r="K70" s="2"/>
    </row>
    <row r="71" spans="1:11" ht="15.75" customHeight="1">
      <c r="A71" s="11" t="s">
        <v>17</v>
      </c>
      <c r="B71" s="10"/>
      <c r="C71" s="8">
        <f>'10 SANTO DOMINGO II1'!C71+'SANTO DOMINGO II2'!C72</f>
        <v>3176</v>
      </c>
      <c r="D71" s="8">
        <f>'10 SANTO DOMINGO II1'!D71+'SANTO DOMINGO II2'!D72</f>
        <v>3051</v>
      </c>
      <c r="E71" s="8">
        <f>'10 SANTO DOMINGO II1'!E71+'SANTO DOMINGO II2'!E72</f>
        <v>3051</v>
      </c>
      <c r="F71" s="8">
        <f>'10 SANTO DOMINGO II1'!F71+'SANTO DOMINGO II2'!F72</f>
        <v>3176</v>
      </c>
      <c r="G71" s="8">
        <f>'10 SANTO DOMINGO II1'!G71+'SANTO DOMINGO II2'!G72</f>
        <v>3051</v>
      </c>
      <c r="H71" s="8">
        <f>'10 SANTO DOMINGO II1'!H71+'SANTO DOMINGO II2'!H72</f>
        <v>3051</v>
      </c>
      <c r="I71" s="8">
        <f>'10 SANTO DOMINGO II1'!I71+'SANTO DOMINGO II2'!I72</f>
        <v>3051</v>
      </c>
      <c r="J71" s="2"/>
      <c r="K71" s="2"/>
    </row>
    <row r="72" spans="1:11" ht="15.75" customHeight="1">
      <c r="A72" s="11" t="s">
        <v>18</v>
      </c>
      <c r="B72" s="10"/>
      <c r="C72" s="8">
        <f>'10 SANTO DOMINGO II1'!C72+'SANTO DOMINGO II2'!C73</f>
        <v>3846</v>
      </c>
      <c r="D72" s="8">
        <f>'10 SANTO DOMINGO II1'!D72+'SANTO DOMINGO II2'!D73</f>
        <v>4050</v>
      </c>
      <c r="E72" s="8">
        <f>'10 SANTO DOMINGO II1'!E72+'SANTO DOMINGO II2'!E73</f>
        <v>3716</v>
      </c>
      <c r="F72" s="8">
        <f>'10 SANTO DOMINGO II1'!F72+'SANTO DOMINGO II2'!F73</f>
        <v>3911</v>
      </c>
      <c r="G72" s="8">
        <f>'10 SANTO DOMINGO II1'!G72+'SANTO DOMINGO II2'!G73</f>
        <v>4003</v>
      </c>
      <c r="H72" s="8">
        <f>'10 SANTO DOMINGO II1'!H72+'SANTO DOMINGO II2'!H73</f>
        <v>4064</v>
      </c>
      <c r="I72" s="8">
        <f>'10 SANTO DOMINGO II1'!I72+'SANTO DOMINGO II2'!I73</f>
        <v>3925</v>
      </c>
      <c r="J72" s="2"/>
      <c r="K72" s="2"/>
    </row>
    <row r="73" spans="1:11" ht="15.75" customHeight="1">
      <c r="A73" s="11" t="s">
        <v>19</v>
      </c>
      <c r="B73" s="10"/>
      <c r="C73" s="8">
        <f>'10 SANTO DOMINGO II1'!C73+'SANTO DOMINGO II2'!C74</f>
        <v>3981</v>
      </c>
      <c r="D73" s="8">
        <f>'10 SANTO DOMINGO II1'!D73+'SANTO DOMINGO II2'!D74</f>
        <v>3845</v>
      </c>
      <c r="E73" s="8">
        <f>'10 SANTO DOMINGO II1'!E73+'SANTO DOMINGO II2'!E74</f>
        <v>3876</v>
      </c>
      <c r="F73" s="8">
        <f>'10 SANTO DOMINGO II1'!F73+'SANTO DOMINGO II2'!F74</f>
        <v>3857</v>
      </c>
      <c r="G73" s="8">
        <f>'10 SANTO DOMINGO II1'!G73+'SANTO DOMINGO II2'!G74</f>
        <v>0</v>
      </c>
      <c r="H73" s="8">
        <f>'10 SANTO DOMINGO II1'!H73+'SANTO DOMINGO II2'!H74</f>
        <v>0</v>
      </c>
      <c r="I73" s="8">
        <f>'10 SANTO DOMINGO II1'!I73+'SANTO DOMINGO II2'!I74</f>
        <v>0</v>
      </c>
      <c r="J73" s="2"/>
      <c r="K73" s="2"/>
    </row>
    <row r="74" spans="1:11" ht="15.75" customHeight="1">
      <c r="A74" s="11" t="s">
        <v>20</v>
      </c>
      <c r="B74" s="10"/>
      <c r="C74" s="8">
        <f>'10 SANTO DOMINGO II1'!C74+'SANTO DOMINGO II2'!C75</f>
        <v>4154</v>
      </c>
      <c r="D74" s="8">
        <f>'10 SANTO DOMINGO II1'!D74+'SANTO DOMINGO II2'!D75</f>
        <v>3780</v>
      </c>
      <c r="E74" s="8">
        <f>'10 SANTO DOMINGO II1'!E74+'SANTO DOMINGO II2'!E75</f>
        <v>3921</v>
      </c>
      <c r="F74" s="8">
        <f>'10 SANTO DOMINGO II1'!F74+'SANTO DOMINGO II2'!F75</f>
        <v>4368</v>
      </c>
      <c r="G74" s="8">
        <f>'10 SANTO DOMINGO II1'!G74+'SANTO DOMINGO II2'!G75</f>
        <v>0</v>
      </c>
      <c r="H74" s="8">
        <f>'10 SANTO DOMINGO II1'!H74+'SANTO DOMINGO II2'!H75</f>
        <v>0</v>
      </c>
      <c r="I74" s="8">
        <f>'10 SANTO DOMINGO II1'!I74+'SANTO DOMINGO II2'!I75</f>
        <v>0</v>
      </c>
      <c r="J74" s="2"/>
      <c r="K74" s="2"/>
    </row>
    <row r="75" spans="1:11" ht="15.75" customHeight="1">
      <c r="A75" s="11" t="s">
        <v>21</v>
      </c>
      <c r="B75" s="10"/>
      <c r="C75" s="8">
        <f>'10 SANTO DOMINGO II1'!C75+'SANTO DOMINGO II2'!C76</f>
        <v>4110</v>
      </c>
      <c r="D75" s="8">
        <f>'10 SANTO DOMINGO II1'!D75+'SANTO DOMINGO II2'!D76</f>
        <v>4042</v>
      </c>
      <c r="E75" s="8">
        <f>'10 SANTO DOMINGO II1'!E75+'SANTO DOMINGO II2'!E76</f>
        <v>3745</v>
      </c>
      <c r="F75" s="8">
        <f>'10 SANTO DOMINGO II1'!F75+'SANTO DOMINGO II2'!F76</f>
        <v>4020</v>
      </c>
      <c r="G75" s="8">
        <f>'10 SANTO DOMINGO II1'!G75+'SANTO DOMINGO II2'!G76</f>
        <v>0</v>
      </c>
      <c r="H75" s="8">
        <f>'10 SANTO DOMINGO II1'!H75+'SANTO DOMINGO II2'!H76</f>
        <v>0</v>
      </c>
      <c r="I75" s="8">
        <f>'10 SANTO DOMINGO II1'!I75+'SANTO DOMINGO II2'!I76</f>
        <v>0</v>
      </c>
      <c r="J75" s="2"/>
      <c r="K75" s="2"/>
    </row>
    <row r="76" spans="1:11" ht="15.75" customHeight="1">
      <c r="A76" s="7" t="s">
        <v>22</v>
      </c>
      <c r="B76" s="12">
        <f t="shared" ref="B76:I76" si="4">SUM(B68:B75)</f>
        <v>2401</v>
      </c>
      <c r="C76" s="12">
        <f t="shared" si="4"/>
        <v>22023</v>
      </c>
      <c r="D76" s="12">
        <f t="shared" si="4"/>
        <v>21524</v>
      </c>
      <c r="E76" s="12">
        <f t="shared" si="4"/>
        <v>21065</v>
      </c>
      <c r="F76" s="12">
        <f t="shared" si="4"/>
        <v>22143</v>
      </c>
      <c r="G76" s="12">
        <f t="shared" si="4"/>
        <v>9810</v>
      </c>
      <c r="H76" s="12">
        <f t="shared" si="4"/>
        <v>9871</v>
      </c>
      <c r="I76" s="12">
        <f t="shared" si="4"/>
        <v>9732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118569</v>
      </c>
      <c r="J77" s="2"/>
      <c r="K77" s="2"/>
    </row>
    <row r="78" spans="1:11" ht="15.75" customHeight="1">
      <c r="A78" s="49" t="s">
        <v>4</v>
      </c>
      <c r="B78" s="51" t="s">
        <v>31</v>
      </c>
      <c r="C78" s="47"/>
      <c r="D78" s="47"/>
      <c r="E78" s="47"/>
      <c r="F78" s="47"/>
      <c r="G78" s="47"/>
      <c r="H78" s="47"/>
      <c r="I78" s="48"/>
      <c r="J78" s="2"/>
      <c r="K78" s="2"/>
    </row>
    <row r="79" spans="1:11" ht="15.75" customHeight="1">
      <c r="A79" s="63"/>
      <c r="B79" s="51" t="s">
        <v>120</v>
      </c>
      <c r="C79" s="47"/>
      <c r="D79" s="47"/>
      <c r="E79" s="47"/>
      <c r="F79" s="47"/>
      <c r="G79" s="47"/>
      <c r="H79" s="47"/>
      <c r="I79" s="48"/>
      <c r="J79" s="2"/>
      <c r="K79" s="2"/>
    </row>
    <row r="80" spans="1:11" ht="15.75" customHeight="1">
      <c r="A80" s="50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>
      <c r="A81" s="7" t="s">
        <v>14</v>
      </c>
      <c r="B81" s="8">
        <f>'10 SANTO DOMINGO II1'!B81+'SANTO DOMINGO II2'!B82</f>
        <v>3118</v>
      </c>
      <c r="C81" s="8">
        <f>'10 SANTO DOMINGO II1'!C81+'SANTO DOMINGO II2'!C82</f>
        <v>0</v>
      </c>
      <c r="D81" s="8">
        <f>'10 SANTO DOMINGO II1'!D81+'SANTO DOMINGO II2'!D82</f>
        <v>0</v>
      </c>
      <c r="E81" s="8">
        <f>'10 SANTO DOMINGO II1'!E81+'SANTO DOMINGO II2'!E82</f>
        <v>0</v>
      </c>
      <c r="F81" s="8">
        <f>'10 SANTO DOMINGO II1'!F81+'SANTO DOMINGO II2'!F82</f>
        <v>0</v>
      </c>
      <c r="G81" s="8">
        <f>'10 SANTO DOMINGO II1'!G81+'SANTO DOMINGO II2'!G82</f>
        <v>0</v>
      </c>
      <c r="H81" s="8">
        <f>'10 SANTO DOMINGO II1'!H81+'SANTO DOMINGO II2'!H82</f>
        <v>0</v>
      </c>
      <c r="I81" s="8">
        <f>'10 SANTO DOMINGO II1'!I81+'SANTO DOMINGO II2'!I82</f>
        <v>0</v>
      </c>
      <c r="J81" s="2"/>
      <c r="K81" s="2"/>
    </row>
    <row r="82" spans="1:11" ht="15.75" customHeight="1">
      <c r="A82" s="9" t="s">
        <v>15</v>
      </c>
      <c r="B82" s="10"/>
      <c r="C82" s="8">
        <f>'10 SANTO DOMINGO II1'!C82+'SANTO DOMINGO II2'!C83</f>
        <v>0</v>
      </c>
      <c r="D82" s="8">
        <f>'10 SANTO DOMINGO II1'!D82+'SANTO DOMINGO II2'!D83</f>
        <v>0</v>
      </c>
      <c r="E82" s="8">
        <f>'10 SANTO DOMINGO II1'!E82+'SANTO DOMINGO II2'!E83</f>
        <v>0</v>
      </c>
      <c r="F82" s="8">
        <f>'10 SANTO DOMINGO II1'!F82+'SANTO DOMINGO II2'!F83</f>
        <v>0</v>
      </c>
      <c r="G82" s="8">
        <f>'10 SANTO DOMINGO II1'!G82+'SANTO DOMINGO II2'!G83</f>
        <v>0</v>
      </c>
      <c r="H82" s="8">
        <f>'10 SANTO DOMINGO II1'!H82+'SANTO DOMINGO II2'!H83</f>
        <v>0</v>
      </c>
      <c r="I82" s="8">
        <f>'10 SANTO DOMINGO II1'!I82+'SANTO DOMINGO II2'!I83</f>
        <v>0</v>
      </c>
      <c r="J82" s="2"/>
      <c r="K82" s="2"/>
    </row>
    <row r="83" spans="1:11" ht="15.75" customHeight="1">
      <c r="A83" s="11" t="s">
        <v>16</v>
      </c>
      <c r="B83" s="10"/>
      <c r="C83" s="8">
        <f>'10 SANTO DOMINGO II1'!C83+'SANTO DOMINGO II2'!C84</f>
        <v>4210</v>
      </c>
      <c r="D83" s="8">
        <f>'10 SANTO DOMINGO II1'!D83+'SANTO DOMINGO II2'!D84</f>
        <v>4142</v>
      </c>
      <c r="E83" s="8">
        <f>'10 SANTO DOMINGO II1'!E83+'SANTO DOMINGO II2'!E84</f>
        <v>4189</v>
      </c>
      <c r="F83" s="8">
        <f>'10 SANTO DOMINGO II1'!F83+'SANTO DOMINGO II2'!F84</f>
        <v>4249</v>
      </c>
      <c r="G83" s="8">
        <f>'10 SANTO DOMINGO II1'!G83+'SANTO DOMINGO II2'!G84</f>
        <v>4283</v>
      </c>
      <c r="H83" s="8">
        <f>'10 SANTO DOMINGO II1'!H83+'SANTO DOMINGO II2'!H84</f>
        <v>3804</v>
      </c>
      <c r="I83" s="8">
        <f>'10 SANTO DOMINGO II1'!I83+'SANTO DOMINGO II2'!I84</f>
        <v>3804</v>
      </c>
      <c r="J83" s="2"/>
      <c r="K83" s="2"/>
    </row>
    <row r="84" spans="1:11" ht="15.75" customHeight="1">
      <c r="A84" s="11" t="s">
        <v>17</v>
      </c>
      <c r="B84" s="10"/>
      <c r="C84" s="8">
        <f>'10 SANTO DOMINGO II1'!C84+'SANTO DOMINGO II2'!C85</f>
        <v>4485</v>
      </c>
      <c r="D84" s="8">
        <f>'10 SANTO DOMINGO II1'!D84+'SANTO DOMINGO II2'!D85</f>
        <v>3929</v>
      </c>
      <c r="E84" s="8">
        <f>'10 SANTO DOMINGO II1'!E84+'SANTO DOMINGO II2'!E85</f>
        <v>3929</v>
      </c>
      <c r="F84" s="8">
        <f>'10 SANTO DOMINGO II1'!F84+'SANTO DOMINGO II2'!F85</f>
        <v>4220</v>
      </c>
      <c r="G84" s="8">
        <f>'10 SANTO DOMINGO II1'!G84+'SANTO DOMINGO II2'!G85</f>
        <v>4602</v>
      </c>
      <c r="H84" s="8">
        <f>'10 SANTO DOMINGO II1'!H84+'SANTO DOMINGO II2'!H85</f>
        <v>4080</v>
      </c>
      <c r="I84" s="8">
        <f>'10 SANTO DOMINGO II1'!I84+'SANTO DOMINGO II2'!I85</f>
        <v>3929</v>
      </c>
      <c r="J84" s="2"/>
      <c r="K84" s="2"/>
    </row>
    <row r="85" spans="1:11" ht="15.75" customHeight="1">
      <c r="A85" s="11" t="s">
        <v>18</v>
      </c>
      <c r="B85" s="10"/>
      <c r="C85" s="8">
        <f>'10 SANTO DOMINGO II1'!C85+'SANTO DOMINGO II2'!C86</f>
        <v>4662</v>
      </c>
      <c r="D85" s="8">
        <f>'10 SANTO DOMINGO II1'!D85+'SANTO DOMINGO II2'!D86</f>
        <v>4877</v>
      </c>
      <c r="E85" s="8">
        <f>'10 SANTO DOMINGO II1'!E85+'SANTO DOMINGO II2'!E86</f>
        <v>4662</v>
      </c>
      <c r="F85" s="8">
        <f>'10 SANTO DOMINGO II1'!F85+'SANTO DOMINGO II2'!F86</f>
        <v>4662</v>
      </c>
      <c r="G85" s="8">
        <f>'10 SANTO DOMINGO II1'!G85+'SANTO DOMINGO II2'!G86</f>
        <v>4662</v>
      </c>
      <c r="H85" s="8">
        <f>'10 SANTO DOMINGO II1'!H85+'SANTO DOMINGO II2'!H86</f>
        <v>4764</v>
      </c>
      <c r="I85" s="8">
        <f>'10 SANTO DOMINGO II1'!I85+'SANTO DOMINGO II2'!I86</f>
        <v>4662</v>
      </c>
      <c r="J85" s="2"/>
      <c r="K85" s="2"/>
    </row>
    <row r="86" spans="1:11" ht="15.75" customHeight="1">
      <c r="A86" s="11" t="s">
        <v>19</v>
      </c>
      <c r="B86" s="10"/>
      <c r="C86" s="8">
        <f>'10 SANTO DOMINGO II1'!C86+'SANTO DOMINGO II2'!C87</f>
        <v>4908</v>
      </c>
      <c r="D86" s="8">
        <f>'10 SANTO DOMINGO II1'!D86+'SANTO DOMINGO II2'!D87</f>
        <v>4972</v>
      </c>
      <c r="E86" s="8">
        <f>'10 SANTO DOMINGO II1'!E86+'SANTO DOMINGO II2'!E87</f>
        <v>5042</v>
      </c>
      <c r="F86" s="8">
        <f>'10 SANTO DOMINGO II1'!F86+'SANTO DOMINGO II2'!F87</f>
        <v>5112</v>
      </c>
      <c r="G86" s="8">
        <f>'10 SANTO DOMINGO II1'!G86+'SANTO DOMINGO II2'!G87</f>
        <v>0</v>
      </c>
      <c r="H86" s="8">
        <f>'10 SANTO DOMINGO II1'!H86+'SANTO DOMINGO II2'!H87</f>
        <v>0</v>
      </c>
      <c r="I86" s="8">
        <f>'10 SANTO DOMINGO II1'!I86+'SANTO DOMINGO II2'!I87</f>
        <v>0</v>
      </c>
      <c r="J86" s="2"/>
      <c r="K86" s="2"/>
    </row>
    <row r="87" spans="1:11" ht="15.75" customHeight="1">
      <c r="A87" s="11" t="s">
        <v>20</v>
      </c>
      <c r="B87" s="10"/>
      <c r="C87" s="8">
        <f>'10 SANTO DOMINGO II1'!C87+'SANTO DOMINGO II2'!C88</f>
        <v>4716</v>
      </c>
      <c r="D87" s="8">
        <f>'10 SANTO DOMINGO II1'!D87+'SANTO DOMINGO II2'!D88</f>
        <v>5387</v>
      </c>
      <c r="E87" s="8">
        <f>'10 SANTO DOMINGO II1'!E87+'SANTO DOMINGO II2'!E88</f>
        <v>5248</v>
      </c>
      <c r="F87" s="8">
        <f>'10 SANTO DOMINGO II1'!F87+'SANTO DOMINGO II2'!F88</f>
        <v>4912</v>
      </c>
      <c r="G87" s="8">
        <f>'10 SANTO DOMINGO II1'!G87+'SANTO DOMINGO II2'!G88</f>
        <v>0</v>
      </c>
      <c r="H87" s="8">
        <f>'10 SANTO DOMINGO II1'!H87+'SANTO DOMINGO II2'!H88</f>
        <v>0</v>
      </c>
      <c r="I87" s="8">
        <f>'10 SANTO DOMINGO II1'!I87+'SANTO DOMINGO II2'!I88</f>
        <v>0</v>
      </c>
      <c r="J87" s="2"/>
      <c r="K87" s="2"/>
    </row>
    <row r="88" spans="1:11" ht="15.75" customHeight="1">
      <c r="A88" s="11" t="s">
        <v>21</v>
      </c>
      <c r="B88" s="10"/>
      <c r="C88" s="8">
        <f>'10 SANTO DOMINGO II1'!C88+'SANTO DOMINGO II2'!C89</f>
        <v>4680</v>
      </c>
      <c r="D88" s="8">
        <f>'10 SANTO DOMINGO II1'!D88+'SANTO DOMINGO II2'!D89</f>
        <v>5004</v>
      </c>
      <c r="E88" s="8">
        <f>'10 SANTO DOMINGO II1'!E88+'SANTO DOMINGO II2'!E89</f>
        <v>5089</v>
      </c>
      <c r="F88" s="8">
        <f>'10 SANTO DOMINGO II1'!F88+'SANTO DOMINGO II2'!F89</f>
        <v>4702</v>
      </c>
      <c r="G88" s="8">
        <f>'10 SANTO DOMINGO II1'!G88+'SANTO DOMINGO II2'!G89</f>
        <v>0</v>
      </c>
      <c r="H88" s="8">
        <f>'10 SANTO DOMINGO II1'!H88+'SANTO DOMINGO II2'!H89</f>
        <v>0</v>
      </c>
      <c r="I88" s="8">
        <f>'10 SANTO DOMINGO II1'!I88+'SANTO DOMINGO II2'!I89</f>
        <v>0</v>
      </c>
      <c r="J88" s="2"/>
      <c r="K88" s="2"/>
    </row>
    <row r="89" spans="1:11" ht="15.75" customHeight="1">
      <c r="A89" s="7" t="s">
        <v>22</v>
      </c>
      <c r="B89" s="12">
        <f t="shared" ref="B89:I89" si="5">SUM(B81:B88)</f>
        <v>3118</v>
      </c>
      <c r="C89" s="12">
        <f t="shared" si="5"/>
        <v>27661</v>
      </c>
      <c r="D89" s="12">
        <f t="shared" si="5"/>
        <v>28311</v>
      </c>
      <c r="E89" s="12">
        <f t="shared" si="5"/>
        <v>28159</v>
      </c>
      <c r="F89" s="12">
        <f t="shared" si="5"/>
        <v>27857</v>
      </c>
      <c r="G89" s="12">
        <f t="shared" si="5"/>
        <v>13547</v>
      </c>
      <c r="H89" s="12">
        <f t="shared" si="5"/>
        <v>12648</v>
      </c>
      <c r="I89" s="12">
        <f t="shared" si="5"/>
        <v>12395</v>
      </c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14">
        <f>SUM(B89:I89)</f>
        <v>153696</v>
      </c>
      <c r="J90" s="2"/>
      <c r="K90" s="2"/>
    </row>
    <row r="91" spans="1:11" ht="15.75" customHeight="1">
      <c r="A91" s="49" t="s">
        <v>4</v>
      </c>
      <c r="B91" s="51" t="s">
        <v>31</v>
      </c>
      <c r="C91" s="47"/>
      <c r="D91" s="47"/>
      <c r="E91" s="47"/>
      <c r="F91" s="47"/>
      <c r="G91" s="47"/>
      <c r="H91" s="47"/>
      <c r="I91" s="48"/>
      <c r="J91" s="2"/>
      <c r="K91" s="2"/>
    </row>
    <row r="92" spans="1:11" ht="15.75" customHeight="1">
      <c r="A92" s="63"/>
      <c r="B92" s="51" t="s">
        <v>121</v>
      </c>
      <c r="C92" s="47"/>
      <c r="D92" s="47"/>
      <c r="E92" s="47"/>
      <c r="F92" s="47"/>
      <c r="G92" s="47"/>
      <c r="H92" s="47"/>
      <c r="I92" s="48"/>
      <c r="J92" s="2"/>
      <c r="K92" s="2"/>
    </row>
    <row r="93" spans="1:11" ht="15.75" customHeight="1">
      <c r="A93" s="50"/>
      <c r="B93" s="6" t="s">
        <v>6</v>
      </c>
      <c r="C93" s="6" t="s">
        <v>7</v>
      </c>
      <c r="D93" s="6" t="s">
        <v>8</v>
      </c>
      <c r="E93" s="6" t="s">
        <v>9</v>
      </c>
      <c r="F93" s="6" t="s">
        <v>10</v>
      </c>
      <c r="G93" s="6" t="s">
        <v>11</v>
      </c>
      <c r="H93" s="6" t="s">
        <v>12</v>
      </c>
      <c r="I93" s="6" t="s">
        <v>13</v>
      </c>
      <c r="J93" s="2"/>
      <c r="K93" s="2"/>
    </row>
    <row r="94" spans="1:11" ht="15.75" customHeight="1">
      <c r="A94" s="7" t="s">
        <v>14</v>
      </c>
      <c r="B94" s="8">
        <f>'10 SANTO DOMINGO II1'!B94+'SANTO DOMINGO II2'!B95</f>
        <v>916</v>
      </c>
      <c r="C94" s="8">
        <f>'10 SANTO DOMINGO II1'!C94+'SANTO DOMINGO II2'!C95</f>
        <v>0</v>
      </c>
      <c r="D94" s="8">
        <f>'10 SANTO DOMINGO II1'!D94+'SANTO DOMINGO II2'!D95</f>
        <v>0</v>
      </c>
      <c r="E94" s="8">
        <f>'10 SANTO DOMINGO II1'!E94+'SANTO DOMINGO II2'!E95</f>
        <v>0</v>
      </c>
      <c r="F94" s="8">
        <f>'10 SANTO DOMINGO II1'!F94+'SANTO DOMINGO II2'!F95</f>
        <v>0</v>
      </c>
      <c r="G94" s="8">
        <f>'10 SANTO DOMINGO II1'!G94+'SANTO DOMINGO II2'!G95</f>
        <v>0</v>
      </c>
      <c r="H94" s="8">
        <f>'10 SANTO DOMINGO II1'!H94+'SANTO DOMINGO II2'!H95</f>
        <v>0</v>
      </c>
      <c r="I94" s="8">
        <f>'10 SANTO DOMINGO II1'!I94+'SANTO DOMINGO II2'!I95</f>
        <v>0</v>
      </c>
      <c r="J94" s="2"/>
      <c r="K94" s="2"/>
    </row>
    <row r="95" spans="1:11" ht="15.75" customHeight="1">
      <c r="A95" s="9" t="s">
        <v>15</v>
      </c>
      <c r="B95" s="10"/>
      <c r="C95" s="8">
        <f>'10 SANTO DOMINGO II1'!C95+'SANTO DOMINGO II2'!C96</f>
        <v>0</v>
      </c>
      <c r="D95" s="8">
        <f>'10 SANTO DOMINGO II1'!D95+'SANTO DOMINGO II2'!D96</f>
        <v>0</v>
      </c>
      <c r="E95" s="8">
        <f>'10 SANTO DOMINGO II1'!E95+'SANTO DOMINGO II2'!E96</f>
        <v>0</v>
      </c>
      <c r="F95" s="8">
        <f>'10 SANTO DOMINGO II1'!F95+'SANTO DOMINGO II2'!F96</f>
        <v>0</v>
      </c>
      <c r="G95" s="8">
        <f>'10 SANTO DOMINGO II1'!G95+'SANTO DOMINGO II2'!G96</f>
        <v>0</v>
      </c>
      <c r="H95" s="8">
        <f>'10 SANTO DOMINGO II1'!H95+'SANTO DOMINGO II2'!H96</f>
        <v>0</v>
      </c>
      <c r="I95" s="8">
        <f>'10 SANTO DOMINGO II1'!I95+'SANTO DOMINGO II2'!I96</f>
        <v>0</v>
      </c>
      <c r="J95" s="2"/>
      <c r="K95" s="2"/>
    </row>
    <row r="96" spans="1:11" ht="15.75" customHeight="1">
      <c r="A96" s="11" t="s">
        <v>16</v>
      </c>
      <c r="B96" s="10"/>
      <c r="C96" s="8">
        <f>'10 SANTO DOMINGO II1'!C96+'SANTO DOMINGO II2'!C97</f>
        <v>1003</v>
      </c>
      <c r="D96" s="8">
        <f>'10 SANTO DOMINGO II1'!D96+'SANTO DOMINGO II2'!D97</f>
        <v>1003</v>
      </c>
      <c r="E96" s="8">
        <f>'10 SANTO DOMINGO II1'!E96+'SANTO DOMINGO II2'!E97</f>
        <v>1003</v>
      </c>
      <c r="F96" s="8">
        <f>'10 SANTO DOMINGO II1'!F96+'SANTO DOMINGO II2'!F97</f>
        <v>1003</v>
      </c>
      <c r="G96" s="8">
        <f>'10 SANTO DOMINGO II1'!G96+'SANTO DOMINGO II2'!G97</f>
        <v>1003</v>
      </c>
      <c r="H96" s="8">
        <f>'10 SANTO DOMINGO II1'!H96+'SANTO DOMINGO II2'!H97</f>
        <v>1003</v>
      </c>
      <c r="I96" s="8">
        <f>'10 SANTO DOMINGO II1'!I96+'SANTO DOMINGO II2'!I97</f>
        <v>1003</v>
      </c>
      <c r="J96" s="2"/>
      <c r="K96" s="2"/>
    </row>
    <row r="97" spans="1:11" ht="15.75" customHeight="1">
      <c r="A97" s="11" t="s">
        <v>17</v>
      </c>
      <c r="B97" s="10"/>
      <c r="C97" s="8">
        <f>'10 SANTO DOMINGO II1'!C97+'SANTO DOMINGO II2'!C98</f>
        <v>964</v>
      </c>
      <c r="D97" s="8">
        <f>'10 SANTO DOMINGO II1'!D97+'SANTO DOMINGO II2'!D98</f>
        <v>964</v>
      </c>
      <c r="E97" s="8">
        <f>'10 SANTO DOMINGO II1'!E97+'SANTO DOMINGO II2'!E98</f>
        <v>964</v>
      </c>
      <c r="F97" s="8">
        <f>'10 SANTO DOMINGO II1'!F97+'SANTO DOMINGO II2'!F98</f>
        <v>964</v>
      </c>
      <c r="G97" s="8">
        <f>'10 SANTO DOMINGO II1'!G97+'SANTO DOMINGO II2'!G98</f>
        <v>964</v>
      </c>
      <c r="H97" s="8">
        <f>'10 SANTO DOMINGO II1'!H97+'SANTO DOMINGO II2'!H98</f>
        <v>964</v>
      </c>
      <c r="I97" s="8">
        <f>'10 SANTO DOMINGO II1'!I97+'SANTO DOMINGO II2'!I98</f>
        <v>964</v>
      </c>
      <c r="J97" s="2"/>
      <c r="K97" s="2"/>
    </row>
    <row r="98" spans="1:11" ht="15.75" customHeight="1">
      <c r="A98" s="11" t="s">
        <v>18</v>
      </c>
      <c r="B98" s="10"/>
      <c r="C98" s="8">
        <f>'10 SANTO DOMINGO II1'!C98+'SANTO DOMINGO II2'!C99</f>
        <v>1040</v>
      </c>
      <c r="D98" s="8">
        <f>'10 SANTO DOMINGO II1'!D98+'SANTO DOMINGO II2'!D99</f>
        <v>1040</v>
      </c>
      <c r="E98" s="8">
        <f>'10 SANTO DOMINGO II1'!E98+'SANTO DOMINGO II2'!E99</f>
        <v>1040</v>
      </c>
      <c r="F98" s="8">
        <f>'10 SANTO DOMINGO II1'!F98+'SANTO DOMINGO II2'!F99</f>
        <v>1040</v>
      </c>
      <c r="G98" s="8">
        <f>'10 SANTO DOMINGO II1'!G98+'SANTO DOMINGO II2'!G99</f>
        <v>1040</v>
      </c>
      <c r="H98" s="8">
        <f>'10 SANTO DOMINGO II1'!H98+'SANTO DOMINGO II2'!H99</f>
        <v>1040</v>
      </c>
      <c r="I98" s="8">
        <f>'10 SANTO DOMINGO II1'!I98+'SANTO DOMINGO II2'!I99</f>
        <v>1040</v>
      </c>
      <c r="J98" s="2"/>
      <c r="K98" s="2"/>
    </row>
    <row r="99" spans="1:11" ht="15.75" customHeight="1">
      <c r="A99" s="11" t="s">
        <v>19</v>
      </c>
      <c r="B99" s="10"/>
      <c r="C99" s="8">
        <f>'10 SANTO DOMINGO II1'!C99+'SANTO DOMINGO II2'!C100</f>
        <v>1057</v>
      </c>
      <c r="D99" s="8">
        <f>'10 SANTO DOMINGO II1'!D99+'SANTO DOMINGO II2'!D100</f>
        <v>1057</v>
      </c>
      <c r="E99" s="8">
        <f>'10 SANTO DOMINGO II1'!E99+'SANTO DOMINGO II2'!E100</f>
        <v>1057</v>
      </c>
      <c r="F99" s="8">
        <f>'10 SANTO DOMINGO II1'!F99+'SANTO DOMINGO II2'!F100</f>
        <v>1057</v>
      </c>
      <c r="G99" s="8">
        <f>'10 SANTO DOMINGO II1'!G99+'SANTO DOMINGO II2'!G100</f>
        <v>0</v>
      </c>
      <c r="H99" s="8">
        <f>'10 SANTO DOMINGO II1'!H99+'SANTO DOMINGO II2'!H100</f>
        <v>0</v>
      </c>
      <c r="I99" s="8">
        <f>'10 SANTO DOMINGO II1'!I99+'SANTO DOMINGO II2'!I100</f>
        <v>0</v>
      </c>
      <c r="J99" s="2"/>
      <c r="K99" s="2"/>
    </row>
    <row r="100" spans="1:11" ht="15.75" customHeight="1">
      <c r="A100" s="11" t="s">
        <v>20</v>
      </c>
      <c r="B100" s="10"/>
      <c r="C100" s="8">
        <f>'10 SANTO DOMINGO II1'!C100+'SANTO DOMINGO II2'!C101</f>
        <v>1033</v>
      </c>
      <c r="D100" s="8">
        <f>'10 SANTO DOMINGO II1'!D100+'SANTO DOMINGO II2'!D101</f>
        <v>1033</v>
      </c>
      <c r="E100" s="8">
        <f>'10 SANTO DOMINGO II1'!E100+'SANTO DOMINGO II2'!E101</f>
        <v>1033</v>
      </c>
      <c r="F100" s="8">
        <f>'10 SANTO DOMINGO II1'!F100+'SANTO DOMINGO II2'!F101</f>
        <v>1033</v>
      </c>
      <c r="G100" s="8">
        <f>'10 SANTO DOMINGO II1'!G100+'SANTO DOMINGO II2'!G101</f>
        <v>0</v>
      </c>
      <c r="H100" s="8">
        <f>'10 SANTO DOMINGO II1'!H100+'SANTO DOMINGO II2'!H101</f>
        <v>0</v>
      </c>
      <c r="I100" s="8">
        <f>'10 SANTO DOMINGO II1'!I100+'SANTO DOMINGO II2'!I101</f>
        <v>0</v>
      </c>
      <c r="J100" s="2"/>
      <c r="K100" s="2"/>
    </row>
    <row r="101" spans="1:11" ht="15.75" customHeight="1">
      <c r="A101" s="11" t="s">
        <v>21</v>
      </c>
      <c r="B101" s="10"/>
      <c r="C101" s="8">
        <f>'10 SANTO DOMINGO II1'!C101+'SANTO DOMINGO II2'!C102</f>
        <v>974</v>
      </c>
      <c r="D101" s="8">
        <f>'10 SANTO DOMINGO II1'!D101+'SANTO DOMINGO II2'!D102</f>
        <v>974</v>
      </c>
      <c r="E101" s="8">
        <f>'10 SANTO DOMINGO II1'!E101+'SANTO DOMINGO II2'!E102</f>
        <v>974</v>
      </c>
      <c r="F101" s="8">
        <f>'10 SANTO DOMINGO II1'!F101+'SANTO DOMINGO II2'!F102</f>
        <v>974</v>
      </c>
      <c r="G101" s="8">
        <f>'10 SANTO DOMINGO II1'!G101+'SANTO DOMINGO II2'!G102</f>
        <v>0</v>
      </c>
      <c r="H101" s="8">
        <f>'10 SANTO DOMINGO II1'!H101+'SANTO DOMINGO II2'!H102</f>
        <v>0</v>
      </c>
      <c r="I101" s="8">
        <f>'10 SANTO DOMINGO II1'!I101+'SANTO DOMINGO II2'!I102</f>
        <v>0</v>
      </c>
      <c r="J101" s="2"/>
      <c r="K101" s="2"/>
    </row>
    <row r="102" spans="1:11" ht="15.75" customHeight="1">
      <c r="A102" s="7" t="s">
        <v>22</v>
      </c>
      <c r="B102" s="12">
        <f t="shared" ref="B102:I102" si="6">SUM(B94:B101)</f>
        <v>916</v>
      </c>
      <c r="C102" s="12">
        <f t="shared" si="6"/>
        <v>6071</v>
      </c>
      <c r="D102" s="12">
        <f t="shared" si="6"/>
        <v>6071</v>
      </c>
      <c r="E102" s="12">
        <f t="shared" si="6"/>
        <v>6071</v>
      </c>
      <c r="F102" s="12">
        <f t="shared" si="6"/>
        <v>6071</v>
      </c>
      <c r="G102" s="12">
        <f t="shared" si="6"/>
        <v>3007</v>
      </c>
      <c r="H102" s="12">
        <f t="shared" si="6"/>
        <v>3007</v>
      </c>
      <c r="I102" s="12">
        <f t="shared" si="6"/>
        <v>3007</v>
      </c>
      <c r="J102" s="2"/>
      <c r="K102" s="2"/>
    </row>
    <row r="103" spans="1:11" ht="15.75" customHeight="1">
      <c r="A103" s="2"/>
      <c r="B103" s="2"/>
      <c r="C103" s="21" t="s">
        <v>48</v>
      </c>
      <c r="D103" s="96">
        <f>I23+I36+I50+I63+I77+I90+I103</f>
        <v>860170</v>
      </c>
      <c r="E103" s="56"/>
      <c r="F103" s="2"/>
      <c r="G103" s="2"/>
      <c r="H103" s="2"/>
      <c r="I103" s="14">
        <f>SUM(B102:I102)</f>
        <v>34221</v>
      </c>
      <c r="J103" s="2"/>
      <c r="K103" s="2"/>
    </row>
  </sheetData>
  <mergeCells count="26">
    <mergeCell ref="A24:A26"/>
    <mergeCell ref="B24:I24"/>
    <mergeCell ref="B25:I25"/>
    <mergeCell ref="A38:A40"/>
    <mergeCell ref="A7:I7"/>
    <mergeCell ref="A8:I8"/>
    <mergeCell ref="A9:I9"/>
    <mergeCell ref="A10:I10"/>
    <mergeCell ref="A11:A13"/>
    <mergeCell ref="B11:I11"/>
    <mergeCell ref="B12:I12"/>
    <mergeCell ref="D103:E103"/>
    <mergeCell ref="A78:A80"/>
    <mergeCell ref="B78:I78"/>
    <mergeCell ref="B79:I79"/>
    <mergeCell ref="B38:I38"/>
    <mergeCell ref="B39:I39"/>
    <mergeCell ref="A51:A53"/>
    <mergeCell ref="B51:I51"/>
    <mergeCell ref="B52:I52"/>
    <mergeCell ref="A65:A67"/>
    <mergeCell ref="B65:I65"/>
    <mergeCell ref="B66:I66"/>
    <mergeCell ref="A91:A93"/>
    <mergeCell ref="B91:I91"/>
    <mergeCell ref="B92:I92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topLeftCell="A49" workbookViewId="0"/>
  </sheetViews>
  <sheetFormatPr baseColWidth="10" defaultColWidth="14.42578125" defaultRowHeight="15" customHeight="1"/>
  <cols>
    <col min="1" max="1" width="39" style="24" customWidth="1"/>
    <col min="2" max="2" width="15.140625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5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42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v>614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10"/>
      <c r="C16" s="8">
        <v>799</v>
      </c>
      <c r="D16" s="8">
        <v>799</v>
      </c>
      <c r="E16" s="8">
        <v>799</v>
      </c>
      <c r="F16" s="8">
        <v>799</v>
      </c>
      <c r="G16" s="8">
        <v>799</v>
      </c>
      <c r="H16" s="8">
        <v>799</v>
      </c>
      <c r="I16" s="8">
        <v>799</v>
      </c>
      <c r="J16" s="5"/>
      <c r="K16" s="2"/>
    </row>
    <row r="17" spans="1:11" ht="20.25" thickTop="1" thickBot="1">
      <c r="A17" s="11" t="s">
        <v>17</v>
      </c>
      <c r="B17" s="10"/>
      <c r="C17" s="8">
        <v>851</v>
      </c>
      <c r="D17" s="8">
        <v>851</v>
      </c>
      <c r="E17" s="8">
        <v>851</v>
      </c>
      <c r="F17" s="8">
        <v>851</v>
      </c>
      <c r="G17" s="8">
        <v>851</v>
      </c>
      <c r="H17" s="8">
        <v>851</v>
      </c>
      <c r="I17" s="8">
        <v>851</v>
      </c>
      <c r="J17" s="5"/>
      <c r="K17" s="2"/>
    </row>
    <row r="18" spans="1:11" ht="20.25" thickTop="1" thickBot="1">
      <c r="A18" s="11" t="s">
        <v>18</v>
      </c>
      <c r="B18" s="10"/>
      <c r="C18" s="8">
        <v>908</v>
      </c>
      <c r="D18" s="8">
        <v>908</v>
      </c>
      <c r="E18" s="8">
        <v>908</v>
      </c>
      <c r="F18" s="8">
        <v>908</v>
      </c>
      <c r="G18" s="8">
        <v>908</v>
      </c>
      <c r="H18" s="8">
        <v>908</v>
      </c>
      <c r="I18" s="8">
        <v>908</v>
      </c>
      <c r="J18" s="5"/>
      <c r="K18" s="2"/>
    </row>
    <row r="19" spans="1:11" ht="20.25" thickTop="1" thickBot="1">
      <c r="A19" s="11" t="s">
        <v>19</v>
      </c>
      <c r="B19" s="10"/>
      <c r="C19" s="8">
        <v>767</v>
      </c>
      <c r="D19" s="8">
        <v>767</v>
      </c>
      <c r="E19" s="8">
        <v>767</v>
      </c>
      <c r="F19" s="8">
        <v>767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10"/>
      <c r="C20" s="8">
        <v>652</v>
      </c>
      <c r="D20" s="8">
        <v>652</v>
      </c>
      <c r="E20" s="8">
        <v>652</v>
      </c>
      <c r="F20" s="8">
        <v>652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10"/>
      <c r="C21" s="8">
        <v>603</v>
      </c>
      <c r="D21" s="8">
        <v>603</v>
      </c>
      <c r="E21" s="8">
        <v>603</v>
      </c>
      <c r="F21" s="8">
        <v>603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7">
        <f>SUM(B14:B21)</f>
        <v>614</v>
      </c>
      <c r="C22" s="12">
        <f t="shared" ref="C22:I22" si="0">SUM(C16:C21)</f>
        <v>4580</v>
      </c>
      <c r="D22" s="12">
        <f t="shared" si="0"/>
        <v>4580</v>
      </c>
      <c r="E22" s="12">
        <f t="shared" si="0"/>
        <v>4580</v>
      </c>
      <c r="F22" s="12">
        <f t="shared" si="0"/>
        <v>4580</v>
      </c>
      <c r="G22" s="12">
        <f t="shared" si="0"/>
        <v>2558</v>
      </c>
      <c r="H22" s="12">
        <f t="shared" si="0"/>
        <v>2558</v>
      </c>
      <c r="I22" s="12">
        <f t="shared" si="0"/>
        <v>2558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26608</v>
      </c>
      <c r="J23" s="2"/>
      <c r="K23" s="2"/>
    </row>
    <row r="24" spans="1:11" ht="15.75" customHeight="1" thickTop="1" thickBot="1">
      <c r="A24" s="69" t="s">
        <v>4</v>
      </c>
      <c r="B24" s="51" t="s">
        <v>5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43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8">
        <v>535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945</v>
      </c>
      <c r="D29" s="8">
        <v>945</v>
      </c>
      <c r="E29" s="8">
        <v>945</v>
      </c>
      <c r="F29" s="8">
        <v>945</v>
      </c>
      <c r="G29" s="8">
        <v>945</v>
      </c>
      <c r="H29" s="8">
        <v>945</v>
      </c>
      <c r="I29" s="8">
        <v>945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983</v>
      </c>
      <c r="D30" s="8">
        <v>983</v>
      </c>
      <c r="E30" s="8">
        <v>983</v>
      </c>
      <c r="F30" s="8">
        <v>983</v>
      </c>
      <c r="G30" s="8">
        <v>983</v>
      </c>
      <c r="H30" s="8">
        <v>983</v>
      </c>
      <c r="I30" s="8">
        <v>983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1099</v>
      </c>
      <c r="D31" s="8">
        <v>1099</v>
      </c>
      <c r="E31" s="8">
        <v>1099</v>
      </c>
      <c r="F31" s="8">
        <v>1099</v>
      </c>
      <c r="G31" s="8">
        <v>1099</v>
      </c>
      <c r="H31" s="8">
        <v>1099</v>
      </c>
      <c r="I31" s="8">
        <v>1099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908</v>
      </c>
      <c r="D32" s="8">
        <v>908</v>
      </c>
      <c r="E32" s="8">
        <v>908</v>
      </c>
      <c r="F32" s="8">
        <v>908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711</v>
      </c>
      <c r="D33" s="8">
        <v>711</v>
      </c>
      <c r="E33" s="8">
        <v>711</v>
      </c>
      <c r="F33" s="8">
        <v>711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540</v>
      </c>
      <c r="D34" s="8">
        <v>540</v>
      </c>
      <c r="E34" s="8">
        <v>540</v>
      </c>
      <c r="F34" s="8">
        <v>540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535</v>
      </c>
      <c r="C35" s="12">
        <f t="shared" si="1"/>
        <v>5186</v>
      </c>
      <c r="D35" s="12">
        <f t="shared" si="1"/>
        <v>5186</v>
      </c>
      <c r="E35" s="12">
        <f t="shared" si="1"/>
        <v>5186</v>
      </c>
      <c r="F35" s="12">
        <f t="shared" si="1"/>
        <v>5186</v>
      </c>
      <c r="G35" s="12">
        <f t="shared" si="1"/>
        <v>3027</v>
      </c>
      <c r="H35" s="12">
        <f t="shared" si="1"/>
        <v>3027</v>
      </c>
      <c r="I35" s="12">
        <f t="shared" si="1"/>
        <v>3027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30360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5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45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10">
        <v>2232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2579</v>
      </c>
      <c r="D43" s="8">
        <v>2579</v>
      </c>
      <c r="E43" s="8">
        <v>2579</v>
      </c>
      <c r="F43" s="8">
        <v>2579</v>
      </c>
      <c r="G43" s="8">
        <v>2579</v>
      </c>
      <c r="H43" s="8">
        <v>2579</v>
      </c>
      <c r="I43" s="8">
        <v>2579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2646</v>
      </c>
      <c r="D44" s="8">
        <v>2646</v>
      </c>
      <c r="E44" s="8">
        <v>2646</v>
      </c>
      <c r="F44" s="8">
        <v>2646</v>
      </c>
      <c r="G44" s="8">
        <v>2646</v>
      </c>
      <c r="H44" s="8">
        <v>2646</v>
      </c>
      <c r="I44" s="8">
        <v>2646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3043</v>
      </c>
      <c r="D45" s="8">
        <v>3043</v>
      </c>
      <c r="E45" s="8">
        <v>3043</v>
      </c>
      <c r="F45" s="8">
        <v>3043</v>
      </c>
      <c r="G45" s="8">
        <v>3043</v>
      </c>
      <c r="H45" s="8">
        <v>3043</v>
      </c>
      <c r="I45" s="8">
        <v>3043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2754</v>
      </c>
      <c r="D46" s="8">
        <v>2754</v>
      </c>
      <c r="E46" s="8">
        <v>2754</v>
      </c>
      <c r="F46" s="8">
        <v>2754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2654</v>
      </c>
      <c r="D47" s="8">
        <v>2654</v>
      </c>
      <c r="E47" s="8">
        <v>2654</v>
      </c>
      <c r="F47" s="8">
        <v>2654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2218</v>
      </c>
      <c r="D48" s="8">
        <v>2218</v>
      </c>
      <c r="E48" s="8">
        <v>2218</v>
      </c>
      <c r="F48" s="8">
        <v>2218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2232</v>
      </c>
      <c r="C49" s="12">
        <f t="shared" si="2"/>
        <v>15894</v>
      </c>
      <c r="D49" s="12">
        <f t="shared" si="2"/>
        <v>15894</v>
      </c>
      <c r="E49" s="12">
        <f t="shared" si="2"/>
        <v>15894</v>
      </c>
      <c r="F49" s="12">
        <f t="shared" si="2"/>
        <v>15894</v>
      </c>
      <c r="G49" s="12">
        <f t="shared" si="2"/>
        <v>8268</v>
      </c>
      <c r="H49" s="12">
        <f t="shared" si="2"/>
        <v>8268</v>
      </c>
      <c r="I49" s="12">
        <f t="shared" si="2"/>
        <v>8268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90612</v>
      </c>
      <c r="J50" s="2"/>
      <c r="K50" s="2"/>
    </row>
    <row r="51" spans="1:11" ht="15.75" customHeight="1" thickTop="1" thickBot="1">
      <c r="A51" s="69" t="s">
        <v>4</v>
      </c>
      <c r="B51" s="51" t="s">
        <v>5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46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10">
        <v>649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790</v>
      </c>
      <c r="D56" s="8">
        <v>790</v>
      </c>
      <c r="E56" s="8">
        <v>790</v>
      </c>
      <c r="F56" s="8">
        <v>790</v>
      </c>
      <c r="G56" s="8">
        <v>790</v>
      </c>
      <c r="H56" s="8">
        <v>790</v>
      </c>
      <c r="I56" s="8">
        <v>790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760</v>
      </c>
      <c r="D57" s="8">
        <v>760</v>
      </c>
      <c r="E57" s="8">
        <v>760</v>
      </c>
      <c r="F57" s="8">
        <v>760</v>
      </c>
      <c r="G57" s="8">
        <v>760</v>
      </c>
      <c r="H57" s="8">
        <v>760</v>
      </c>
      <c r="I57" s="8">
        <v>760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848</v>
      </c>
      <c r="D58" s="8">
        <v>848</v>
      </c>
      <c r="E58" s="8">
        <v>848</v>
      </c>
      <c r="F58" s="8">
        <v>848</v>
      </c>
      <c r="G58" s="8">
        <v>848</v>
      </c>
      <c r="H58" s="8">
        <v>848</v>
      </c>
      <c r="I58" s="8">
        <v>848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726</v>
      </c>
      <c r="D59" s="8">
        <v>726</v>
      </c>
      <c r="E59" s="8">
        <v>726</v>
      </c>
      <c r="F59" s="8">
        <v>726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666</v>
      </c>
      <c r="D60" s="8">
        <v>666</v>
      </c>
      <c r="E60" s="8">
        <v>666</v>
      </c>
      <c r="F60" s="8">
        <v>666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671</v>
      </c>
      <c r="D61" s="8">
        <v>671</v>
      </c>
      <c r="E61" s="8">
        <v>671</v>
      </c>
      <c r="F61" s="8">
        <v>671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649</v>
      </c>
      <c r="C62" s="12">
        <f t="shared" si="3"/>
        <v>4461</v>
      </c>
      <c r="D62" s="12">
        <f t="shared" si="3"/>
        <v>4461</v>
      </c>
      <c r="E62" s="12">
        <f t="shared" si="3"/>
        <v>4461</v>
      </c>
      <c r="F62" s="12">
        <f t="shared" si="3"/>
        <v>4461</v>
      </c>
      <c r="G62" s="12">
        <f t="shared" si="3"/>
        <v>2398</v>
      </c>
      <c r="H62" s="12">
        <f t="shared" si="3"/>
        <v>2398</v>
      </c>
      <c r="I62" s="15">
        <f t="shared" si="3"/>
        <v>2398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25687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5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47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10">
        <v>532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 thickTop="1" thickBot="1">
      <c r="A69" s="9" t="s">
        <v>15</v>
      </c>
      <c r="B69" s="10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 thickTop="1" thickBot="1">
      <c r="A70" s="11" t="s">
        <v>16</v>
      </c>
      <c r="B70" s="10"/>
      <c r="C70" s="8">
        <v>541</v>
      </c>
      <c r="D70" s="8">
        <v>541</v>
      </c>
      <c r="E70" s="8">
        <v>541</v>
      </c>
      <c r="F70" s="8">
        <v>541</v>
      </c>
      <c r="G70" s="8">
        <v>541</v>
      </c>
      <c r="H70" s="8">
        <v>541</v>
      </c>
      <c r="I70" s="8">
        <v>541</v>
      </c>
      <c r="J70" s="2"/>
      <c r="K70" s="2"/>
    </row>
    <row r="71" spans="1:11" ht="15.75" customHeight="1" thickTop="1" thickBot="1">
      <c r="A71" s="11" t="s">
        <v>17</v>
      </c>
      <c r="B71" s="10"/>
      <c r="C71" s="8">
        <v>478</v>
      </c>
      <c r="D71" s="8">
        <v>478</v>
      </c>
      <c r="E71" s="8">
        <v>478</v>
      </c>
      <c r="F71" s="8">
        <v>478</v>
      </c>
      <c r="G71" s="8">
        <v>478</v>
      </c>
      <c r="H71" s="8">
        <v>478</v>
      </c>
      <c r="I71" s="8">
        <v>478</v>
      </c>
      <c r="J71" s="2"/>
      <c r="K71" s="2"/>
    </row>
    <row r="72" spans="1:11" ht="15.75" customHeight="1" thickTop="1" thickBot="1">
      <c r="A72" s="11" t="s">
        <v>18</v>
      </c>
      <c r="B72" s="10"/>
      <c r="C72" s="8">
        <v>626</v>
      </c>
      <c r="D72" s="8">
        <v>626</v>
      </c>
      <c r="E72" s="8">
        <v>626</v>
      </c>
      <c r="F72" s="8">
        <v>626</v>
      </c>
      <c r="G72" s="8">
        <v>626</v>
      </c>
      <c r="H72" s="8">
        <v>626</v>
      </c>
      <c r="I72" s="8">
        <v>626</v>
      </c>
      <c r="J72" s="2"/>
      <c r="K72" s="2"/>
    </row>
    <row r="73" spans="1:11" ht="15.75" customHeight="1" thickTop="1" thickBot="1">
      <c r="A73" s="11" t="s">
        <v>19</v>
      </c>
      <c r="B73" s="10"/>
      <c r="C73" s="8">
        <v>642</v>
      </c>
      <c r="D73" s="8">
        <v>642</v>
      </c>
      <c r="E73" s="8">
        <v>642</v>
      </c>
      <c r="F73" s="8">
        <v>642</v>
      </c>
      <c r="G73" s="8"/>
      <c r="H73" s="8"/>
      <c r="I73" s="8"/>
      <c r="J73" s="2"/>
      <c r="K73" s="2"/>
    </row>
    <row r="74" spans="1:11" ht="15.75" customHeight="1" thickTop="1" thickBot="1">
      <c r="A74" s="11" t="s">
        <v>20</v>
      </c>
      <c r="B74" s="10"/>
      <c r="C74" s="8">
        <v>566</v>
      </c>
      <c r="D74" s="8">
        <v>566</v>
      </c>
      <c r="E74" s="8">
        <v>566</v>
      </c>
      <c r="F74" s="8">
        <v>566</v>
      </c>
      <c r="G74" s="8"/>
      <c r="H74" s="8"/>
      <c r="I74" s="8"/>
      <c r="J74" s="2"/>
      <c r="K74" s="2"/>
    </row>
    <row r="75" spans="1:11" ht="15.75" customHeight="1" thickTop="1" thickBot="1">
      <c r="A75" s="11" t="s">
        <v>21</v>
      </c>
      <c r="B75" s="10"/>
      <c r="C75" s="8">
        <v>535</v>
      </c>
      <c r="D75" s="8">
        <v>535</v>
      </c>
      <c r="E75" s="8">
        <v>535</v>
      </c>
      <c r="F75" s="8">
        <v>535</v>
      </c>
      <c r="G75" s="8"/>
      <c r="H75" s="8"/>
      <c r="I75" s="8"/>
      <c r="J75" s="2"/>
      <c r="K75" s="2"/>
    </row>
    <row r="76" spans="1:11" ht="15.75" customHeight="1" thickTop="1" thickBot="1">
      <c r="A76" s="7" t="s">
        <v>22</v>
      </c>
      <c r="B76" s="12">
        <f t="shared" ref="B76:I76" si="4">SUM(B68:B75)</f>
        <v>532</v>
      </c>
      <c r="C76" s="12">
        <f t="shared" si="4"/>
        <v>3388</v>
      </c>
      <c r="D76" s="12">
        <f t="shared" si="4"/>
        <v>3388</v>
      </c>
      <c r="E76" s="12">
        <f t="shared" si="4"/>
        <v>3388</v>
      </c>
      <c r="F76" s="12">
        <f t="shared" si="4"/>
        <v>3388</v>
      </c>
      <c r="G76" s="12">
        <f t="shared" si="4"/>
        <v>1645</v>
      </c>
      <c r="H76" s="12">
        <f t="shared" si="4"/>
        <v>1645</v>
      </c>
      <c r="I76" s="12">
        <f t="shared" si="4"/>
        <v>1645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19019</v>
      </c>
      <c r="J77" s="2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thickBo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64" t="s">
        <v>48</v>
      </c>
      <c r="H80" s="57">
        <f>I77+I63+I50+I36+I23</f>
        <v>192286</v>
      </c>
      <c r="I80" s="66"/>
      <c r="J80" s="2"/>
      <c r="K80" s="2"/>
    </row>
    <row r="81" spans="1:11" ht="15.75" customHeight="1" thickBot="1">
      <c r="A81" s="2"/>
      <c r="B81" s="2"/>
      <c r="C81" s="2"/>
      <c r="D81" s="2"/>
      <c r="E81" s="2"/>
      <c r="F81" s="2"/>
      <c r="G81" s="65"/>
      <c r="H81" s="67"/>
      <c r="I81" s="68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1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G80:G81"/>
    <mergeCell ref="H80:I81"/>
    <mergeCell ref="A51:A53"/>
    <mergeCell ref="B51:I51"/>
    <mergeCell ref="B52:I52"/>
    <mergeCell ref="A65:A67"/>
    <mergeCell ref="B65:I65"/>
    <mergeCell ref="B66:I66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103"/>
  <sheetViews>
    <sheetView topLeftCell="A73" workbookViewId="0"/>
  </sheetViews>
  <sheetFormatPr baseColWidth="10" defaultColWidth="14.42578125" defaultRowHeight="15" customHeight="1"/>
  <cols>
    <col min="1" max="1" width="39" style="24" customWidth="1"/>
    <col min="2" max="2" width="12.140625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31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115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v>4073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10"/>
      <c r="C16" s="8">
        <v>5043</v>
      </c>
      <c r="D16" s="8">
        <v>5043</v>
      </c>
      <c r="E16" s="8">
        <v>5043</v>
      </c>
      <c r="F16" s="8">
        <v>5043</v>
      </c>
      <c r="G16" s="8">
        <v>5043</v>
      </c>
      <c r="H16" s="8">
        <v>5043</v>
      </c>
      <c r="I16" s="8">
        <v>5043</v>
      </c>
      <c r="J16" s="5"/>
      <c r="K16" s="2"/>
    </row>
    <row r="17" spans="1:11" ht="20.25" thickTop="1" thickBot="1">
      <c r="A17" s="11" t="s">
        <v>17</v>
      </c>
      <c r="B17" s="10"/>
      <c r="C17" s="8">
        <v>5441</v>
      </c>
      <c r="D17" s="8">
        <v>5441</v>
      </c>
      <c r="E17" s="8">
        <v>5441</v>
      </c>
      <c r="F17" s="8">
        <v>5441</v>
      </c>
      <c r="G17" s="8">
        <v>5441</v>
      </c>
      <c r="H17" s="8">
        <v>5441</v>
      </c>
      <c r="I17" s="8">
        <v>5441</v>
      </c>
      <c r="J17" s="5"/>
      <c r="K17" s="2"/>
    </row>
    <row r="18" spans="1:11" ht="20.25" thickTop="1" thickBot="1">
      <c r="A18" s="11" t="s">
        <v>18</v>
      </c>
      <c r="B18" s="10"/>
      <c r="C18" s="8">
        <v>6115</v>
      </c>
      <c r="D18" s="8">
        <v>6115</v>
      </c>
      <c r="E18" s="8">
        <v>6115</v>
      </c>
      <c r="F18" s="8">
        <v>6115</v>
      </c>
      <c r="G18" s="8">
        <v>6115</v>
      </c>
      <c r="H18" s="8">
        <v>6115</v>
      </c>
      <c r="I18" s="8">
        <v>6115</v>
      </c>
      <c r="J18" s="5"/>
      <c r="K18" s="2"/>
    </row>
    <row r="19" spans="1:11" ht="20.25" thickTop="1" thickBot="1">
      <c r="A19" s="11" t="s">
        <v>19</v>
      </c>
      <c r="B19" s="10"/>
      <c r="C19" s="8">
        <v>5917</v>
      </c>
      <c r="D19" s="8">
        <v>5917</v>
      </c>
      <c r="E19" s="8">
        <v>5917</v>
      </c>
      <c r="F19" s="8">
        <v>5917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10"/>
      <c r="C20" s="8">
        <v>5794</v>
      </c>
      <c r="D20" s="8">
        <v>5794</v>
      </c>
      <c r="E20" s="8">
        <v>5794</v>
      </c>
      <c r="F20" s="8">
        <v>5794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10"/>
      <c r="C21" s="8">
        <v>6032</v>
      </c>
      <c r="D21" s="8">
        <v>6032</v>
      </c>
      <c r="E21" s="8">
        <v>6032</v>
      </c>
      <c r="F21" s="8">
        <v>6032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2">
        <f>SUM(B14:B21)</f>
        <v>4073</v>
      </c>
      <c r="C22" s="12">
        <f t="shared" ref="C22:I22" si="0">SUM(C16:C21)</f>
        <v>34342</v>
      </c>
      <c r="D22" s="12">
        <f t="shared" si="0"/>
        <v>34342</v>
      </c>
      <c r="E22" s="12">
        <f t="shared" si="0"/>
        <v>34342</v>
      </c>
      <c r="F22" s="12">
        <f t="shared" si="0"/>
        <v>34342</v>
      </c>
      <c r="G22" s="12">
        <f t="shared" si="0"/>
        <v>16599</v>
      </c>
      <c r="H22" s="12">
        <f t="shared" si="0"/>
        <v>16599</v>
      </c>
      <c r="I22" s="12">
        <f t="shared" si="0"/>
        <v>16599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191238</v>
      </c>
      <c r="J23" s="2"/>
      <c r="K23" s="2"/>
    </row>
    <row r="24" spans="1:11" ht="15.75" customHeight="1" thickTop="1" thickBot="1">
      <c r="A24" s="69" t="s">
        <v>4</v>
      </c>
      <c r="B24" s="51" t="s">
        <v>31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116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v>3065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3631</v>
      </c>
      <c r="D29" s="8">
        <v>3631</v>
      </c>
      <c r="E29" s="8">
        <v>3631</v>
      </c>
      <c r="F29" s="8">
        <v>3631</v>
      </c>
      <c r="G29" s="8">
        <v>3631</v>
      </c>
      <c r="H29" s="8">
        <v>3631</v>
      </c>
      <c r="I29" s="8">
        <v>3631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3642</v>
      </c>
      <c r="D30" s="8">
        <v>3642</v>
      </c>
      <c r="E30" s="8">
        <v>3642</v>
      </c>
      <c r="F30" s="8">
        <v>3642</v>
      </c>
      <c r="G30" s="8">
        <v>3642</v>
      </c>
      <c r="H30" s="8">
        <v>3642</v>
      </c>
      <c r="I30" s="8">
        <v>3642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3957</v>
      </c>
      <c r="D31" s="8">
        <v>3957</v>
      </c>
      <c r="E31" s="8">
        <v>3957</v>
      </c>
      <c r="F31" s="8">
        <v>3957</v>
      </c>
      <c r="G31" s="8">
        <v>3957</v>
      </c>
      <c r="H31" s="8">
        <v>3957</v>
      </c>
      <c r="I31" s="8">
        <v>3957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3687</v>
      </c>
      <c r="D32" s="8">
        <v>3687</v>
      </c>
      <c r="E32" s="8">
        <v>3687</v>
      </c>
      <c r="F32" s="8">
        <v>3687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3736</v>
      </c>
      <c r="D33" s="8">
        <v>3736</v>
      </c>
      <c r="E33" s="8">
        <v>3736</v>
      </c>
      <c r="F33" s="8">
        <v>3736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3647</v>
      </c>
      <c r="D34" s="8">
        <v>3647</v>
      </c>
      <c r="E34" s="8">
        <v>3647</v>
      </c>
      <c r="F34" s="8">
        <v>3647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3065</v>
      </c>
      <c r="C35" s="12">
        <f t="shared" si="1"/>
        <v>22300</v>
      </c>
      <c r="D35" s="12">
        <f t="shared" si="1"/>
        <v>22300</v>
      </c>
      <c r="E35" s="12">
        <f t="shared" si="1"/>
        <v>22300</v>
      </c>
      <c r="F35" s="12">
        <f t="shared" si="1"/>
        <v>22300</v>
      </c>
      <c r="G35" s="12">
        <f t="shared" si="1"/>
        <v>11230</v>
      </c>
      <c r="H35" s="12">
        <f t="shared" si="1"/>
        <v>11230</v>
      </c>
      <c r="I35" s="12">
        <f t="shared" si="1"/>
        <v>11230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125955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31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117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8">
        <v>3296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3801</v>
      </c>
      <c r="D43" s="8">
        <v>3801</v>
      </c>
      <c r="E43" s="8">
        <v>3801</v>
      </c>
      <c r="F43" s="8">
        <v>3801</v>
      </c>
      <c r="G43" s="8">
        <v>3801</v>
      </c>
      <c r="H43" s="8">
        <v>3801</v>
      </c>
      <c r="I43" s="8">
        <v>3801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3934</v>
      </c>
      <c r="D44" s="8">
        <v>3934</v>
      </c>
      <c r="E44" s="8">
        <v>3934</v>
      </c>
      <c r="F44" s="8">
        <v>3934</v>
      </c>
      <c r="G44" s="8">
        <v>3934</v>
      </c>
      <c r="H44" s="8">
        <v>3934</v>
      </c>
      <c r="I44" s="8">
        <v>3934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4454</v>
      </c>
      <c r="D45" s="8">
        <v>4454</v>
      </c>
      <c r="E45" s="8">
        <v>4454</v>
      </c>
      <c r="F45" s="8">
        <v>4454</v>
      </c>
      <c r="G45" s="8">
        <v>4454</v>
      </c>
      <c r="H45" s="8">
        <v>4454</v>
      </c>
      <c r="I45" s="8">
        <v>4454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4296</v>
      </c>
      <c r="D46" s="8">
        <v>4296</v>
      </c>
      <c r="E46" s="8">
        <v>4296</v>
      </c>
      <c r="F46" s="8">
        <v>4296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4319</v>
      </c>
      <c r="D47" s="8">
        <v>4319</v>
      </c>
      <c r="E47" s="8">
        <v>4319</v>
      </c>
      <c r="F47" s="8">
        <v>4319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4320</v>
      </c>
      <c r="D48" s="8">
        <v>4320</v>
      </c>
      <c r="E48" s="8">
        <v>4320</v>
      </c>
      <c r="F48" s="8">
        <v>4320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3296</v>
      </c>
      <c r="C49" s="12">
        <f t="shared" si="2"/>
        <v>25124</v>
      </c>
      <c r="D49" s="12">
        <f t="shared" si="2"/>
        <v>25124</v>
      </c>
      <c r="E49" s="12">
        <f t="shared" si="2"/>
        <v>25124</v>
      </c>
      <c r="F49" s="12">
        <f t="shared" si="2"/>
        <v>25124</v>
      </c>
      <c r="G49" s="12">
        <f t="shared" si="2"/>
        <v>12189</v>
      </c>
      <c r="H49" s="12">
        <f t="shared" si="2"/>
        <v>12189</v>
      </c>
      <c r="I49" s="12">
        <f t="shared" si="2"/>
        <v>12189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140359</v>
      </c>
      <c r="J50" s="2"/>
      <c r="K50" s="2"/>
    </row>
    <row r="51" spans="1:11" ht="15.75" customHeight="1" thickTop="1" thickBot="1">
      <c r="A51" s="69" t="s">
        <v>4</v>
      </c>
      <c r="B51" s="51" t="s">
        <v>31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118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8">
        <v>1810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2160</v>
      </c>
      <c r="D56" s="8">
        <v>2160</v>
      </c>
      <c r="E56" s="8">
        <v>2160</v>
      </c>
      <c r="F56" s="8">
        <v>2160</v>
      </c>
      <c r="G56" s="8">
        <v>2160</v>
      </c>
      <c r="H56" s="8">
        <v>2160</v>
      </c>
      <c r="I56" s="8">
        <v>2160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2285</v>
      </c>
      <c r="D57" s="8">
        <v>2285</v>
      </c>
      <c r="E57" s="8">
        <v>2285</v>
      </c>
      <c r="F57" s="8">
        <v>2285</v>
      </c>
      <c r="G57" s="8">
        <v>2285</v>
      </c>
      <c r="H57" s="8">
        <v>2285</v>
      </c>
      <c r="I57" s="8">
        <v>2285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2688</v>
      </c>
      <c r="D58" s="8">
        <v>2688</v>
      </c>
      <c r="E58" s="8">
        <v>2688</v>
      </c>
      <c r="F58" s="8">
        <v>2688</v>
      </c>
      <c r="G58" s="8">
        <v>2688</v>
      </c>
      <c r="H58" s="8">
        <v>2688</v>
      </c>
      <c r="I58" s="8">
        <v>2688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2573</v>
      </c>
      <c r="D59" s="8">
        <v>2573</v>
      </c>
      <c r="E59" s="8">
        <v>2573</v>
      </c>
      <c r="F59" s="8">
        <v>2573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2572</v>
      </c>
      <c r="D60" s="8">
        <v>2572</v>
      </c>
      <c r="E60" s="8">
        <v>2572</v>
      </c>
      <c r="F60" s="8">
        <v>2572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2734</v>
      </c>
      <c r="D61" s="8">
        <v>2734</v>
      </c>
      <c r="E61" s="8">
        <v>2734</v>
      </c>
      <c r="F61" s="8">
        <v>2734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1810</v>
      </c>
      <c r="C62" s="12">
        <f t="shared" si="3"/>
        <v>15012</v>
      </c>
      <c r="D62" s="12">
        <f t="shared" si="3"/>
        <v>15012</v>
      </c>
      <c r="E62" s="12">
        <f t="shared" si="3"/>
        <v>15012</v>
      </c>
      <c r="F62" s="12">
        <f t="shared" si="3"/>
        <v>15012</v>
      </c>
      <c r="G62" s="12">
        <f t="shared" si="3"/>
        <v>7133</v>
      </c>
      <c r="H62" s="12">
        <f t="shared" si="3"/>
        <v>7133</v>
      </c>
      <c r="I62" s="15">
        <f t="shared" si="3"/>
        <v>7133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83257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31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119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8">
        <v>2401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 thickTop="1" thickBot="1">
      <c r="A69" s="9" t="s">
        <v>15</v>
      </c>
      <c r="B69" s="10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 thickTop="1" thickBot="1">
      <c r="A70" s="11" t="s">
        <v>16</v>
      </c>
      <c r="B70" s="10"/>
      <c r="C70" s="8">
        <v>2756</v>
      </c>
      <c r="D70" s="8">
        <v>2756</v>
      </c>
      <c r="E70" s="8">
        <v>2756</v>
      </c>
      <c r="F70" s="8">
        <v>2756</v>
      </c>
      <c r="G70" s="8">
        <v>2756</v>
      </c>
      <c r="H70" s="8">
        <v>2756</v>
      </c>
      <c r="I70" s="8">
        <v>2756</v>
      </c>
      <c r="J70" s="2"/>
      <c r="K70" s="2"/>
    </row>
    <row r="71" spans="1:11" ht="15.75" customHeight="1" thickTop="1" thickBot="1">
      <c r="A71" s="11" t="s">
        <v>17</v>
      </c>
      <c r="B71" s="10"/>
      <c r="C71" s="8">
        <v>3051</v>
      </c>
      <c r="D71" s="8">
        <v>3051</v>
      </c>
      <c r="E71" s="8">
        <v>3051</v>
      </c>
      <c r="F71" s="8">
        <v>3051</v>
      </c>
      <c r="G71" s="8">
        <v>3051</v>
      </c>
      <c r="H71" s="8">
        <v>3051</v>
      </c>
      <c r="I71" s="8">
        <v>3051</v>
      </c>
      <c r="J71" s="2"/>
      <c r="K71" s="2"/>
    </row>
    <row r="72" spans="1:11" ht="15.75" customHeight="1" thickTop="1" thickBot="1">
      <c r="A72" s="11" t="s">
        <v>18</v>
      </c>
      <c r="B72" s="10"/>
      <c r="C72" s="8">
        <v>3482</v>
      </c>
      <c r="D72" s="8">
        <v>3482</v>
      </c>
      <c r="E72" s="8">
        <v>3482</v>
      </c>
      <c r="F72" s="8">
        <v>3482</v>
      </c>
      <c r="G72" s="8">
        <v>3482</v>
      </c>
      <c r="H72" s="8">
        <v>3482</v>
      </c>
      <c r="I72" s="8">
        <v>3482</v>
      </c>
      <c r="J72" s="2"/>
      <c r="K72" s="2"/>
    </row>
    <row r="73" spans="1:11" ht="15.75" customHeight="1" thickTop="1" thickBot="1">
      <c r="A73" s="11" t="s">
        <v>19</v>
      </c>
      <c r="B73" s="10"/>
      <c r="C73" s="8">
        <v>3238</v>
      </c>
      <c r="D73" s="8">
        <v>3238</v>
      </c>
      <c r="E73" s="8">
        <v>3238</v>
      </c>
      <c r="F73" s="8">
        <v>3238</v>
      </c>
      <c r="G73" s="8"/>
      <c r="H73" s="8"/>
      <c r="I73" s="8"/>
      <c r="J73" s="2"/>
      <c r="K73" s="2"/>
    </row>
    <row r="74" spans="1:11" ht="15.75" customHeight="1" thickTop="1" thickBot="1">
      <c r="A74" s="11" t="s">
        <v>20</v>
      </c>
      <c r="B74" s="10"/>
      <c r="C74" s="8">
        <v>3340</v>
      </c>
      <c r="D74" s="8">
        <v>3340</v>
      </c>
      <c r="E74" s="8">
        <v>3340</v>
      </c>
      <c r="F74" s="8">
        <v>3340</v>
      </c>
      <c r="G74" s="8"/>
      <c r="H74" s="8"/>
      <c r="I74" s="8"/>
      <c r="J74" s="2"/>
      <c r="K74" s="2"/>
    </row>
    <row r="75" spans="1:11" ht="15.75" customHeight="1" thickTop="1" thickBot="1">
      <c r="A75" s="11" t="s">
        <v>21</v>
      </c>
      <c r="B75" s="10"/>
      <c r="C75" s="8">
        <v>3103</v>
      </c>
      <c r="D75" s="8">
        <v>3103</v>
      </c>
      <c r="E75" s="8">
        <v>3103</v>
      </c>
      <c r="F75" s="8">
        <v>3103</v>
      </c>
      <c r="G75" s="8"/>
      <c r="H75" s="8"/>
      <c r="I75" s="8"/>
      <c r="J75" s="2"/>
      <c r="K75" s="2"/>
    </row>
    <row r="76" spans="1:11" ht="15.75" customHeight="1" thickTop="1" thickBot="1">
      <c r="A76" s="7" t="s">
        <v>22</v>
      </c>
      <c r="B76" s="12">
        <f t="shared" ref="B76:I76" si="4">SUM(B68:B75)</f>
        <v>2401</v>
      </c>
      <c r="C76" s="12">
        <f t="shared" si="4"/>
        <v>18970</v>
      </c>
      <c r="D76" s="12">
        <f t="shared" si="4"/>
        <v>18970</v>
      </c>
      <c r="E76" s="12">
        <f t="shared" si="4"/>
        <v>18970</v>
      </c>
      <c r="F76" s="12">
        <f t="shared" si="4"/>
        <v>18970</v>
      </c>
      <c r="G76" s="12">
        <f t="shared" si="4"/>
        <v>9289</v>
      </c>
      <c r="H76" s="12">
        <f t="shared" si="4"/>
        <v>9289</v>
      </c>
      <c r="I76" s="12">
        <f t="shared" si="4"/>
        <v>9289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106148</v>
      </c>
      <c r="J77" s="2"/>
      <c r="K77" s="2"/>
    </row>
    <row r="78" spans="1:11" ht="15.75" customHeight="1" thickTop="1" thickBot="1">
      <c r="A78" s="69" t="s">
        <v>4</v>
      </c>
      <c r="B78" s="51" t="s">
        <v>31</v>
      </c>
      <c r="C78" s="72"/>
      <c r="D78" s="72"/>
      <c r="E78" s="72"/>
      <c r="F78" s="72"/>
      <c r="G78" s="72"/>
      <c r="H78" s="72"/>
      <c r="I78" s="73"/>
      <c r="J78" s="2"/>
      <c r="K78" s="2"/>
    </row>
    <row r="79" spans="1:11" ht="15.75" customHeight="1" thickTop="1" thickBot="1">
      <c r="A79" s="70"/>
      <c r="B79" s="51" t="s">
        <v>120</v>
      </c>
      <c r="C79" s="72"/>
      <c r="D79" s="72"/>
      <c r="E79" s="72"/>
      <c r="F79" s="72"/>
      <c r="G79" s="72"/>
      <c r="H79" s="72"/>
      <c r="I79" s="73"/>
      <c r="J79" s="2"/>
      <c r="K79" s="2"/>
    </row>
    <row r="80" spans="1:11" ht="15.75" customHeight="1" thickTop="1" thickBot="1">
      <c r="A80" s="71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 thickTop="1" thickBot="1">
      <c r="A81" s="7" t="s">
        <v>14</v>
      </c>
      <c r="B81" s="8">
        <v>3118</v>
      </c>
      <c r="C81" s="8"/>
      <c r="D81" s="8"/>
      <c r="E81" s="8"/>
      <c r="F81" s="8"/>
      <c r="G81" s="8"/>
      <c r="H81" s="8"/>
      <c r="I81" s="8"/>
      <c r="J81" s="2"/>
      <c r="K81" s="2"/>
    </row>
    <row r="82" spans="1:11" ht="15.75" customHeight="1" thickTop="1" thickBot="1">
      <c r="A82" s="9" t="s">
        <v>15</v>
      </c>
      <c r="B82" s="10"/>
      <c r="C82" s="8"/>
      <c r="D82" s="8"/>
      <c r="E82" s="8"/>
      <c r="F82" s="8"/>
      <c r="G82" s="8"/>
      <c r="H82" s="8"/>
      <c r="I82" s="8"/>
      <c r="J82" s="2"/>
      <c r="K82" s="2"/>
    </row>
    <row r="83" spans="1:11" ht="15.75" customHeight="1" thickTop="1" thickBot="1">
      <c r="A83" s="11" t="s">
        <v>16</v>
      </c>
      <c r="B83" s="10"/>
      <c r="C83" s="8">
        <v>3804</v>
      </c>
      <c r="D83" s="8">
        <v>3804</v>
      </c>
      <c r="E83" s="8">
        <v>3804</v>
      </c>
      <c r="F83" s="8">
        <v>3804</v>
      </c>
      <c r="G83" s="8">
        <v>3804</v>
      </c>
      <c r="H83" s="8">
        <v>3804</v>
      </c>
      <c r="I83" s="8">
        <v>3804</v>
      </c>
      <c r="J83" s="2"/>
      <c r="K83" s="2"/>
    </row>
    <row r="84" spans="1:11" ht="15.75" customHeight="1" thickTop="1" thickBot="1">
      <c r="A84" s="11" t="s">
        <v>17</v>
      </c>
      <c r="B84" s="10"/>
      <c r="C84" s="8">
        <v>3929</v>
      </c>
      <c r="D84" s="8">
        <v>3929</v>
      </c>
      <c r="E84" s="8">
        <v>3929</v>
      </c>
      <c r="F84" s="8">
        <v>3929</v>
      </c>
      <c r="G84" s="8">
        <v>3929</v>
      </c>
      <c r="H84" s="8">
        <v>3929</v>
      </c>
      <c r="I84" s="8">
        <v>3929</v>
      </c>
      <c r="J84" s="2"/>
      <c r="K84" s="2"/>
    </row>
    <row r="85" spans="1:11" ht="15.75" customHeight="1" thickTop="1" thickBot="1">
      <c r="A85" s="11" t="s">
        <v>18</v>
      </c>
      <c r="B85" s="10"/>
      <c r="C85" s="8">
        <v>4662</v>
      </c>
      <c r="D85" s="8">
        <v>4662</v>
      </c>
      <c r="E85" s="8">
        <v>4662</v>
      </c>
      <c r="F85" s="8">
        <v>4662</v>
      </c>
      <c r="G85" s="8">
        <v>4662</v>
      </c>
      <c r="H85" s="8">
        <v>4662</v>
      </c>
      <c r="I85" s="8">
        <v>4662</v>
      </c>
      <c r="J85" s="2"/>
      <c r="K85" s="2"/>
    </row>
    <row r="86" spans="1:11" ht="15.75" customHeight="1" thickTop="1" thickBot="1">
      <c r="A86" s="11" t="s">
        <v>19</v>
      </c>
      <c r="B86" s="10"/>
      <c r="C86" s="8">
        <v>4500</v>
      </c>
      <c r="D86" s="8">
        <v>4500</v>
      </c>
      <c r="E86" s="8">
        <v>4500</v>
      </c>
      <c r="F86" s="8">
        <v>4500</v>
      </c>
      <c r="G86" s="8"/>
      <c r="H86" s="8"/>
      <c r="I86" s="8"/>
      <c r="J86" s="2"/>
      <c r="K86" s="2"/>
    </row>
    <row r="87" spans="1:11" ht="15.75" customHeight="1" thickTop="1" thickBot="1">
      <c r="A87" s="11" t="s">
        <v>20</v>
      </c>
      <c r="B87" s="10"/>
      <c r="C87" s="8">
        <v>4627</v>
      </c>
      <c r="D87" s="8">
        <v>4627</v>
      </c>
      <c r="E87" s="8">
        <v>4627</v>
      </c>
      <c r="F87" s="8">
        <v>4627</v>
      </c>
      <c r="G87" s="8"/>
      <c r="H87" s="8"/>
      <c r="I87" s="8"/>
      <c r="J87" s="2"/>
      <c r="K87" s="2"/>
    </row>
    <row r="88" spans="1:11" ht="15.75" customHeight="1" thickTop="1" thickBot="1">
      <c r="A88" s="11" t="s">
        <v>21</v>
      </c>
      <c r="B88" s="10"/>
      <c r="C88" s="8">
        <v>4680</v>
      </c>
      <c r="D88" s="8">
        <v>4680</v>
      </c>
      <c r="E88" s="8">
        <v>4680</v>
      </c>
      <c r="F88" s="8">
        <v>4680</v>
      </c>
      <c r="G88" s="8"/>
      <c r="H88" s="8"/>
      <c r="I88" s="8"/>
      <c r="J88" s="2"/>
      <c r="K88" s="2"/>
    </row>
    <row r="89" spans="1:11" ht="15.75" customHeight="1" thickTop="1" thickBot="1">
      <c r="A89" s="7" t="s">
        <v>22</v>
      </c>
      <c r="B89" s="12">
        <f t="shared" ref="B89:I89" si="5">SUM(B81:B88)</f>
        <v>3118</v>
      </c>
      <c r="C89" s="12">
        <f t="shared" si="5"/>
        <v>26202</v>
      </c>
      <c r="D89" s="12">
        <f t="shared" si="5"/>
        <v>26202</v>
      </c>
      <c r="E89" s="12">
        <f t="shared" si="5"/>
        <v>26202</v>
      </c>
      <c r="F89" s="12">
        <f t="shared" si="5"/>
        <v>26202</v>
      </c>
      <c r="G89" s="12">
        <f t="shared" si="5"/>
        <v>12395</v>
      </c>
      <c r="H89" s="12">
        <f t="shared" si="5"/>
        <v>12395</v>
      </c>
      <c r="I89" s="12">
        <f t="shared" si="5"/>
        <v>12395</v>
      </c>
      <c r="J89" s="2"/>
      <c r="K89" s="2"/>
    </row>
    <row r="90" spans="1:11" ht="15.75" customHeight="1" thickTop="1" thickBot="1">
      <c r="A90" s="2"/>
      <c r="B90" s="2"/>
      <c r="C90" s="2"/>
      <c r="D90" s="2"/>
      <c r="E90" s="2"/>
      <c r="F90" s="2"/>
      <c r="G90" s="2"/>
      <c r="H90" s="2"/>
      <c r="I90" s="14">
        <f>SUM(B89:I89)</f>
        <v>145111</v>
      </c>
      <c r="J90" s="2"/>
      <c r="K90" s="2"/>
    </row>
    <row r="91" spans="1:11" ht="15.75" customHeight="1" thickTop="1" thickBot="1">
      <c r="A91" s="69" t="s">
        <v>4</v>
      </c>
      <c r="B91" s="51" t="s">
        <v>31</v>
      </c>
      <c r="C91" s="72"/>
      <c r="D91" s="72"/>
      <c r="E91" s="72"/>
      <c r="F91" s="72"/>
      <c r="G91" s="72"/>
      <c r="H91" s="72"/>
      <c r="I91" s="73"/>
      <c r="J91" s="2"/>
      <c r="K91" s="2"/>
    </row>
    <row r="92" spans="1:11" ht="15.75" customHeight="1" thickTop="1" thickBot="1">
      <c r="A92" s="70"/>
      <c r="B92" s="51" t="s">
        <v>121</v>
      </c>
      <c r="C92" s="72"/>
      <c r="D92" s="72"/>
      <c r="E92" s="72"/>
      <c r="F92" s="72"/>
      <c r="G92" s="72"/>
      <c r="H92" s="72"/>
      <c r="I92" s="73"/>
      <c r="J92" s="2"/>
      <c r="K92" s="2"/>
    </row>
    <row r="93" spans="1:11" ht="15.75" customHeight="1" thickTop="1" thickBot="1">
      <c r="A93" s="71"/>
      <c r="B93" s="6" t="s">
        <v>6</v>
      </c>
      <c r="C93" s="6" t="s">
        <v>7</v>
      </c>
      <c r="D93" s="6" t="s">
        <v>8</v>
      </c>
      <c r="E93" s="6" t="s">
        <v>9</v>
      </c>
      <c r="F93" s="6" t="s">
        <v>10</v>
      </c>
      <c r="G93" s="6" t="s">
        <v>11</v>
      </c>
      <c r="H93" s="6" t="s">
        <v>12</v>
      </c>
      <c r="I93" s="6" t="s">
        <v>13</v>
      </c>
      <c r="J93" s="2"/>
      <c r="K93" s="2"/>
    </row>
    <row r="94" spans="1:11" ht="15.75" customHeight="1" thickTop="1" thickBot="1">
      <c r="A94" s="7" t="s">
        <v>14</v>
      </c>
      <c r="B94" s="8">
        <v>916</v>
      </c>
      <c r="C94" s="8"/>
      <c r="D94" s="8"/>
      <c r="E94" s="8"/>
      <c r="F94" s="8"/>
      <c r="G94" s="8"/>
      <c r="H94" s="8"/>
      <c r="I94" s="8"/>
      <c r="J94" s="2"/>
      <c r="K94" s="2"/>
    </row>
    <row r="95" spans="1:11" ht="15.75" customHeight="1" thickTop="1" thickBot="1">
      <c r="A95" s="9" t="s">
        <v>15</v>
      </c>
      <c r="B95" s="10"/>
      <c r="C95" s="8"/>
      <c r="D95" s="8"/>
      <c r="E95" s="8"/>
      <c r="F95" s="8"/>
      <c r="G95" s="8"/>
      <c r="H95" s="8"/>
      <c r="I95" s="8"/>
      <c r="J95" s="2"/>
      <c r="K95" s="2"/>
    </row>
    <row r="96" spans="1:11" ht="15.75" customHeight="1" thickTop="1" thickBot="1">
      <c r="A96" s="11" t="s">
        <v>16</v>
      </c>
      <c r="B96" s="10"/>
      <c r="C96" s="8">
        <v>901</v>
      </c>
      <c r="D96" s="8">
        <v>901</v>
      </c>
      <c r="E96" s="8">
        <v>901</v>
      </c>
      <c r="F96" s="8">
        <v>901</v>
      </c>
      <c r="G96" s="8">
        <v>901</v>
      </c>
      <c r="H96" s="8">
        <v>901</v>
      </c>
      <c r="I96" s="8">
        <v>901</v>
      </c>
      <c r="J96" s="2"/>
      <c r="K96" s="2"/>
    </row>
    <row r="97" spans="1:11" ht="15.75" customHeight="1" thickTop="1" thickBot="1">
      <c r="A97" s="11" t="s">
        <v>17</v>
      </c>
      <c r="B97" s="10"/>
      <c r="C97" s="8">
        <v>964</v>
      </c>
      <c r="D97" s="8">
        <v>964</v>
      </c>
      <c r="E97" s="8">
        <v>964</v>
      </c>
      <c r="F97" s="8">
        <v>964</v>
      </c>
      <c r="G97" s="8">
        <v>964</v>
      </c>
      <c r="H97" s="8">
        <v>964</v>
      </c>
      <c r="I97" s="8">
        <v>964</v>
      </c>
      <c r="J97" s="2"/>
      <c r="K97" s="2"/>
    </row>
    <row r="98" spans="1:11" ht="15.75" customHeight="1" thickTop="1" thickBot="1">
      <c r="A98" s="11" t="s">
        <v>18</v>
      </c>
      <c r="B98" s="10"/>
      <c r="C98" s="8">
        <v>1040</v>
      </c>
      <c r="D98" s="8">
        <v>1040</v>
      </c>
      <c r="E98" s="8">
        <v>1040</v>
      </c>
      <c r="F98" s="8">
        <v>1040</v>
      </c>
      <c r="G98" s="8">
        <v>1040</v>
      </c>
      <c r="H98" s="8">
        <v>1040</v>
      </c>
      <c r="I98" s="8">
        <v>1040</v>
      </c>
      <c r="J98" s="2"/>
      <c r="K98" s="2"/>
    </row>
    <row r="99" spans="1:11" ht="15.75" customHeight="1" thickTop="1" thickBot="1">
      <c r="A99" s="11" t="s">
        <v>19</v>
      </c>
      <c r="B99" s="10"/>
      <c r="C99" s="8">
        <v>1004</v>
      </c>
      <c r="D99" s="8">
        <v>1004</v>
      </c>
      <c r="E99" s="8">
        <v>1004</v>
      </c>
      <c r="F99" s="8">
        <v>1004</v>
      </c>
      <c r="G99" s="8"/>
      <c r="H99" s="8"/>
      <c r="I99" s="8"/>
      <c r="J99" s="2"/>
      <c r="K99" s="2"/>
    </row>
    <row r="100" spans="1:11" ht="15.75" customHeight="1" thickTop="1" thickBot="1">
      <c r="A100" s="11" t="s">
        <v>20</v>
      </c>
      <c r="B100" s="10"/>
      <c r="C100" s="8">
        <v>1013</v>
      </c>
      <c r="D100" s="8">
        <v>1013</v>
      </c>
      <c r="E100" s="8">
        <v>1013</v>
      </c>
      <c r="F100" s="8">
        <v>1013</v>
      </c>
      <c r="G100" s="8"/>
      <c r="H100" s="8"/>
      <c r="I100" s="8"/>
      <c r="J100" s="2"/>
      <c r="K100" s="2"/>
    </row>
    <row r="101" spans="1:11" ht="15.75" customHeight="1" thickTop="1" thickBot="1">
      <c r="A101" s="11" t="s">
        <v>21</v>
      </c>
      <c r="B101" s="10"/>
      <c r="C101" s="8">
        <v>901</v>
      </c>
      <c r="D101" s="8">
        <v>901</v>
      </c>
      <c r="E101" s="8">
        <v>901</v>
      </c>
      <c r="F101" s="8">
        <v>901</v>
      </c>
      <c r="G101" s="8"/>
      <c r="H101" s="8"/>
      <c r="I101" s="8"/>
      <c r="J101" s="2"/>
      <c r="K101" s="2"/>
    </row>
    <row r="102" spans="1:11" ht="15.75" customHeight="1" thickTop="1" thickBot="1">
      <c r="A102" s="7" t="s">
        <v>22</v>
      </c>
      <c r="B102" s="12">
        <f t="shared" ref="B102:I102" si="6">SUM(B94:B101)</f>
        <v>916</v>
      </c>
      <c r="C102" s="12">
        <f t="shared" si="6"/>
        <v>5823</v>
      </c>
      <c r="D102" s="12">
        <f t="shared" si="6"/>
        <v>5823</v>
      </c>
      <c r="E102" s="12">
        <f t="shared" si="6"/>
        <v>5823</v>
      </c>
      <c r="F102" s="12">
        <f t="shared" si="6"/>
        <v>5823</v>
      </c>
      <c r="G102" s="12">
        <f t="shared" si="6"/>
        <v>2905</v>
      </c>
      <c r="H102" s="12">
        <f t="shared" si="6"/>
        <v>2905</v>
      </c>
      <c r="I102" s="12">
        <f t="shared" si="6"/>
        <v>2905</v>
      </c>
      <c r="J102" s="2"/>
      <c r="K102" s="2"/>
    </row>
    <row r="103" spans="1:11" ht="15.75" customHeight="1" thickTop="1" thickBot="1">
      <c r="A103" s="2"/>
      <c r="B103" s="2"/>
      <c r="C103" s="21" t="s">
        <v>48</v>
      </c>
      <c r="D103" s="97">
        <f>I23+I36+I50+I63+I77+I90+I103</f>
        <v>824991</v>
      </c>
      <c r="E103" s="93"/>
      <c r="F103" s="2"/>
      <c r="G103" s="2"/>
      <c r="H103" s="2"/>
      <c r="I103" s="14">
        <f>SUM(B102:I102)</f>
        <v>32923</v>
      </c>
      <c r="J103" s="2"/>
      <c r="K103" s="2"/>
    </row>
  </sheetData>
  <mergeCells count="26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D103:E103"/>
    <mergeCell ref="A78:A80"/>
    <mergeCell ref="B78:I78"/>
    <mergeCell ref="B79:I79"/>
    <mergeCell ref="A91:A93"/>
    <mergeCell ref="B91:I91"/>
    <mergeCell ref="B92:I92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I108"/>
  <sheetViews>
    <sheetView topLeftCell="A82" workbookViewId="0">
      <selection activeCell="F86" sqref="F86"/>
    </sheetView>
  </sheetViews>
  <sheetFormatPr baseColWidth="10" defaultRowHeight="15"/>
  <cols>
    <col min="1" max="1" width="28.85546875" style="26" customWidth="1"/>
    <col min="2" max="2" width="11.42578125" style="26"/>
    <col min="3" max="3" width="19.42578125" style="26" customWidth="1"/>
    <col min="4" max="4" width="15" style="26" customWidth="1"/>
    <col min="5" max="5" width="20" style="26" customWidth="1"/>
    <col min="6" max="6" width="21.28515625" style="26" customWidth="1"/>
    <col min="7" max="7" width="22.42578125" style="26" customWidth="1"/>
    <col min="8" max="8" width="19.7109375" style="26" customWidth="1"/>
    <col min="9" max="9" width="22.140625" style="26" customWidth="1"/>
    <col min="10" max="16384" width="11.42578125" style="26"/>
  </cols>
  <sheetData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9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9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9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9" ht="20.25" thickTop="1" thickBot="1">
      <c r="A12" s="80" t="s">
        <v>4</v>
      </c>
      <c r="B12" s="81" t="s">
        <v>31</v>
      </c>
      <c r="C12" s="82"/>
      <c r="D12" s="82"/>
      <c r="E12" s="82"/>
      <c r="F12" s="82"/>
      <c r="G12" s="82"/>
      <c r="H12" s="82"/>
      <c r="I12" s="83"/>
    </row>
    <row r="13" spans="1:9" ht="20.25" thickTop="1" thickBot="1">
      <c r="A13" s="80"/>
      <c r="B13" s="81" t="s">
        <v>115</v>
      </c>
      <c r="C13" s="82"/>
      <c r="D13" s="82"/>
      <c r="E13" s="82"/>
      <c r="F13" s="82"/>
      <c r="G13" s="82"/>
      <c r="H13" s="82"/>
      <c r="I13" s="83"/>
    </row>
    <row r="14" spans="1:9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9" ht="20.25" thickTop="1" thickBot="1">
      <c r="A15" s="28" t="s">
        <v>14</v>
      </c>
      <c r="B15" s="31"/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0" t="s">
        <v>15</v>
      </c>
      <c r="B16" s="31"/>
      <c r="C16" s="29"/>
      <c r="D16" s="29"/>
      <c r="E16" s="29"/>
      <c r="F16" s="29"/>
      <c r="G16" s="29"/>
      <c r="H16" s="29"/>
      <c r="I16" s="29"/>
    </row>
    <row r="17" spans="1:9" ht="20.25" thickTop="1" thickBot="1">
      <c r="A17" s="32" t="s">
        <v>16</v>
      </c>
      <c r="B17" s="31"/>
      <c r="C17" s="29">
        <v>280</v>
      </c>
      <c r="D17" s="29">
        <v>280</v>
      </c>
      <c r="E17" s="29">
        <v>280</v>
      </c>
      <c r="F17" s="29">
        <v>280</v>
      </c>
      <c r="G17" s="29">
        <v>280</v>
      </c>
      <c r="H17" s="29">
        <v>280</v>
      </c>
      <c r="I17" s="29">
        <v>280</v>
      </c>
    </row>
    <row r="18" spans="1:9" ht="20.25" thickTop="1" thickBot="1">
      <c r="A18" s="32" t="s">
        <v>17</v>
      </c>
      <c r="B18" s="31"/>
      <c r="C18" s="29"/>
      <c r="D18" s="29"/>
      <c r="E18" s="29"/>
      <c r="F18" s="29"/>
      <c r="G18" s="29"/>
      <c r="H18" s="29"/>
      <c r="I18" s="29"/>
    </row>
    <row r="19" spans="1:9" ht="20.25" thickTop="1" thickBot="1">
      <c r="A19" s="32" t="s">
        <v>18</v>
      </c>
      <c r="B19" s="31"/>
      <c r="C19" s="29"/>
      <c r="D19" s="29"/>
      <c r="E19" s="29"/>
      <c r="F19" s="29"/>
      <c r="G19" s="29"/>
      <c r="H19" s="29"/>
      <c r="I19" s="29"/>
    </row>
    <row r="20" spans="1:9" ht="20.25" thickTop="1" thickBot="1">
      <c r="A20" s="32" t="s">
        <v>19</v>
      </c>
      <c r="B20" s="31"/>
      <c r="C20" s="29">
        <v>217</v>
      </c>
      <c r="D20" s="29">
        <v>217</v>
      </c>
      <c r="E20" s="29">
        <v>217</v>
      </c>
      <c r="F20" s="29">
        <v>217</v>
      </c>
      <c r="G20" s="29"/>
      <c r="H20" s="29"/>
      <c r="I20" s="29"/>
    </row>
    <row r="21" spans="1:9" ht="20.25" thickTop="1" thickBot="1">
      <c r="A21" s="32" t="s">
        <v>20</v>
      </c>
      <c r="B21" s="31"/>
      <c r="C21" s="29">
        <v>359</v>
      </c>
      <c r="D21" s="29">
        <v>359</v>
      </c>
      <c r="E21" s="29">
        <v>359</v>
      </c>
      <c r="F21" s="29">
        <v>359</v>
      </c>
      <c r="G21" s="29"/>
      <c r="H21" s="29"/>
      <c r="I21" s="29"/>
    </row>
    <row r="22" spans="1:9" ht="20.25" thickTop="1" thickBot="1">
      <c r="A22" s="32" t="s">
        <v>21</v>
      </c>
      <c r="B22" s="31"/>
      <c r="C22" s="29"/>
      <c r="D22" s="29"/>
      <c r="E22" s="29"/>
      <c r="F22" s="29"/>
      <c r="G22" s="29"/>
      <c r="H22" s="29"/>
      <c r="I22" s="29"/>
    </row>
    <row r="23" spans="1:9" ht="20.25" thickTop="1" thickBot="1">
      <c r="A23" s="28" t="s">
        <v>22</v>
      </c>
      <c r="B23" s="33">
        <f>SUM(B15:B22)</f>
        <v>0</v>
      </c>
      <c r="C23" s="33">
        <f t="shared" ref="C23:I23" si="0">SUM(C17:C22)</f>
        <v>856</v>
      </c>
      <c r="D23" s="33">
        <f t="shared" si="0"/>
        <v>856</v>
      </c>
      <c r="E23" s="33">
        <f t="shared" si="0"/>
        <v>856</v>
      </c>
      <c r="F23" s="33">
        <f t="shared" si="0"/>
        <v>856</v>
      </c>
      <c r="G23" s="33">
        <f t="shared" si="0"/>
        <v>280</v>
      </c>
      <c r="H23" s="33">
        <f t="shared" si="0"/>
        <v>280</v>
      </c>
      <c r="I23" s="33">
        <f t="shared" si="0"/>
        <v>280</v>
      </c>
    </row>
    <row r="24" spans="1:9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4264</v>
      </c>
    </row>
    <row r="25" spans="1:9" ht="20.25" thickTop="1" thickBot="1">
      <c r="A25" s="80" t="s">
        <v>4</v>
      </c>
      <c r="B25" s="81" t="s">
        <v>31</v>
      </c>
      <c r="C25" s="82"/>
      <c r="D25" s="82"/>
      <c r="E25" s="82"/>
      <c r="F25" s="82"/>
      <c r="G25" s="82"/>
      <c r="H25" s="82"/>
      <c r="I25" s="83"/>
    </row>
    <row r="26" spans="1:9" ht="20.25" thickTop="1" thickBot="1">
      <c r="A26" s="80"/>
      <c r="B26" s="81" t="s">
        <v>116</v>
      </c>
      <c r="C26" s="82"/>
      <c r="D26" s="82"/>
      <c r="E26" s="82"/>
      <c r="F26" s="82"/>
      <c r="G26" s="82"/>
      <c r="H26" s="82"/>
      <c r="I26" s="83"/>
    </row>
    <row r="27" spans="1:9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9" ht="20.25" thickTop="1" thickBot="1">
      <c r="A28" s="28" t="s">
        <v>14</v>
      </c>
      <c r="B28" s="31"/>
      <c r="C28" s="29"/>
      <c r="D28" s="29"/>
      <c r="E28" s="29"/>
      <c r="F28" s="29"/>
      <c r="G28" s="29"/>
      <c r="H28" s="29"/>
      <c r="I28" s="29"/>
    </row>
    <row r="29" spans="1:9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9" ht="20.25" thickTop="1" thickBot="1">
      <c r="A30" s="32" t="s">
        <v>16</v>
      </c>
      <c r="B30" s="31"/>
      <c r="C30" s="29"/>
      <c r="D30" s="29"/>
      <c r="E30" s="29"/>
      <c r="F30" s="29"/>
      <c r="G30" s="29"/>
      <c r="H30" s="29"/>
      <c r="I30" s="29"/>
    </row>
    <row r="31" spans="1:9" ht="20.25" thickTop="1" thickBot="1">
      <c r="A31" s="32" t="s">
        <v>17</v>
      </c>
      <c r="B31" s="31"/>
      <c r="C31" s="29"/>
      <c r="D31" s="29"/>
      <c r="E31" s="29"/>
      <c r="F31" s="29"/>
      <c r="G31" s="29"/>
      <c r="H31" s="29"/>
      <c r="I31" s="29"/>
    </row>
    <row r="32" spans="1:9" ht="20.25" thickTop="1" thickBot="1">
      <c r="A32" s="32" t="s">
        <v>18</v>
      </c>
      <c r="B32" s="31"/>
      <c r="C32" s="29"/>
      <c r="D32" s="29"/>
      <c r="E32" s="29"/>
      <c r="F32" s="29"/>
      <c r="G32" s="29"/>
      <c r="H32" s="29"/>
      <c r="I32" s="29"/>
    </row>
    <row r="33" spans="1:9" ht="20.25" thickTop="1" thickBot="1">
      <c r="A33" s="32" t="s">
        <v>19</v>
      </c>
      <c r="B33" s="31"/>
      <c r="C33" s="29"/>
      <c r="D33" s="29"/>
      <c r="E33" s="29"/>
      <c r="F33" s="29"/>
      <c r="G33" s="29"/>
      <c r="H33" s="29"/>
      <c r="I33" s="29"/>
    </row>
    <row r="34" spans="1:9" ht="20.25" thickTop="1" thickBot="1">
      <c r="A34" s="32" t="s">
        <v>20</v>
      </c>
      <c r="B34" s="31"/>
      <c r="C34" s="29"/>
      <c r="D34" s="29"/>
      <c r="E34" s="29"/>
      <c r="F34" s="29"/>
      <c r="G34" s="29"/>
      <c r="H34" s="29"/>
      <c r="I34" s="29"/>
    </row>
    <row r="35" spans="1:9" ht="20.25" thickTop="1" thickBot="1">
      <c r="A35" s="32" t="s">
        <v>21</v>
      </c>
      <c r="B35" s="31"/>
      <c r="C35" s="29"/>
      <c r="D35" s="29"/>
      <c r="E35" s="29"/>
      <c r="F35" s="29"/>
      <c r="G35" s="29"/>
      <c r="H35" s="29"/>
      <c r="I35" s="29"/>
    </row>
    <row r="36" spans="1:9" ht="20.25" thickTop="1" thickBot="1">
      <c r="A36" s="28" t="s">
        <v>22</v>
      </c>
      <c r="B36" s="33">
        <f t="shared" ref="B36:I36" si="1">SUM(B28:B35)</f>
        <v>0</v>
      </c>
      <c r="C36" s="33">
        <f t="shared" si="1"/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  <c r="I36" s="33">
        <f t="shared" si="1"/>
        <v>0</v>
      </c>
    </row>
    <row r="37" spans="1:9" ht="17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35">
        <f>SUM(B36:I36)</f>
        <v>0</v>
      </c>
    </row>
    <row r="38" spans="1:9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20.25" thickTop="1" thickBot="1">
      <c r="A39" s="80" t="s">
        <v>4</v>
      </c>
      <c r="B39" s="81" t="s">
        <v>31</v>
      </c>
      <c r="C39" s="82"/>
      <c r="D39" s="82"/>
      <c r="E39" s="82"/>
      <c r="F39" s="82"/>
      <c r="G39" s="82"/>
      <c r="H39" s="82"/>
      <c r="I39" s="83"/>
    </row>
    <row r="40" spans="1:9" ht="20.25" thickTop="1" thickBot="1">
      <c r="A40" s="80"/>
      <c r="B40" s="81" t="s">
        <v>117</v>
      </c>
      <c r="C40" s="82"/>
      <c r="D40" s="82"/>
      <c r="E40" s="82"/>
      <c r="F40" s="82"/>
      <c r="G40" s="82"/>
      <c r="H40" s="82"/>
      <c r="I40" s="83"/>
    </row>
    <row r="41" spans="1:9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9" ht="20.25" thickTop="1" thickBot="1">
      <c r="A42" s="28" t="s">
        <v>14</v>
      </c>
      <c r="B42" s="29"/>
      <c r="C42" s="29"/>
      <c r="D42" s="29"/>
      <c r="E42" s="29"/>
      <c r="F42" s="29"/>
      <c r="G42" s="29"/>
      <c r="H42" s="29"/>
      <c r="I42" s="29"/>
    </row>
    <row r="43" spans="1:9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9" ht="20.25" thickTop="1" thickBot="1">
      <c r="A44" s="32" t="s">
        <v>16</v>
      </c>
      <c r="B44" s="31"/>
      <c r="C44" s="29">
        <v>600</v>
      </c>
      <c r="D44" s="29">
        <v>300</v>
      </c>
      <c r="E44" s="29">
        <v>50</v>
      </c>
      <c r="F44" s="29">
        <v>350</v>
      </c>
      <c r="G44" s="29">
        <v>500</v>
      </c>
      <c r="H44" s="29">
        <v>500</v>
      </c>
      <c r="I44" s="29"/>
    </row>
    <row r="45" spans="1:9" ht="20.25" thickTop="1" thickBot="1">
      <c r="A45" s="32" t="s">
        <v>17</v>
      </c>
      <c r="B45" s="31"/>
      <c r="C45" s="29"/>
      <c r="D45" s="29">
        <v>450</v>
      </c>
      <c r="E45" s="29">
        <v>130</v>
      </c>
      <c r="F45" s="29"/>
      <c r="G45" s="29">
        <v>300</v>
      </c>
      <c r="H45" s="29"/>
      <c r="I45" s="29"/>
    </row>
    <row r="46" spans="1:9" ht="20.25" thickTop="1" thickBot="1">
      <c r="A46" s="32" t="s">
        <v>18</v>
      </c>
      <c r="B46" s="31"/>
      <c r="C46" s="29"/>
      <c r="D46" s="29"/>
      <c r="E46" s="29">
        <v>200</v>
      </c>
      <c r="F46" s="29"/>
      <c r="G46" s="29">
        <v>3</v>
      </c>
      <c r="H46" s="29">
        <v>300</v>
      </c>
      <c r="I46" s="29"/>
    </row>
    <row r="47" spans="1:9" ht="20.25" thickTop="1" thickBot="1">
      <c r="A47" s="32" t="s">
        <v>19</v>
      </c>
      <c r="B47" s="31"/>
      <c r="C47" s="29">
        <v>100</v>
      </c>
      <c r="D47" s="29"/>
      <c r="E47" s="29">
        <v>200</v>
      </c>
      <c r="F47" s="29"/>
      <c r="G47" s="29"/>
      <c r="H47" s="29"/>
      <c r="I47" s="29"/>
    </row>
    <row r="48" spans="1:9" ht="20.25" thickTop="1" thickBot="1">
      <c r="A48" s="32" t="s">
        <v>20</v>
      </c>
      <c r="B48" s="31"/>
      <c r="C48" s="29">
        <v>400</v>
      </c>
      <c r="D48" s="29">
        <v>100</v>
      </c>
      <c r="E48" s="29">
        <v>149</v>
      </c>
      <c r="F48" s="29">
        <v>550</v>
      </c>
      <c r="G48" s="29"/>
      <c r="H48" s="29"/>
      <c r="I48" s="29"/>
    </row>
    <row r="49" spans="1:9" ht="20.25" thickTop="1" thickBot="1">
      <c r="A49" s="32" t="s">
        <v>21</v>
      </c>
      <c r="B49" s="31"/>
      <c r="C49" s="29">
        <v>38</v>
      </c>
      <c r="D49" s="29">
        <v>150</v>
      </c>
      <c r="E49" s="29"/>
      <c r="F49" s="29">
        <v>500</v>
      </c>
      <c r="G49" s="29"/>
      <c r="H49" s="29"/>
      <c r="I49" s="29"/>
    </row>
    <row r="50" spans="1:9" ht="20.25" thickTop="1" thickBot="1">
      <c r="A50" s="28" t="s">
        <v>22</v>
      </c>
      <c r="B50" s="33">
        <f>SUM(B42:B49)</f>
        <v>0</v>
      </c>
      <c r="C50" s="33">
        <f>SUM(C42:C49)</f>
        <v>1138</v>
      </c>
      <c r="D50" s="33">
        <f t="shared" ref="D50:I50" si="2">SUM(D42:D49)</f>
        <v>1000</v>
      </c>
      <c r="E50" s="33">
        <f t="shared" si="2"/>
        <v>729</v>
      </c>
      <c r="F50" s="33">
        <f t="shared" si="2"/>
        <v>1400</v>
      </c>
      <c r="G50" s="33">
        <f t="shared" si="2"/>
        <v>803</v>
      </c>
      <c r="H50" s="33">
        <f t="shared" si="2"/>
        <v>800</v>
      </c>
      <c r="I50" s="33">
        <f t="shared" si="2"/>
        <v>0</v>
      </c>
    </row>
    <row r="51" spans="1:9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5870</v>
      </c>
    </row>
    <row r="52" spans="1:9" ht="20.25" thickTop="1" thickBot="1">
      <c r="A52" s="80" t="s">
        <v>4</v>
      </c>
      <c r="B52" s="81" t="s">
        <v>31</v>
      </c>
      <c r="C52" s="82"/>
      <c r="D52" s="82"/>
      <c r="E52" s="82"/>
      <c r="F52" s="82"/>
      <c r="G52" s="82"/>
      <c r="H52" s="82"/>
      <c r="I52" s="83"/>
    </row>
    <row r="53" spans="1:9" ht="20.25" thickTop="1" thickBot="1">
      <c r="A53" s="80"/>
      <c r="B53" s="81" t="s">
        <v>118</v>
      </c>
      <c r="C53" s="82"/>
      <c r="D53" s="82"/>
      <c r="E53" s="82"/>
      <c r="F53" s="82"/>
      <c r="G53" s="82"/>
      <c r="H53" s="82"/>
      <c r="I53" s="83"/>
    </row>
    <row r="54" spans="1:9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9" ht="20.25" thickTop="1" thickBot="1">
      <c r="A55" s="28" t="s">
        <v>14</v>
      </c>
      <c r="B55" s="29"/>
      <c r="C55" s="29"/>
      <c r="D55" s="29"/>
      <c r="E55" s="29"/>
      <c r="F55" s="29"/>
      <c r="G55" s="29"/>
      <c r="H55" s="29"/>
      <c r="I55" s="29"/>
    </row>
    <row r="56" spans="1:9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9" ht="20.25" thickTop="1" thickBot="1">
      <c r="A57" s="32" t="s">
        <v>16</v>
      </c>
      <c r="B57" s="31"/>
      <c r="C57" s="29"/>
      <c r="D57" s="29"/>
      <c r="E57" s="29">
        <v>200</v>
      </c>
      <c r="F57" s="29"/>
      <c r="G57" s="29"/>
      <c r="H57" s="29"/>
      <c r="I57" s="29"/>
    </row>
    <row r="58" spans="1:9" ht="20.25" thickTop="1" thickBot="1">
      <c r="A58" s="32" t="s">
        <v>17</v>
      </c>
      <c r="B58" s="31"/>
      <c r="C58" s="29"/>
      <c r="D58" s="29">
        <v>154</v>
      </c>
      <c r="E58" s="29">
        <v>386</v>
      </c>
      <c r="F58" s="29"/>
      <c r="G58" s="29">
        <v>52</v>
      </c>
      <c r="H58" s="29"/>
      <c r="I58" s="29"/>
    </row>
    <row r="59" spans="1:9" ht="20.25" thickTop="1" thickBot="1">
      <c r="A59" s="32" t="s">
        <v>18</v>
      </c>
      <c r="B59" s="31"/>
      <c r="C59" s="29">
        <v>140</v>
      </c>
      <c r="D59" s="29">
        <v>231</v>
      </c>
      <c r="E59" s="29">
        <v>346</v>
      </c>
      <c r="F59" s="29"/>
      <c r="G59" s="29"/>
      <c r="H59" s="29"/>
      <c r="I59" s="29"/>
    </row>
    <row r="60" spans="1:9" ht="20.25" thickTop="1" thickBot="1">
      <c r="A60" s="32" t="s">
        <v>19</v>
      </c>
      <c r="B60" s="31"/>
      <c r="C60" s="29"/>
      <c r="D60" s="29">
        <v>364</v>
      </c>
      <c r="E60" s="29"/>
      <c r="F60" s="29"/>
      <c r="G60" s="29"/>
      <c r="H60" s="29"/>
      <c r="I60" s="29"/>
    </row>
    <row r="61" spans="1:9" ht="20.25" thickTop="1" thickBot="1">
      <c r="A61" s="32" t="s">
        <v>20</v>
      </c>
      <c r="B61" s="31"/>
      <c r="C61" s="29">
        <v>252</v>
      </c>
      <c r="D61" s="29"/>
      <c r="E61" s="29">
        <v>240</v>
      </c>
      <c r="F61" s="29"/>
      <c r="G61" s="29"/>
      <c r="H61" s="29"/>
      <c r="I61" s="29"/>
    </row>
    <row r="62" spans="1:9" ht="20.25" thickTop="1" thickBot="1">
      <c r="A62" s="32" t="s">
        <v>21</v>
      </c>
      <c r="B62" s="31"/>
      <c r="C62" s="29">
        <v>376</v>
      </c>
      <c r="D62" s="29"/>
      <c r="E62" s="29"/>
      <c r="F62" s="29"/>
      <c r="G62" s="29"/>
      <c r="H62" s="29"/>
      <c r="I62" s="29"/>
    </row>
    <row r="63" spans="1:9" ht="20.25" thickTop="1" thickBot="1">
      <c r="A63" s="28" t="s">
        <v>22</v>
      </c>
      <c r="B63" s="33">
        <f>SUM(B55:B62)</f>
        <v>0</v>
      </c>
      <c r="C63" s="33">
        <f>SUM(C55:C62)</f>
        <v>768</v>
      </c>
      <c r="D63" s="33">
        <f t="shared" ref="D63:I63" si="3">SUM(D55:D62)</f>
        <v>749</v>
      </c>
      <c r="E63" s="33">
        <f t="shared" si="3"/>
        <v>1172</v>
      </c>
      <c r="F63" s="33">
        <f t="shared" si="3"/>
        <v>0</v>
      </c>
      <c r="G63" s="33">
        <f t="shared" si="3"/>
        <v>52</v>
      </c>
      <c r="H63" s="33">
        <f t="shared" si="3"/>
        <v>0</v>
      </c>
      <c r="I63" s="37">
        <f t="shared" si="3"/>
        <v>0</v>
      </c>
    </row>
    <row r="64" spans="1:9" ht="17.25" thickTop="1" thickBot="1">
      <c r="A64" s="36"/>
      <c r="B64" s="36"/>
      <c r="C64" s="36"/>
      <c r="D64" s="36"/>
      <c r="E64" s="36"/>
      <c r="F64" s="36"/>
      <c r="G64" s="36"/>
      <c r="H64" s="36"/>
      <c r="I64" s="35">
        <f>SUM(B63:I63)</f>
        <v>2741</v>
      </c>
    </row>
    <row r="65" spans="1:9" ht="15.75" thickBot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20.25" thickTop="1" thickBot="1">
      <c r="A66" s="80" t="s">
        <v>4</v>
      </c>
      <c r="B66" s="81" t="s">
        <v>31</v>
      </c>
      <c r="C66" s="82"/>
      <c r="D66" s="82"/>
      <c r="E66" s="82"/>
      <c r="F66" s="82"/>
      <c r="G66" s="82"/>
      <c r="H66" s="82"/>
      <c r="I66" s="83"/>
    </row>
    <row r="67" spans="1:9" ht="20.25" thickTop="1" thickBot="1">
      <c r="A67" s="80"/>
      <c r="B67" s="81" t="s">
        <v>119</v>
      </c>
      <c r="C67" s="82"/>
      <c r="D67" s="82"/>
      <c r="E67" s="82"/>
      <c r="F67" s="82"/>
      <c r="G67" s="82"/>
      <c r="H67" s="82"/>
      <c r="I67" s="83"/>
    </row>
    <row r="68" spans="1:9" ht="20.25" thickTop="1" thickBot="1">
      <c r="A68" s="80"/>
      <c r="B68" s="27" t="s">
        <v>6</v>
      </c>
      <c r="C68" s="27" t="s">
        <v>7</v>
      </c>
      <c r="D68" s="27" t="s">
        <v>8</v>
      </c>
      <c r="E68" s="27" t="s">
        <v>9</v>
      </c>
      <c r="F68" s="27" t="s">
        <v>10</v>
      </c>
      <c r="G68" s="27" t="s">
        <v>11</v>
      </c>
      <c r="H68" s="27" t="s">
        <v>12</v>
      </c>
      <c r="I68" s="27" t="s">
        <v>13</v>
      </c>
    </row>
    <row r="69" spans="1:9" ht="20.25" thickTop="1" thickBot="1">
      <c r="A69" s="28" t="s">
        <v>14</v>
      </c>
      <c r="B69" s="29"/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0" t="s">
        <v>15</v>
      </c>
      <c r="B70" s="31"/>
      <c r="C70" s="29"/>
      <c r="D70" s="29"/>
      <c r="E70" s="29"/>
      <c r="F70" s="29"/>
      <c r="G70" s="29"/>
      <c r="H70" s="29"/>
      <c r="I70" s="29"/>
    </row>
    <row r="71" spans="1:9" ht="20.25" thickTop="1" thickBot="1">
      <c r="A71" s="32" t="s">
        <v>16</v>
      </c>
      <c r="B71" s="31"/>
      <c r="C71" s="29"/>
      <c r="D71" s="29"/>
      <c r="E71" s="29"/>
      <c r="F71" s="29">
        <v>55</v>
      </c>
      <c r="G71" s="29"/>
      <c r="H71" s="29"/>
      <c r="I71" s="29"/>
    </row>
    <row r="72" spans="1:9" ht="20.25" thickTop="1" thickBot="1">
      <c r="A72" s="32" t="s">
        <v>17</v>
      </c>
      <c r="B72" s="31"/>
      <c r="C72" s="29">
        <v>125</v>
      </c>
      <c r="D72" s="29"/>
      <c r="E72" s="29"/>
      <c r="F72" s="29">
        <v>125</v>
      </c>
      <c r="G72" s="29"/>
      <c r="H72" s="29"/>
      <c r="I72" s="29"/>
    </row>
    <row r="73" spans="1:9" ht="20.25" thickTop="1" thickBot="1">
      <c r="A73" s="32" t="s">
        <v>18</v>
      </c>
      <c r="B73" s="31"/>
      <c r="C73" s="29">
        <v>364</v>
      </c>
      <c r="D73" s="29">
        <v>568</v>
      </c>
      <c r="E73" s="29">
        <v>234</v>
      </c>
      <c r="F73" s="29">
        <v>429</v>
      </c>
      <c r="G73" s="29">
        <v>521</v>
      </c>
      <c r="H73" s="29">
        <v>582</v>
      </c>
      <c r="I73" s="29">
        <v>443</v>
      </c>
    </row>
    <row r="74" spans="1:9" ht="20.25" thickTop="1" thickBot="1">
      <c r="A74" s="32" t="s">
        <v>19</v>
      </c>
      <c r="B74" s="31"/>
      <c r="C74" s="29">
        <v>743</v>
      </c>
      <c r="D74" s="29">
        <v>607</v>
      </c>
      <c r="E74" s="29">
        <v>638</v>
      </c>
      <c r="F74" s="29">
        <v>619</v>
      </c>
      <c r="G74" s="29"/>
      <c r="H74" s="29"/>
      <c r="I74" s="29"/>
    </row>
    <row r="75" spans="1:9" ht="20.25" thickTop="1" thickBot="1">
      <c r="A75" s="32" t="s">
        <v>20</v>
      </c>
      <c r="B75" s="31"/>
      <c r="C75" s="29">
        <v>814</v>
      </c>
      <c r="D75" s="29">
        <v>440</v>
      </c>
      <c r="E75" s="29">
        <v>581</v>
      </c>
      <c r="F75" s="29">
        <v>1028</v>
      </c>
      <c r="G75" s="29"/>
      <c r="H75" s="29"/>
      <c r="I75" s="29"/>
    </row>
    <row r="76" spans="1:9" ht="20.25" thickTop="1" thickBot="1">
      <c r="A76" s="32" t="s">
        <v>21</v>
      </c>
      <c r="B76" s="31"/>
      <c r="C76" s="29">
        <v>1007</v>
      </c>
      <c r="D76" s="29">
        <v>939</v>
      </c>
      <c r="E76" s="29">
        <v>642</v>
      </c>
      <c r="F76" s="29">
        <v>917</v>
      </c>
      <c r="G76" s="29"/>
      <c r="H76" s="29"/>
      <c r="I76" s="29"/>
    </row>
    <row r="77" spans="1:9" ht="20.25" thickTop="1" thickBot="1">
      <c r="A77" s="28" t="s">
        <v>22</v>
      </c>
      <c r="B77" s="33">
        <f>SUM(B69:B76)</f>
        <v>0</v>
      </c>
      <c r="C77" s="33">
        <f>SUM(C69:C76)</f>
        <v>3053</v>
      </c>
      <c r="D77" s="33">
        <f>SUM(D69:D76)</f>
        <v>2554</v>
      </c>
      <c r="E77" s="33">
        <f t="shared" ref="E77:I77" si="4">SUM(E69:E76)</f>
        <v>2095</v>
      </c>
      <c r="F77" s="33">
        <f t="shared" si="4"/>
        <v>3173</v>
      </c>
      <c r="G77" s="33">
        <f t="shared" si="4"/>
        <v>521</v>
      </c>
      <c r="H77" s="33">
        <f t="shared" si="4"/>
        <v>582</v>
      </c>
      <c r="I77" s="33">
        <f t="shared" si="4"/>
        <v>443</v>
      </c>
    </row>
    <row r="78" spans="1:9" ht="17.25" thickTop="1" thickBot="1">
      <c r="A78" s="36"/>
      <c r="B78" s="36"/>
      <c r="C78" s="36"/>
      <c r="D78" s="36"/>
      <c r="E78" s="36"/>
      <c r="F78" s="36"/>
      <c r="G78" s="36"/>
      <c r="H78" s="36"/>
      <c r="I78" s="35">
        <f>SUM(B77:I77)</f>
        <v>12421</v>
      </c>
    </row>
    <row r="79" spans="1:9" ht="20.25" thickTop="1" thickBot="1">
      <c r="A79" s="80" t="s">
        <v>4</v>
      </c>
      <c r="B79" s="81" t="s">
        <v>31</v>
      </c>
      <c r="C79" s="82"/>
      <c r="D79" s="82"/>
      <c r="E79" s="82"/>
      <c r="F79" s="82"/>
      <c r="G79" s="82"/>
      <c r="H79" s="82"/>
      <c r="I79" s="83"/>
    </row>
    <row r="80" spans="1:9" ht="20.25" thickTop="1" thickBot="1">
      <c r="A80" s="80"/>
      <c r="B80" s="81" t="s">
        <v>120</v>
      </c>
      <c r="C80" s="82"/>
      <c r="D80" s="82"/>
      <c r="E80" s="82"/>
      <c r="F80" s="82"/>
      <c r="G80" s="82"/>
      <c r="H80" s="82"/>
      <c r="I80" s="83"/>
    </row>
    <row r="81" spans="1:9" ht="20.25" thickTop="1" thickBot="1">
      <c r="A81" s="80"/>
      <c r="B81" s="27" t="s">
        <v>6</v>
      </c>
      <c r="C81" s="27" t="s">
        <v>7</v>
      </c>
      <c r="D81" s="27" t="s">
        <v>8</v>
      </c>
      <c r="E81" s="27" t="s">
        <v>9</v>
      </c>
      <c r="F81" s="27" t="s">
        <v>10</v>
      </c>
      <c r="G81" s="27" t="s">
        <v>11</v>
      </c>
      <c r="H81" s="27" t="s">
        <v>12</v>
      </c>
      <c r="I81" s="27" t="s">
        <v>13</v>
      </c>
    </row>
    <row r="82" spans="1:9" ht="20.25" thickTop="1" thickBot="1">
      <c r="A82" s="28" t="s">
        <v>14</v>
      </c>
      <c r="B82" s="29"/>
      <c r="C82" s="29"/>
      <c r="D82" s="29"/>
      <c r="E82" s="29"/>
      <c r="F82" s="29"/>
      <c r="G82" s="29"/>
      <c r="H82" s="29"/>
      <c r="I82" s="29"/>
    </row>
    <row r="83" spans="1:9" ht="20.25" thickTop="1" thickBot="1">
      <c r="A83" s="30" t="s">
        <v>15</v>
      </c>
      <c r="B83" s="31"/>
      <c r="C83" s="29"/>
      <c r="D83" s="29"/>
      <c r="E83" s="29"/>
      <c r="F83" s="29"/>
      <c r="G83" s="29"/>
      <c r="H83" s="29"/>
      <c r="I83" s="29"/>
    </row>
    <row r="84" spans="1:9" ht="20.25" thickTop="1" thickBot="1">
      <c r="A84" s="32" t="s">
        <v>16</v>
      </c>
      <c r="B84" s="31"/>
      <c r="C84" s="29">
        <v>406</v>
      </c>
      <c r="D84" s="29">
        <v>338</v>
      </c>
      <c r="E84" s="29">
        <v>385</v>
      </c>
      <c r="F84" s="29">
        <v>445</v>
      </c>
      <c r="G84" s="29">
        <v>479</v>
      </c>
      <c r="H84" s="29"/>
      <c r="I84" s="29"/>
    </row>
    <row r="85" spans="1:9" ht="20.25" thickTop="1" thickBot="1">
      <c r="A85" s="32" t="s">
        <v>17</v>
      </c>
      <c r="B85" s="31"/>
      <c r="C85" s="29">
        <v>556</v>
      </c>
      <c r="D85" s="29"/>
      <c r="E85" s="29"/>
      <c r="F85" s="29">
        <v>291</v>
      </c>
      <c r="G85" s="29">
        <v>673</v>
      </c>
      <c r="H85" s="29">
        <v>151</v>
      </c>
      <c r="I85" s="29"/>
    </row>
    <row r="86" spans="1:9" ht="20.25" thickTop="1" thickBot="1">
      <c r="A86" s="32" t="s">
        <v>18</v>
      </c>
      <c r="B86" s="31"/>
      <c r="C86" s="29"/>
      <c r="D86" s="29">
        <v>215</v>
      </c>
      <c r="E86" s="29"/>
      <c r="F86" s="29"/>
      <c r="G86" s="29"/>
      <c r="H86" s="29">
        <v>102</v>
      </c>
      <c r="I86" s="29"/>
    </row>
    <row r="87" spans="1:9" ht="20.25" thickTop="1" thickBot="1">
      <c r="A87" s="32" t="s">
        <v>19</v>
      </c>
      <c r="B87" s="31"/>
      <c r="C87" s="29">
        <v>408</v>
      </c>
      <c r="D87" s="29">
        <v>472</v>
      </c>
      <c r="E87" s="29">
        <v>542</v>
      </c>
      <c r="F87" s="29">
        <v>612</v>
      </c>
      <c r="G87" s="29"/>
      <c r="H87" s="29"/>
      <c r="I87" s="29"/>
    </row>
    <row r="88" spans="1:9" ht="20.25" thickTop="1" thickBot="1">
      <c r="A88" s="32" t="s">
        <v>20</v>
      </c>
      <c r="B88" s="31"/>
      <c r="C88" s="29">
        <v>89</v>
      </c>
      <c r="D88" s="29">
        <v>760</v>
      </c>
      <c r="E88" s="29">
        <v>621</v>
      </c>
      <c r="F88" s="29">
        <v>285</v>
      </c>
      <c r="G88" s="29"/>
      <c r="H88" s="29"/>
      <c r="I88" s="29"/>
    </row>
    <row r="89" spans="1:9" ht="20.25" thickTop="1" thickBot="1">
      <c r="A89" s="32" t="s">
        <v>21</v>
      </c>
      <c r="B89" s="31"/>
      <c r="C89" s="29"/>
      <c r="D89" s="29">
        <v>324</v>
      </c>
      <c r="E89" s="29">
        <v>409</v>
      </c>
      <c r="F89" s="29">
        <v>22</v>
      </c>
      <c r="G89" s="29"/>
      <c r="H89" s="29"/>
      <c r="I89" s="29"/>
    </row>
    <row r="90" spans="1:9" ht="20.25" thickTop="1" thickBot="1">
      <c r="A90" s="28" t="s">
        <v>22</v>
      </c>
      <c r="B90" s="33">
        <f>SUM(B82:B89)</f>
        <v>0</v>
      </c>
      <c r="C90" s="33">
        <f>SUM(C82:C89)</f>
        <v>1459</v>
      </c>
      <c r="D90" s="33">
        <f t="shared" ref="D90:I90" si="5">SUM(D82:D89)</f>
        <v>2109</v>
      </c>
      <c r="E90" s="33">
        <f t="shared" si="5"/>
        <v>1957</v>
      </c>
      <c r="F90" s="33">
        <f t="shared" si="5"/>
        <v>1655</v>
      </c>
      <c r="G90" s="33">
        <f t="shared" si="5"/>
        <v>1152</v>
      </c>
      <c r="H90" s="33">
        <f t="shared" si="5"/>
        <v>253</v>
      </c>
      <c r="I90" s="33">
        <f t="shared" si="5"/>
        <v>0</v>
      </c>
    </row>
    <row r="91" spans="1:9" ht="17.25" thickTop="1" thickBot="1">
      <c r="A91" s="36"/>
      <c r="B91" s="36"/>
      <c r="C91" s="36"/>
      <c r="D91" s="36"/>
      <c r="E91" s="36"/>
      <c r="F91" s="36"/>
      <c r="G91" s="36"/>
      <c r="H91" s="36"/>
      <c r="I91" s="35">
        <f>SUM(B90:I90)</f>
        <v>8585</v>
      </c>
    </row>
    <row r="92" spans="1:9" ht="20.25" thickTop="1" thickBot="1">
      <c r="A92" s="80" t="s">
        <v>4</v>
      </c>
      <c r="B92" s="81" t="s">
        <v>31</v>
      </c>
      <c r="C92" s="82"/>
      <c r="D92" s="82"/>
      <c r="E92" s="82"/>
      <c r="F92" s="82"/>
      <c r="G92" s="82"/>
      <c r="H92" s="82"/>
      <c r="I92" s="83"/>
    </row>
    <row r="93" spans="1:9" ht="20.25" thickTop="1" thickBot="1">
      <c r="A93" s="80"/>
      <c r="B93" s="81" t="s">
        <v>121</v>
      </c>
      <c r="C93" s="82"/>
      <c r="D93" s="82"/>
      <c r="E93" s="82"/>
      <c r="F93" s="82"/>
      <c r="G93" s="82"/>
      <c r="H93" s="82"/>
      <c r="I93" s="83"/>
    </row>
    <row r="94" spans="1:9" ht="20.25" thickTop="1" thickBot="1">
      <c r="A94" s="80"/>
      <c r="B94" s="27" t="s">
        <v>6</v>
      </c>
      <c r="C94" s="27" t="s">
        <v>7</v>
      </c>
      <c r="D94" s="27" t="s">
        <v>8</v>
      </c>
      <c r="E94" s="27" t="s">
        <v>9</v>
      </c>
      <c r="F94" s="27" t="s">
        <v>10</v>
      </c>
      <c r="G94" s="27" t="s">
        <v>11</v>
      </c>
      <c r="H94" s="27" t="s">
        <v>12</v>
      </c>
      <c r="I94" s="27" t="s">
        <v>13</v>
      </c>
    </row>
    <row r="95" spans="1:9" ht="20.25" thickTop="1" thickBot="1">
      <c r="A95" s="28" t="s">
        <v>14</v>
      </c>
      <c r="B95" s="29"/>
      <c r="C95" s="29"/>
      <c r="D95" s="29"/>
      <c r="E95" s="29"/>
      <c r="F95" s="29"/>
      <c r="G95" s="29"/>
      <c r="H95" s="29"/>
      <c r="I95" s="29"/>
    </row>
    <row r="96" spans="1:9" ht="20.25" thickTop="1" thickBot="1">
      <c r="A96" s="30" t="s">
        <v>15</v>
      </c>
      <c r="B96" s="31"/>
      <c r="C96" s="29"/>
      <c r="D96" s="29"/>
      <c r="E96" s="29"/>
      <c r="F96" s="29"/>
      <c r="G96" s="29"/>
      <c r="H96" s="29"/>
      <c r="I96" s="29"/>
    </row>
    <row r="97" spans="1:9" ht="20.25" thickTop="1" thickBot="1">
      <c r="A97" s="32" t="s">
        <v>16</v>
      </c>
      <c r="B97" s="31"/>
      <c r="C97" s="29">
        <v>102</v>
      </c>
      <c r="D97" s="29">
        <v>102</v>
      </c>
      <c r="E97" s="29">
        <v>102</v>
      </c>
      <c r="F97" s="29">
        <v>102</v>
      </c>
      <c r="G97" s="29">
        <v>102</v>
      </c>
      <c r="H97" s="29">
        <v>102</v>
      </c>
      <c r="I97" s="29">
        <v>102</v>
      </c>
    </row>
    <row r="98" spans="1:9" ht="20.25" thickTop="1" thickBot="1">
      <c r="A98" s="32" t="s">
        <v>17</v>
      </c>
      <c r="B98" s="31"/>
      <c r="C98" s="29"/>
      <c r="D98" s="29"/>
      <c r="E98" s="29"/>
      <c r="F98" s="29"/>
      <c r="G98" s="29"/>
      <c r="H98" s="29"/>
      <c r="I98" s="29"/>
    </row>
    <row r="99" spans="1:9" ht="20.25" thickTop="1" thickBot="1">
      <c r="A99" s="32" t="s">
        <v>18</v>
      </c>
      <c r="B99" s="31"/>
      <c r="C99" s="29"/>
      <c r="D99" s="29"/>
      <c r="E99" s="29"/>
      <c r="F99" s="29"/>
      <c r="G99" s="29"/>
      <c r="H99" s="29"/>
      <c r="I99" s="29"/>
    </row>
    <row r="100" spans="1:9" ht="20.25" thickTop="1" thickBot="1">
      <c r="A100" s="32" t="s">
        <v>19</v>
      </c>
      <c r="B100" s="31"/>
      <c r="C100" s="29">
        <v>53</v>
      </c>
      <c r="D100" s="29">
        <v>53</v>
      </c>
      <c r="E100" s="29">
        <v>53</v>
      </c>
      <c r="F100" s="29">
        <v>53</v>
      </c>
      <c r="G100" s="29"/>
      <c r="H100" s="29"/>
      <c r="I100" s="29"/>
    </row>
    <row r="101" spans="1:9" ht="20.25" thickTop="1" thickBot="1">
      <c r="A101" s="32" t="s">
        <v>20</v>
      </c>
      <c r="B101" s="31"/>
      <c r="C101" s="29">
        <v>20</v>
      </c>
      <c r="D101" s="29">
        <v>20</v>
      </c>
      <c r="E101" s="29">
        <v>20</v>
      </c>
      <c r="F101" s="29">
        <v>20</v>
      </c>
      <c r="G101" s="29"/>
      <c r="H101" s="29"/>
      <c r="I101" s="29"/>
    </row>
    <row r="102" spans="1:9" ht="20.25" thickTop="1" thickBot="1">
      <c r="A102" s="32" t="s">
        <v>21</v>
      </c>
      <c r="B102" s="31"/>
      <c r="C102" s="29">
        <v>73</v>
      </c>
      <c r="D102" s="29">
        <v>73</v>
      </c>
      <c r="E102" s="29">
        <v>73</v>
      </c>
      <c r="F102" s="29">
        <v>73</v>
      </c>
      <c r="G102" s="29"/>
      <c r="H102" s="29"/>
      <c r="I102" s="29"/>
    </row>
    <row r="103" spans="1:9" ht="20.25" thickTop="1" thickBot="1">
      <c r="A103" s="28" t="s">
        <v>22</v>
      </c>
      <c r="B103" s="33">
        <f>SUM(B95:B102)</f>
        <v>0</v>
      </c>
      <c r="C103" s="33">
        <f>SUM(C95:C102)</f>
        <v>248</v>
      </c>
      <c r="D103" s="33">
        <f t="shared" ref="D103:I103" si="6">SUM(D95:D102)</f>
        <v>248</v>
      </c>
      <c r="E103" s="33">
        <f t="shared" si="6"/>
        <v>248</v>
      </c>
      <c r="F103" s="33">
        <f t="shared" si="6"/>
        <v>248</v>
      </c>
      <c r="G103" s="33">
        <f t="shared" si="6"/>
        <v>102</v>
      </c>
      <c r="H103" s="33">
        <f t="shared" si="6"/>
        <v>102</v>
      </c>
      <c r="I103" s="33">
        <f t="shared" si="6"/>
        <v>102</v>
      </c>
    </row>
    <row r="104" spans="1:9" ht="17.25" thickTop="1" thickBot="1">
      <c r="A104" s="36"/>
      <c r="B104" s="36"/>
      <c r="C104" s="40" t="s">
        <v>48</v>
      </c>
      <c r="D104" s="98">
        <f>I24+I37+I51+I64+I78+I91+I104</f>
        <v>35179</v>
      </c>
      <c r="E104" s="99"/>
      <c r="F104" s="36"/>
      <c r="G104" s="36"/>
      <c r="H104" s="36"/>
      <c r="I104" s="35">
        <f>SUM(B103:I103)</f>
        <v>1298</v>
      </c>
    </row>
    <row r="105" spans="1:9">
      <c r="A105" s="36"/>
      <c r="B105" s="36"/>
      <c r="C105" s="36"/>
      <c r="D105" s="36"/>
      <c r="E105" s="36"/>
      <c r="F105" s="36"/>
      <c r="G105" s="36"/>
      <c r="H105" s="36"/>
      <c r="I105" s="36"/>
    </row>
    <row r="106" spans="1:9">
      <c r="A106" s="36"/>
      <c r="B106" s="36"/>
      <c r="C106" s="36"/>
      <c r="D106" s="36"/>
      <c r="E106" s="36"/>
      <c r="F106" s="36"/>
      <c r="G106" s="36" t="s">
        <v>77</v>
      </c>
      <c r="H106" s="36"/>
      <c r="I106" s="36"/>
    </row>
    <row r="107" spans="1:9">
      <c r="A107" s="36"/>
      <c r="B107" s="36"/>
      <c r="C107" s="36"/>
      <c r="D107" s="36"/>
      <c r="E107" s="36"/>
      <c r="F107" s="36"/>
      <c r="G107" s="36"/>
      <c r="H107" s="36"/>
      <c r="I107" s="36"/>
    </row>
    <row r="108" spans="1:9">
      <c r="A108" s="36"/>
      <c r="B108" s="36"/>
      <c r="C108" s="36"/>
      <c r="D108" s="36"/>
      <c r="E108" s="36"/>
      <c r="F108" s="36"/>
      <c r="G108" s="36"/>
      <c r="H108" s="36"/>
      <c r="I108" s="36"/>
    </row>
  </sheetData>
  <mergeCells count="26">
    <mergeCell ref="A8:I8"/>
    <mergeCell ref="A9:I9"/>
    <mergeCell ref="A10:I10"/>
    <mergeCell ref="A11:I11"/>
    <mergeCell ref="A12:A14"/>
    <mergeCell ref="B12:I12"/>
    <mergeCell ref="B13:I13"/>
    <mergeCell ref="A25:A27"/>
    <mergeCell ref="B25:I25"/>
    <mergeCell ref="B26:I26"/>
    <mergeCell ref="A39:A41"/>
    <mergeCell ref="B39:I39"/>
    <mergeCell ref="B40:I40"/>
    <mergeCell ref="A52:A54"/>
    <mergeCell ref="B52:I52"/>
    <mergeCell ref="B53:I53"/>
    <mergeCell ref="A66:A68"/>
    <mergeCell ref="B66:I66"/>
    <mergeCell ref="B67:I67"/>
    <mergeCell ref="D104:E104"/>
    <mergeCell ref="A79:A81"/>
    <mergeCell ref="B79:I79"/>
    <mergeCell ref="B80:I80"/>
    <mergeCell ref="A92:A94"/>
    <mergeCell ref="B92:I92"/>
    <mergeCell ref="B93:I93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108"/>
  <sheetViews>
    <sheetView topLeftCell="A91" workbookViewId="0">
      <selection activeCell="E121" sqref="E121"/>
    </sheetView>
  </sheetViews>
  <sheetFormatPr baseColWidth="10" defaultColWidth="14.42578125" defaultRowHeight="15" customHeight="1"/>
  <cols>
    <col min="1" max="1" width="39" customWidth="1"/>
    <col min="2" max="2" width="10.85546875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32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122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f>'PUERTO PLATA1'!B14+'PUERTO PLATA2'!B15</f>
        <v>964</v>
      </c>
      <c r="C14" s="8">
        <f>'PUERTO PLATA1'!C14+'PUERTO PLATA2'!C15</f>
        <v>0</v>
      </c>
      <c r="D14" s="8">
        <f>'PUERTO PLATA1'!D14+'PUERTO PLATA2'!D15</f>
        <v>0</v>
      </c>
      <c r="E14" s="8">
        <f>'PUERTO PLATA1'!E14+'PUERTO PLATA2'!E15</f>
        <v>0</v>
      </c>
      <c r="F14" s="8">
        <f>'PUERTO PLATA1'!F14+'PUERTO PLATA2'!F15</f>
        <v>0</v>
      </c>
      <c r="G14" s="8">
        <f>'PUERTO PLATA1'!G14+'PUERTO PLATA2'!G15</f>
        <v>0</v>
      </c>
      <c r="H14" s="8">
        <f>'PUERTO PLATA1'!H14+'PUERTO PLATA2'!H15</f>
        <v>0</v>
      </c>
      <c r="I14" s="8">
        <f>'PUERTO PLATA1'!I14+'PUERTO PLATA2'!I15</f>
        <v>0</v>
      </c>
      <c r="J14" s="5"/>
      <c r="K14" s="2"/>
    </row>
    <row r="15" spans="1:11" ht="18.75">
      <c r="A15" s="9" t="s">
        <v>15</v>
      </c>
      <c r="B15" s="10"/>
      <c r="C15" s="8">
        <f>'PUERTO PLATA1'!C15+'PUERTO PLATA2'!C16</f>
        <v>0</v>
      </c>
      <c r="D15" s="8">
        <f>'PUERTO PLATA1'!D15+'PUERTO PLATA2'!D16</f>
        <v>0</v>
      </c>
      <c r="E15" s="8">
        <f>'PUERTO PLATA1'!E15+'PUERTO PLATA2'!E16</f>
        <v>0</v>
      </c>
      <c r="F15" s="8">
        <f>'PUERTO PLATA1'!F15+'PUERTO PLATA2'!F16</f>
        <v>0</v>
      </c>
      <c r="G15" s="8">
        <f>'PUERTO PLATA1'!G15+'PUERTO PLATA2'!G16</f>
        <v>0</v>
      </c>
      <c r="H15" s="8">
        <f>'PUERTO PLATA1'!H15+'PUERTO PLATA2'!H16</f>
        <v>0</v>
      </c>
      <c r="I15" s="8">
        <f>'PUERTO PLATA1'!I15+'PUERTO PLATA2'!I16</f>
        <v>0</v>
      </c>
      <c r="J15" s="5"/>
      <c r="K15" s="2"/>
    </row>
    <row r="16" spans="1:11" ht="18.75">
      <c r="A16" s="11" t="s">
        <v>16</v>
      </c>
      <c r="B16" s="10"/>
      <c r="C16" s="8">
        <f>'PUERTO PLATA1'!C16+'PUERTO PLATA2'!C17</f>
        <v>1256</v>
      </c>
      <c r="D16" s="8">
        <f>'PUERTO PLATA1'!D16+'PUERTO PLATA2'!D17</f>
        <v>1256</v>
      </c>
      <c r="E16" s="8">
        <f>'PUERTO PLATA1'!E16+'PUERTO PLATA2'!E17</f>
        <v>1256</v>
      </c>
      <c r="F16" s="8">
        <f>'PUERTO PLATA1'!F16+'PUERTO PLATA2'!F17</f>
        <v>1256</v>
      </c>
      <c r="G16" s="8">
        <f>'PUERTO PLATA1'!G16+'PUERTO PLATA2'!G17</f>
        <v>1256</v>
      </c>
      <c r="H16" s="8">
        <f>'PUERTO PLATA1'!H16+'PUERTO PLATA2'!H17</f>
        <v>1256</v>
      </c>
      <c r="I16" s="8">
        <f>'PUERTO PLATA1'!I16+'PUERTO PLATA2'!I17</f>
        <v>1256</v>
      </c>
      <c r="J16" s="5"/>
      <c r="K16" s="2"/>
    </row>
    <row r="17" spans="1:11" ht="18.75">
      <c r="A17" s="11" t="s">
        <v>17</v>
      </c>
      <c r="B17" s="10"/>
      <c r="C17" s="8">
        <f>'PUERTO PLATA1'!C17+'PUERTO PLATA2'!C18</f>
        <v>1180</v>
      </c>
      <c r="D17" s="8">
        <f>'PUERTO PLATA1'!D17+'PUERTO PLATA2'!D18</f>
        <v>1180</v>
      </c>
      <c r="E17" s="8">
        <f>'PUERTO PLATA1'!E17+'PUERTO PLATA2'!E18</f>
        <v>1180</v>
      </c>
      <c r="F17" s="8">
        <f>'PUERTO PLATA1'!F17+'PUERTO PLATA2'!F18</f>
        <v>1180</v>
      </c>
      <c r="G17" s="8">
        <f>'PUERTO PLATA1'!G17+'PUERTO PLATA2'!G18</f>
        <v>1180</v>
      </c>
      <c r="H17" s="8">
        <f>'PUERTO PLATA1'!H17+'PUERTO PLATA2'!H18</f>
        <v>1180</v>
      </c>
      <c r="I17" s="8">
        <f>'PUERTO PLATA1'!I17+'PUERTO PLATA2'!I18</f>
        <v>1180</v>
      </c>
      <c r="J17" s="5"/>
      <c r="K17" s="2"/>
    </row>
    <row r="18" spans="1:11" ht="18.75">
      <c r="A18" s="11" t="s">
        <v>18</v>
      </c>
      <c r="B18" s="10"/>
      <c r="C18" s="8">
        <f>'PUERTO PLATA1'!C18+'PUERTO PLATA2'!C19</f>
        <v>1411</v>
      </c>
      <c r="D18" s="8">
        <f>'PUERTO PLATA1'!D18+'PUERTO PLATA2'!D19</f>
        <v>1411</v>
      </c>
      <c r="E18" s="8">
        <f>'PUERTO PLATA1'!E18+'PUERTO PLATA2'!E19</f>
        <v>1411</v>
      </c>
      <c r="F18" s="8">
        <f>'PUERTO PLATA1'!F18+'PUERTO PLATA2'!F19</f>
        <v>1411</v>
      </c>
      <c r="G18" s="8">
        <f>'PUERTO PLATA1'!G18+'PUERTO PLATA2'!G19</f>
        <v>1411</v>
      </c>
      <c r="H18" s="8">
        <f>'PUERTO PLATA1'!H18+'PUERTO PLATA2'!H19</f>
        <v>1411</v>
      </c>
      <c r="I18" s="8">
        <f>'PUERTO PLATA1'!I18+'PUERTO PLATA2'!I19</f>
        <v>1411</v>
      </c>
      <c r="J18" s="5"/>
      <c r="K18" s="2"/>
    </row>
    <row r="19" spans="1:11" ht="18.75">
      <c r="A19" s="11" t="s">
        <v>19</v>
      </c>
      <c r="B19" s="10"/>
      <c r="C19" s="8">
        <f>'PUERTO PLATA1'!C19+'PUERTO PLATA2'!C20</f>
        <v>1318</v>
      </c>
      <c r="D19" s="8">
        <f>'PUERTO PLATA1'!D19+'PUERTO PLATA2'!D20</f>
        <v>1318</v>
      </c>
      <c r="E19" s="8">
        <f>'PUERTO PLATA1'!E19+'PUERTO PLATA2'!E20</f>
        <v>1318</v>
      </c>
      <c r="F19" s="8">
        <f>'PUERTO PLATA1'!F19+'PUERTO PLATA2'!F20</f>
        <v>1318</v>
      </c>
      <c r="G19" s="8">
        <f>'PUERTO PLATA1'!G19+'PUERTO PLATA2'!G20</f>
        <v>0</v>
      </c>
      <c r="H19" s="8">
        <f>'PUERTO PLATA1'!H19+'PUERTO PLATA2'!H20</f>
        <v>0</v>
      </c>
      <c r="I19" s="8">
        <f>'PUERTO PLATA1'!I19+'PUERTO PLATA2'!I20</f>
        <v>0</v>
      </c>
      <c r="J19" s="5"/>
      <c r="K19" s="2"/>
    </row>
    <row r="20" spans="1:11" ht="18.75">
      <c r="A20" s="11" t="s">
        <v>20</v>
      </c>
      <c r="B20" s="10"/>
      <c r="C20" s="8">
        <f>'PUERTO PLATA1'!C20+'PUERTO PLATA2'!C21</f>
        <v>1363</v>
      </c>
      <c r="D20" s="8">
        <f>'PUERTO PLATA1'!D20+'PUERTO PLATA2'!D21</f>
        <v>1363</v>
      </c>
      <c r="E20" s="8">
        <f>'PUERTO PLATA1'!E20+'PUERTO PLATA2'!E21</f>
        <v>1363</v>
      </c>
      <c r="F20" s="8">
        <f>'PUERTO PLATA1'!F20+'PUERTO PLATA2'!F21</f>
        <v>1363</v>
      </c>
      <c r="G20" s="8">
        <f>'PUERTO PLATA1'!G20+'PUERTO PLATA2'!G21</f>
        <v>0</v>
      </c>
      <c r="H20" s="8">
        <f>'PUERTO PLATA1'!H20+'PUERTO PLATA2'!H21</f>
        <v>0</v>
      </c>
      <c r="I20" s="8">
        <f>'PUERTO PLATA1'!I20+'PUERTO PLATA2'!I21</f>
        <v>0</v>
      </c>
      <c r="J20" s="5"/>
      <c r="K20" s="2"/>
    </row>
    <row r="21" spans="1:11" ht="15.75" customHeight="1">
      <c r="A21" s="11" t="s">
        <v>21</v>
      </c>
      <c r="B21" s="10"/>
      <c r="C21" s="8">
        <f>'PUERTO PLATA1'!C21+'PUERTO PLATA2'!C22</f>
        <v>1294</v>
      </c>
      <c r="D21" s="8">
        <f>'PUERTO PLATA1'!D21+'PUERTO PLATA2'!D22</f>
        <v>1294</v>
      </c>
      <c r="E21" s="8">
        <f>'PUERTO PLATA1'!E21+'PUERTO PLATA2'!E22</f>
        <v>1294</v>
      </c>
      <c r="F21" s="8">
        <f>'PUERTO PLATA1'!F21+'PUERTO PLATA2'!F22</f>
        <v>1294</v>
      </c>
      <c r="G21" s="8">
        <f>'PUERTO PLATA1'!G21+'PUERTO PLATA2'!G22</f>
        <v>0</v>
      </c>
      <c r="H21" s="8">
        <f>'PUERTO PLATA1'!H21+'PUERTO PLATA2'!H22</f>
        <v>0</v>
      </c>
      <c r="I21" s="8">
        <f>'PUERTO PLATA1'!I21+'PUERTO PLATA2'!I22</f>
        <v>0</v>
      </c>
      <c r="J21" s="5"/>
      <c r="K21" s="2"/>
    </row>
    <row r="22" spans="1:11" ht="15.75" customHeight="1">
      <c r="A22" s="7" t="s">
        <v>22</v>
      </c>
      <c r="B22" s="12">
        <f>SUM(B14:B21)</f>
        <v>964</v>
      </c>
      <c r="C22" s="12">
        <f t="shared" ref="C22:I22" si="0">SUM(C16:C21)</f>
        <v>7822</v>
      </c>
      <c r="D22" s="12">
        <f t="shared" si="0"/>
        <v>7822</v>
      </c>
      <c r="E22" s="12">
        <f t="shared" si="0"/>
        <v>7822</v>
      </c>
      <c r="F22" s="12">
        <f t="shared" si="0"/>
        <v>7822</v>
      </c>
      <c r="G22" s="12">
        <f t="shared" si="0"/>
        <v>3847</v>
      </c>
      <c r="H22" s="12">
        <f t="shared" si="0"/>
        <v>3847</v>
      </c>
      <c r="I22" s="12">
        <f t="shared" si="0"/>
        <v>3847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43793</v>
      </c>
      <c r="J23" s="2"/>
      <c r="K23" s="2"/>
    </row>
    <row r="24" spans="1:11" ht="15.75" customHeight="1">
      <c r="A24" s="49" t="s">
        <v>4</v>
      </c>
      <c r="B24" s="51" t="s">
        <v>32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123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f>'PUERTO PLATA1'!B27+'PUERTO PLATA2'!B28</f>
        <v>1626</v>
      </c>
      <c r="C27" s="8">
        <f>'PUERTO PLATA1'!C27+'PUERTO PLATA2'!C28</f>
        <v>0</v>
      </c>
      <c r="D27" s="8">
        <f>'PUERTO PLATA1'!D27+'PUERTO PLATA2'!D28</f>
        <v>0</v>
      </c>
      <c r="E27" s="8">
        <f>'PUERTO PLATA1'!E27+'PUERTO PLATA2'!E28</f>
        <v>0</v>
      </c>
      <c r="F27" s="8">
        <f>'PUERTO PLATA1'!F27+'PUERTO PLATA2'!F28</f>
        <v>0</v>
      </c>
      <c r="G27" s="8">
        <f>'PUERTO PLATA1'!G27+'PUERTO PLATA2'!G28</f>
        <v>0</v>
      </c>
      <c r="H27" s="8">
        <f>'PUERTO PLATA1'!H27+'PUERTO PLATA2'!H28</f>
        <v>0</v>
      </c>
      <c r="I27" s="8">
        <f>'PUERTO PLATA1'!I27+'PUERTO PLATA2'!I28</f>
        <v>0</v>
      </c>
      <c r="J27" s="2"/>
      <c r="K27" s="2"/>
    </row>
    <row r="28" spans="1:11" ht="15.75" customHeight="1">
      <c r="A28" s="9" t="s">
        <v>15</v>
      </c>
      <c r="B28" s="10"/>
      <c r="C28" s="8">
        <f>'PUERTO PLATA1'!C28+'PUERTO PLATA2'!C29</f>
        <v>0</v>
      </c>
      <c r="D28" s="8">
        <f>'PUERTO PLATA1'!D28+'PUERTO PLATA2'!D29</f>
        <v>0</v>
      </c>
      <c r="E28" s="8">
        <f>'PUERTO PLATA1'!E28+'PUERTO PLATA2'!E29</f>
        <v>0</v>
      </c>
      <c r="F28" s="8">
        <f>'PUERTO PLATA1'!F28+'PUERTO PLATA2'!F29</f>
        <v>0</v>
      </c>
      <c r="G28" s="8">
        <f>'PUERTO PLATA1'!G28+'PUERTO PLATA2'!G29</f>
        <v>0</v>
      </c>
      <c r="H28" s="8">
        <f>'PUERTO PLATA1'!H28+'PUERTO PLATA2'!H29</f>
        <v>0</v>
      </c>
      <c r="I28" s="8">
        <f>'PUERTO PLATA1'!I28+'PUERTO PLATA2'!I29</f>
        <v>0</v>
      </c>
      <c r="J28" s="2"/>
      <c r="K28" s="2"/>
    </row>
    <row r="29" spans="1:11" ht="15.75" customHeight="1">
      <c r="A29" s="11" t="s">
        <v>16</v>
      </c>
      <c r="B29" s="10"/>
      <c r="C29" s="8">
        <f>'PUERTO PLATA1'!C29+'PUERTO PLATA2'!C30</f>
        <v>2358</v>
      </c>
      <c r="D29" s="8">
        <f>'PUERTO PLATA1'!D29+'PUERTO PLATA2'!D30</f>
        <v>2081</v>
      </c>
      <c r="E29" s="8">
        <f>'PUERTO PLATA1'!E29+'PUERTO PLATA2'!E30</f>
        <v>2056</v>
      </c>
      <c r="F29" s="8">
        <f>'PUERTO PLATA1'!F29+'PUERTO PLATA2'!F30</f>
        <v>2171</v>
      </c>
      <c r="G29" s="8">
        <f>'PUERTO PLATA1'!G29+'PUERTO PLATA2'!G30</f>
        <v>2056</v>
      </c>
      <c r="H29" s="8">
        <f>'PUERTO PLATA1'!H29+'PUERTO PLATA2'!H30</f>
        <v>2001</v>
      </c>
      <c r="I29" s="8">
        <f>'PUERTO PLATA1'!I29+'PUERTO PLATA2'!I30</f>
        <v>2111</v>
      </c>
      <c r="J29" s="2"/>
      <c r="K29" s="2"/>
    </row>
    <row r="30" spans="1:11" ht="15.75" customHeight="1">
      <c r="A30" s="11" t="s">
        <v>17</v>
      </c>
      <c r="B30" s="10"/>
      <c r="C30" s="8">
        <f>'PUERTO PLATA1'!C30+'PUERTO PLATA2'!C31</f>
        <v>2190</v>
      </c>
      <c r="D30" s="8">
        <f>'PUERTO PLATA1'!D30+'PUERTO PLATA2'!D31</f>
        <v>2087</v>
      </c>
      <c r="E30" s="8">
        <f>'PUERTO PLATA1'!E30+'PUERTO PLATA2'!E31</f>
        <v>2097</v>
      </c>
      <c r="F30" s="8">
        <f>'PUERTO PLATA1'!F30+'PUERTO PLATA2'!F31</f>
        <v>2150</v>
      </c>
      <c r="G30" s="8">
        <f>'PUERTO PLATA1'!G30+'PUERTO PLATA2'!G31</f>
        <v>2087</v>
      </c>
      <c r="H30" s="8">
        <f>'PUERTO PLATA1'!H30+'PUERTO PLATA2'!H31</f>
        <v>1999</v>
      </c>
      <c r="I30" s="8">
        <f>'PUERTO PLATA1'!I30+'PUERTO PLATA2'!I31</f>
        <v>2087</v>
      </c>
      <c r="J30" s="2"/>
      <c r="K30" s="2"/>
    </row>
    <row r="31" spans="1:11" ht="15.75" customHeight="1">
      <c r="A31" s="11" t="s">
        <v>18</v>
      </c>
      <c r="B31" s="10"/>
      <c r="C31" s="8">
        <f>'PUERTO PLATA1'!C31+'PUERTO PLATA2'!C32</f>
        <v>2197</v>
      </c>
      <c r="D31" s="8">
        <f>'PUERTO PLATA1'!D31+'PUERTO PLATA2'!D32</f>
        <v>2217</v>
      </c>
      <c r="E31" s="8">
        <f>'PUERTO PLATA1'!E31+'PUERTO PLATA2'!E32</f>
        <v>2207</v>
      </c>
      <c r="F31" s="8">
        <f>'PUERTO PLATA1'!F31+'PUERTO PLATA2'!F32</f>
        <v>2207</v>
      </c>
      <c r="G31" s="8">
        <f>'PUERTO PLATA1'!G31+'PUERTO PLATA2'!G32</f>
        <v>2277</v>
      </c>
      <c r="H31" s="8">
        <f>'PUERTO PLATA1'!H31+'PUERTO PLATA2'!H32</f>
        <v>2157</v>
      </c>
      <c r="I31" s="8">
        <f>'PUERTO PLATA1'!I31+'PUERTO PLATA2'!I32</f>
        <v>2227</v>
      </c>
      <c r="J31" s="2"/>
      <c r="K31" s="2"/>
    </row>
    <row r="32" spans="1:11" ht="15.75" customHeight="1">
      <c r="A32" s="11" t="s">
        <v>19</v>
      </c>
      <c r="B32" s="10"/>
      <c r="C32" s="8">
        <f>'PUERTO PLATA1'!C32+'PUERTO PLATA2'!C33</f>
        <v>2257</v>
      </c>
      <c r="D32" s="8">
        <f>'PUERTO PLATA1'!D32+'PUERTO PLATA2'!D33</f>
        <v>2107</v>
      </c>
      <c r="E32" s="8">
        <f>'PUERTO PLATA1'!E32+'PUERTO PLATA2'!E33</f>
        <v>2167</v>
      </c>
      <c r="F32" s="8">
        <f>'PUERTO PLATA1'!F32+'PUERTO PLATA2'!F33</f>
        <v>2102</v>
      </c>
      <c r="G32" s="8">
        <f>'PUERTO PLATA1'!G32+'PUERTO PLATA2'!G33</f>
        <v>0</v>
      </c>
      <c r="H32" s="8">
        <f>'PUERTO PLATA1'!H32+'PUERTO PLATA2'!H33</f>
        <v>0</v>
      </c>
      <c r="I32" s="8">
        <f>'PUERTO PLATA1'!I32+'PUERTO PLATA2'!I33</f>
        <v>0</v>
      </c>
      <c r="J32" s="2"/>
      <c r="K32" s="2"/>
    </row>
    <row r="33" spans="1:11" ht="15.75" customHeight="1">
      <c r="A33" s="11" t="s">
        <v>20</v>
      </c>
      <c r="B33" s="10"/>
      <c r="C33" s="8">
        <f>'PUERTO PLATA1'!C33+'PUERTO PLATA2'!C34</f>
        <v>2295</v>
      </c>
      <c r="D33" s="8">
        <f>'PUERTO PLATA1'!D33+'PUERTO PLATA2'!D34</f>
        <v>2095</v>
      </c>
      <c r="E33" s="8">
        <f>'PUERTO PLATA1'!E33+'PUERTO PLATA2'!E34</f>
        <v>2165</v>
      </c>
      <c r="F33" s="8">
        <f>'PUERTO PLATA1'!F33+'PUERTO PLATA2'!F34</f>
        <v>2275</v>
      </c>
      <c r="G33" s="8">
        <f>'PUERTO PLATA1'!G33+'PUERTO PLATA2'!G34</f>
        <v>0</v>
      </c>
      <c r="H33" s="8">
        <f>'PUERTO PLATA1'!H33+'PUERTO PLATA2'!H34</f>
        <v>0</v>
      </c>
      <c r="I33" s="8">
        <f>'PUERTO PLATA1'!I33+'PUERTO PLATA2'!I34</f>
        <v>0</v>
      </c>
      <c r="J33" s="2"/>
      <c r="K33" s="2"/>
    </row>
    <row r="34" spans="1:11" ht="15.75" customHeight="1">
      <c r="A34" s="11" t="s">
        <v>21</v>
      </c>
      <c r="B34" s="10"/>
      <c r="C34" s="8">
        <f>'PUERTO PLATA1'!C34+'PUERTO PLATA2'!C35</f>
        <v>2196</v>
      </c>
      <c r="D34" s="8">
        <f>'PUERTO PLATA1'!D34+'PUERTO PLATA2'!D35</f>
        <v>2196</v>
      </c>
      <c r="E34" s="8">
        <f>'PUERTO PLATA1'!E34+'PUERTO PLATA2'!E35</f>
        <v>2196</v>
      </c>
      <c r="F34" s="8">
        <f>'PUERTO PLATA1'!F34+'PUERTO PLATA2'!F35</f>
        <v>2186</v>
      </c>
      <c r="G34" s="8">
        <f>'PUERTO PLATA1'!G34+'PUERTO PLATA2'!G35</f>
        <v>0</v>
      </c>
      <c r="H34" s="8">
        <f>'PUERTO PLATA1'!H34+'PUERTO PLATA2'!H35</f>
        <v>0</v>
      </c>
      <c r="I34" s="8">
        <f>'PUERTO PLATA1'!I34+'PUERTO PLATA2'!I35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1626</v>
      </c>
      <c r="C35" s="12">
        <f t="shared" si="1"/>
        <v>13493</v>
      </c>
      <c r="D35" s="12">
        <f t="shared" si="1"/>
        <v>12783</v>
      </c>
      <c r="E35" s="12">
        <f t="shared" si="1"/>
        <v>12888</v>
      </c>
      <c r="F35" s="12">
        <f t="shared" si="1"/>
        <v>13091</v>
      </c>
      <c r="G35" s="12">
        <f t="shared" si="1"/>
        <v>6420</v>
      </c>
      <c r="H35" s="12">
        <f t="shared" si="1"/>
        <v>6157</v>
      </c>
      <c r="I35" s="12">
        <f t="shared" si="1"/>
        <v>6425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72883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32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124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>
      <c r="A41" s="7" t="s">
        <v>14</v>
      </c>
      <c r="B41" s="10">
        <f>'PUERTO PLATA1'!B41+'PUERTO PLATA2'!B42</f>
        <v>352</v>
      </c>
      <c r="C41" s="8">
        <f>'PUERTO PLATA1'!C41+'PUERTO PLATA2'!C42</f>
        <v>0</v>
      </c>
      <c r="D41" s="8">
        <f>'PUERTO PLATA1'!D41+'PUERTO PLATA2'!D42</f>
        <v>0</v>
      </c>
      <c r="E41" s="8">
        <f>'PUERTO PLATA1'!E41+'PUERTO PLATA2'!E42</f>
        <v>0</v>
      </c>
      <c r="F41" s="8">
        <f>'PUERTO PLATA1'!F41+'PUERTO PLATA2'!F42</f>
        <v>0</v>
      </c>
      <c r="G41" s="8">
        <f>'PUERTO PLATA1'!G41+'PUERTO PLATA2'!G42</f>
        <v>0</v>
      </c>
      <c r="H41" s="8">
        <f>'PUERTO PLATA1'!H41+'PUERTO PLATA2'!H42</f>
        <v>0</v>
      </c>
      <c r="I41" s="8">
        <f>'PUERTO PLATA1'!I41+'PUERTO PLATA2'!I42</f>
        <v>0</v>
      </c>
      <c r="J41" s="2"/>
      <c r="K41" s="2"/>
    </row>
    <row r="42" spans="1:11" ht="15.75" customHeight="1">
      <c r="A42" s="9" t="s">
        <v>15</v>
      </c>
      <c r="B42" s="10"/>
      <c r="C42" s="8">
        <f>'PUERTO PLATA1'!C42+'PUERTO PLATA2'!C43</f>
        <v>0</v>
      </c>
      <c r="D42" s="8">
        <f>'PUERTO PLATA1'!D42+'PUERTO PLATA2'!D43</f>
        <v>0</v>
      </c>
      <c r="E42" s="8">
        <f>'PUERTO PLATA1'!E42+'PUERTO PLATA2'!E43</f>
        <v>0</v>
      </c>
      <c r="F42" s="8">
        <f>'PUERTO PLATA1'!F42+'PUERTO PLATA2'!F43</f>
        <v>0</v>
      </c>
      <c r="G42" s="8">
        <f>'PUERTO PLATA1'!G42+'PUERTO PLATA2'!G43</f>
        <v>0</v>
      </c>
      <c r="H42" s="8">
        <f>'PUERTO PLATA1'!H42+'PUERTO PLATA2'!H43</f>
        <v>0</v>
      </c>
      <c r="I42" s="8">
        <f>'PUERTO PLATA1'!I42+'PUERTO PLATA2'!I43</f>
        <v>0</v>
      </c>
      <c r="J42" s="2"/>
      <c r="K42" s="2"/>
    </row>
    <row r="43" spans="1:11" ht="15.75" customHeight="1">
      <c r="A43" s="11" t="s">
        <v>16</v>
      </c>
      <c r="B43" s="10"/>
      <c r="C43" s="8">
        <f>'PUERTO PLATA1'!C43+'PUERTO PLATA2'!C44</f>
        <v>369</v>
      </c>
      <c r="D43" s="8">
        <f>'PUERTO PLATA1'!D43+'PUERTO PLATA2'!D44</f>
        <v>369</v>
      </c>
      <c r="E43" s="8">
        <f>'PUERTO PLATA1'!E43+'PUERTO PLATA2'!E44</f>
        <v>369</v>
      </c>
      <c r="F43" s="8">
        <f>'PUERTO PLATA1'!F43+'PUERTO PLATA2'!F44</f>
        <v>369</v>
      </c>
      <c r="G43" s="8">
        <f>'PUERTO PLATA1'!G43+'PUERTO PLATA2'!G44</f>
        <v>369</v>
      </c>
      <c r="H43" s="8">
        <f>'PUERTO PLATA1'!H43+'PUERTO PLATA2'!H44</f>
        <v>369</v>
      </c>
      <c r="I43" s="8">
        <f>'PUERTO PLATA1'!I43+'PUERTO PLATA2'!I44</f>
        <v>369</v>
      </c>
      <c r="J43" s="2"/>
      <c r="K43" s="2"/>
    </row>
    <row r="44" spans="1:11" ht="15.75" customHeight="1">
      <c r="A44" s="11" t="s">
        <v>17</v>
      </c>
      <c r="B44" s="10"/>
      <c r="C44" s="8">
        <f>'PUERTO PLATA1'!C44+'PUERTO PLATA2'!C45</f>
        <v>364</v>
      </c>
      <c r="D44" s="8">
        <f>'PUERTO PLATA1'!D44+'PUERTO PLATA2'!D45</f>
        <v>364</v>
      </c>
      <c r="E44" s="8">
        <f>'PUERTO PLATA1'!E44+'PUERTO PLATA2'!E45</f>
        <v>364</v>
      </c>
      <c r="F44" s="8">
        <f>'PUERTO PLATA1'!F44+'PUERTO PLATA2'!F45</f>
        <v>364</v>
      </c>
      <c r="G44" s="8">
        <f>'PUERTO PLATA1'!G44+'PUERTO PLATA2'!G45</f>
        <v>364</v>
      </c>
      <c r="H44" s="8">
        <f>'PUERTO PLATA1'!H44+'PUERTO PLATA2'!H45</f>
        <v>364</v>
      </c>
      <c r="I44" s="8">
        <f>'PUERTO PLATA1'!I44+'PUERTO PLATA2'!I45</f>
        <v>364</v>
      </c>
      <c r="J44" s="2"/>
      <c r="K44" s="2"/>
    </row>
    <row r="45" spans="1:11" ht="15.75" customHeight="1">
      <c r="A45" s="11" t="s">
        <v>18</v>
      </c>
      <c r="B45" s="10"/>
      <c r="C45" s="8">
        <f>'PUERTO PLATA1'!C45+'PUERTO PLATA2'!C46</f>
        <v>398</v>
      </c>
      <c r="D45" s="8">
        <f>'PUERTO PLATA1'!D45+'PUERTO PLATA2'!D46</f>
        <v>398</v>
      </c>
      <c r="E45" s="8">
        <f>'PUERTO PLATA1'!E45+'PUERTO PLATA2'!E46</f>
        <v>398</v>
      </c>
      <c r="F45" s="8">
        <f>'PUERTO PLATA1'!F45+'PUERTO PLATA2'!F46</f>
        <v>398</v>
      </c>
      <c r="G45" s="8">
        <f>'PUERTO PLATA1'!G45+'PUERTO PLATA2'!G46</f>
        <v>398</v>
      </c>
      <c r="H45" s="8">
        <f>'PUERTO PLATA1'!H45+'PUERTO PLATA2'!H46</f>
        <v>398</v>
      </c>
      <c r="I45" s="8">
        <f>'PUERTO PLATA1'!I45+'PUERTO PLATA2'!I46</f>
        <v>398</v>
      </c>
      <c r="J45" s="2"/>
      <c r="K45" s="2"/>
    </row>
    <row r="46" spans="1:11" ht="15.75" customHeight="1">
      <c r="A46" s="11" t="s">
        <v>19</v>
      </c>
      <c r="B46" s="10"/>
      <c r="C46" s="8">
        <f>'PUERTO PLATA1'!C46+'PUERTO PLATA2'!C47</f>
        <v>410</v>
      </c>
      <c r="D46" s="8">
        <f>'PUERTO PLATA1'!D46+'PUERTO PLATA2'!D47</f>
        <v>410</v>
      </c>
      <c r="E46" s="8">
        <f>'PUERTO PLATA1'!E46+'PUERTO PLATA2'!E47</f>
        <v>410</v>
      </c>
      <c r="F46" s="8">
        <f>'PUERTO PLATA1'!F46+'PUERTO PLATA2'!F47</f>
        <v>410</v>
      </c>
      <c r="G46" s="8">
        <f>'PUERTO PLATA1'!G46+'PUERTO PLATA2'!G47</f>
        <v>0</v>
      </c>
      <c r="H46" s="8">
        <f>'PUERTO PLATA1'!H46+'PUERTO PLATA2'!H47</f>
        <v>0</v>
      </c>
      <c r="I46" s="8">
        <f>'PUERTO PLATA1'!I46+'PUERTO PLATA2'!I47</f>
        <v>0</v>
      </c>
      <c r="J46" s="2"/>
      <c r="K46" s="2"/>
    </row>
    <row r="47" spans="1:11" ht="15.75" customHeight="1">
      <c r="A47" s="11" t="s">
        <v>20</v>
      </c>
      <c r="B47" s="10"/>
      <c r="C47" s="8">
        <f>'PUERTO PLATA1'!C47+'PUERTO PLATA2'!C48</f>
        <v>370</v>
      </c>
      <c r="D47" s="8">
        <f>'PUERTO PLATA1'!D47+'PUERTO PLATA2'!D48</f>
        <v>370</v>
      </c>
      <c r="E47" s="8">
        <f>'PUERTO PLATA1'!E47+'PUERTO PLATA2'!E48</f>
        <v>370</v>
      </c>
      <c r="F47" s="8">
        <f>'PUERTO PLATA1'!F47+'PUERTO PLATA2'!F48</f>
        <v>370</v>
      </c>
      <c r="G47" s="8">
        <f>'PUERTO PLATA1'!G47+'PUERTO PLATA2'!G48</f>
        <v>0</v>
      </c>
      <c r="H47" s="8">
        <f>'PUERTO PLATA1'!H47+'PUERTO PLATA2'!H48</f>
        <v>0</v>
      </c>
      <c r="I47" s="8">
        <f>'PUERTO PLATA1'!I47+'PUERTO PLATA2'!I48</f>
        <v>0</v>
      </c>
      <c r="J47" s="2"/>
      <c r="K47" s="2"/>
    </row>
    <row r="48" spans="1:11" ht="15.75" customHeight="1">
      <c r="A48" s="11" t="s">
        <v>21</v>
      </c>
      <c r="B48" s="10"/>
      <c r="C48" s="8">
        <f>'PUERTO PLATA1'!C48+'PUERTO PLATA2'!C49</f>
        <v>391</v>
      </c>
      <c r="D48" s="8">
        <f>'PUERTO PLATA1'!D48+'PUERTO PLATA2'!D49</f>
        <v>391</v>
      </c>
      <c r="E48" s="8">
        <f>'PUERTO PLATA1'!E48+'PUERTO PLATA2'!E49</f>
        <v>391</v>
      </c>
      <c r="F48" s="8">
        <f>'PUERTO PLATA1'!F48+'PUERTO PLATA2'!F49</f>
        <v>391</v>
      </c>
      <c r="G48" s="8">
        <f>'PUERTO PLATA1'!G48+'PUERTO PLATA2'!G49</f>
        <v>0</v>
      </c>
      <c r="H48" s="8">
        <f>'PUERTO PLATA1'!H48+'PUERTO PLATA2'!H49</f>
        <v>0</v>
      </c>
      <c r="I48" s="8">
        <f>'PUERTO PLATA1'!I48+'PUERTO PLATA2'!I49</f>
        <v>0</v>
      </c>
      <c r="J48" s="2"/>
      <c r="K48" s="2"/>
    </row>
    <row r="49" spans="1:11" ht="15.75" customHeight="1">
      <c r="A49" s="7" t="s">
        <v>22</v>
      </c>
      <c r="B49" s="12">
        <f t="shared" ref="B49:I49" si="2">SUM(B41:B48)</f>
        <v>352</v>
      </c>
      <c r="C49" s="12">
        <f t="shared" si="2"/>
        <v>2302</v>
      </c>
      <c r="D49" s="12">
        <f t="shared" si="2"/>
        <v>2302</v>
      </c>
      <c r="E49" s="12">
        <f t="shared" si="2"/>
        <v>2302</v>
      </c>
      <c r="F49" s="12">
        <f t="shared" si="2"/>
        <v>2302</v>
      </c>
      <c r="G49" s="12">
        <f t="shared" si="2"/>
        <v>1131</v>
      </c>
      <c r="H49" s="12">
        <f t="shared" si="2"/>
        <v>1131</v>
      </c>
      <c r="I49" s="12">
        <f t="shared" si="2"/>
        <v>1131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12953</v>
      </c>
      <c r="J50" s="2"/>
      <c r="K50" s="2"/>
    </row>
    <row r="51" spans="1:11" ht="15.75" customHeight="1">
      <c r="A51" s="49" t="s">
        <v>4</v>
      </c>
      <c r="B51" s="51" t="s">
        <v>32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125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10">
        <f>'PUERTO PLATA1'!B54+'PUERTO PLATA2'!B55</f>
        <v>426</v>
      </c>
      <c r="C54" s="8">
        <f>'PUERTO PLATA1'!C54+'PUERTO PLATA2'!C55</f>
        <v>0</v>
      </c>
      <c r="D54" s="8">
        <f>'PUERTO PLATA1'!D54+'PUERTO PLATA2'!D55</f>
        <v>0</v>
      </c>
      <c r="E54" s="8">
        <f>'PUERTO PLATA1'!E54+'PUERTO PLATA2'!E55</f>
        <v>0</v>
      </c>
      <c r="F54" s="8">
        <f>'PUERTO PLATA1'!F54+'PUERTO PLATA2'!F55</f>
        <v>0</v>
      </c>
      <c r="G54" s="8">
        <f>'PUERTO PLATA1'!G54+'PUERTO PLATA2'!G55</f>
        <v>0</v>
      </c>
      <c r="H54" s="8">
        <f>'PUERTO PLATA1'!H54+'PUERTO PLATA2'!H55</f>
        <v>0</v>
      </c>
      <c r="I54" s="8">
        <f>'PUERTO PLATA1'!I54+'PUERTO PLATA2'!I55</f>
        <v>0</v>
      </c>
      <c r="J54" s="2"/>
      <c r="K54" s="2"/>
    </row>
    <row r="55" spans="1:11" ht="15.75" customHeight="1">
      <c r="A55" s="9" t="s">
        <v>15</v>
      </c>
      <c r="B55" s="10"/>
      <c r="C55" s="8">
        <f>'PUERTO PLATA1'!C55+'PUERTO PLATA2'!C56</f>
        <v>0</v>
      </c>
      <c r="D55" s="8">
        <f>'PUERTO PLATA1'!D55+'PUERTO PLATA2'!D56</f>
        <v>0</v>
      </c>
      <c r="E55" s="8">
        <f>'PUERTO PLATA1'!E55+'PUERTO PLATA2'!E56</f>
        <v>0</v>
      </c>
      <c r="F55" s="8">
        <f>'PUERTO PLATA1'!F55+'PUERTO PLATA2'!F56</f>
        <v>0</v>
      </c>
      <c r="G55" s="8">
        <f>'PUERTO PLATA1'!G55+'PUERTO PLATA2'!G56</f>
        <v>0</v>
      </c>
      <c r="H55" s="8">
        <f>'PUERTO PLATA1'!H55+'PUERTO PLATA2'!H56</f>
        <v>0</v>
      </c>
      <c r="I55" s="8">
        <f>'PUERTO PLATA1'!I55+'PUERTO PLATA2'!I56</f>
        <v>0</v>
      </c>
      <c r="J55" s="2"/>
      <c r="K55" s="2"/>
    </row>
    <row r="56" spans="1:11" ht="15.75" customHeight="1">
      <c r="A56" s="11" t="s">
        <v>16</v>
      </c>
      <c r="B56" s="10"/>
      <c r="C56" s="8">
        <f>'PUERTO PLATA1'!C56+'PUERTO PLATA2'!C57</f>
        <v>339</v>
      </c>
      <c r="D56" s="8">
        <f>'PUERTO PLATA1'!D56+'PUERTO PLATA2'!D57</f>
        <v>339</v>
      </c>
      <c r="E56" s="8">
        <f>'PUERTO PLATA1'!E56+'PUERTO PLATA2'!E57</f>
        <v>339</v>
      </c>
      <c r="F56" s="8">
        <f>'PUERTO PLATA1'!F56+'PUERTO PLATA2'!F57</f>
        <v>339</v>
      </c>
      <c r="G56" s="8">
        <f>'PUERTO PLATA1'!G56+'PUERTO PLATA2'!G57</f>
        <v>339</v>
      </c>
      <c r="H56" s="8">
        <f>'PUERTO PLATA1'!H56+'PUERTO PLATA2'!H57</f>
        <v>219</v>
      </c>
      <c r="I56" s="8">
        <f>'PUERTO PLATA1'!I56+'PUERTO PLATA2'!I57</f>
        <v>319</v>
      </c>
      <c r="J56" s="2"/>
      <c r="K56" s="2"/>
    </row>
    <row r="57" spans="1:11" ht="15.75" customHeight="1">
      <c r="A57" s="11" t="s">
        <v>17</v>
      </c>
      <c r="B57" s="10"/>
      <c r="C57" s="8">
        <f>'PUERTO PLATA1'!C57+'PUERTO PLATA2'!C58</f>
        <v>361</v>
      </c>
      <c r="D57" s="8">
        <f>'PUERTO PLATA1'!D57+'PUERTO PLATA2'!D58</f>
        <v>353</v>
      </c>
      <c r="E57" s="8">
        <f>'PUERTO PLATA1'!E57+'PUERTO PLATA2'!E58</f>
        <v>361</v>
      </c>
      <c r="F57" s="8">
        <f>'PUERTO PLATA1'!F57+'PUERTO PLATA2'!F58</f>
        <v>281</v>
      </c>
      <c r="G57" s="8">
        <f>'PUERTO PLATA1'!G57+'PUERTO PLATA2'!G58</f>
        <v>356</v>
      </c>
      <c r="H57" s="8">
        <f>'PUERTO PLATA1'!H57+'PUERTO PLATA2'!H58</f>
        <v>281</v>
      </c>
      <c r="I57" s="8">
        <f>'PUERTO PLATA1'!I57+'PUERTO PLATA2'!I58</f>
        <v>356</v>
      </c>
      <c r="J57" s="2"/>
      <c r="K57" s="2"/>
    </row>
    <row r="58" spans="1:11" ht="15.75" customHeight="1">
      <c r="A58" s="11" t="s">
        <v>18</v>
      </c>
      <c r="B58" s="10"/>
      <c r="C58" s="8">
        <f>'PUERTO PLATA1'!C58+'PUERTO PLATA2'!C59</f>
        <v>454</v>
      </c>
      <c r="D58" s="8">
        <f>'PUERTO PLATA1'!D58+'PUERTO PLATA2'!D59</f>
        <v>304</v>
      </c>
      <c r="E58" s="8">
        <f>'PUERTO PLATA1'!E58+'PUERTO PLATA2'!E59</f>
        <v>304</v>
      </c>
      <c r="F58" s="8">
        <f>'PUERTO PLATA1'!F58+'PUERTO PLATA2'!F59</f>
        <v>304</v>
      </c>
      <c r="G58" s="8">
        <f>'PUERTO PLATA1'!G58+'PUERTO PLATA2'!G59</f>
        <v>344</v>
      </c>
      <c r="H58" s="8">
        <f>'PUERTO PLATA1'!H58+'PUERTO PLATA2'!H59</f>
        <v>633</v>
      </c>
      <c r="I58" s="8">
        <f>'PUERTO PLATA1'!I58+'PUERTO PLATA2'!I59</f>
        <v>304</v>
      </c>
      <c r="J58" s="2"/>
      <c r="K58" s="2"/>
    </row>
    <row r="59" spans="1:11" ht="15.75" customHeight="1">
      <c r="A59" s="11" t="s">
        <v>19</v>
      </c>
      <c r="B59" s="10"/>
      <c r="C59" s="8">
        <f>'PUERTO PLATA1'!C59+'PUERTO PLATA2'!C60</f>
        <v>357</v>
      </c>
      <c r="D59" s="8">
        <f>'PUERTO PLATA1'!D59+'PUERTO PLATA2'!D60</f>
        <v>357</v>
      </c>
      <c r="E59" s="8">
        <f>'PUERTO PLATA1'!E59+'PUERTO PLATA2'!E60</f>
        <v>357</v>
      </c>
      <c r="F59" s="8">
        <f>'PUERTO PLATA1'!F59+'PUERTO PLATA2'!F60</f>
        <v>357</v>
      </c>
      <c r="G59" s="8">
        <f>'PUERTO PLATA1'!G59+'PUERTO PLATA2'!G60</f>
        <v>0</v>
      </c>
      <c r="H59" s="8">
        <f>'PUERTO PLATA1'!H59+'PUERTO PLATA2'!H60</f>
        <v>0</v>
      </c>
      <c r="I59" s="8">
        <f>'PUERTO PLATA1'!I59+'PUERTO PLATA2'!I60</f>
        <v>0</v>
      </c>
      <c r="J59" s="2"/>
      <c r="K59" s="2"/>
    </row>
    <row r="60" spans="1:11" ht="15.75" customHeight="1">
      <c r="A60" s="11" t="s">
        <v>20</v>
      </c>
      <c r="B60" s="10"/>
      <c r="C60" s="8">
        <f>'PUERTO PLATA1'!C60+'PUERTO PLATA2'!C61</f>
        <v>360</v>
      </c>
      <c r="D60" s="8">
        <f>'PUERTO PLATA1'!D60+'PUERTO PLATA2'!D61</f>
        <v>360</v>
      </c>
      <c r="E60" s="8">
        <f>'PUERTO PLATA1'!E60+'PUERTO PLATA2'!E61</f>
        <v>609</v>
      </c>
      <c r="F60" s="8">
        <f>'PUERTO PLATA1'!F60+'PUERTO PLATA2'!F61</f>
        <v>360</v>
      </c>
      <c r="G60" s="8">
        <f>'PUERTO PLATA1'!G60+'PUERTO PLATA2'!G61</f>
        <v>0</v>
      </c>
      <c r="H60" s="8">
        <f>'PUERTO PLATA1'!H60+'PUERTO PLATA2'!H61</f>
        <v>0</v>
      </c>
      <c r="I60" s="8">
        <f>'PUERTO PLATA1'!I60+'PUERTO PLATA2'!I61</f>
        <v>0</v>
      </c>
      <c r="J60" s="2"/>
      <c r="K60" s="2"/>
    </row>
    <row r="61" spans="1:11" ht="15.75" customHeight="1">
      <c r="A61" s="11" t="s">
        <v>21</v>
      </c>
      <c r="B61" s="10"/>
      <c r="C61" s="8">
        <f>'PUERTO PLATA1'!C61+'PUERTO PLATA2'!C62</f>
        <v>350</v>
      </c>
      <c r="D61" s="8">
        <f>'PUERTO PLATA1'!D61+'PUERTO PLATA2'!D62</f>
        <v>350</v>
      </c>
      <c r="E61" s="8">
        <f>'PUERTO PLATA1'!E61+'PUERTO PLATA2'!E62</f>
        <v>551</v>
      </c>
      <c r="F61" s="8">
        <f>'PUERTO PLATA1'!F61+'PUERTO PLATA2'!F62</f>
        <v>350</v>
      </c>
      <c r="G61" s="8">
        <f>'PUERTO PLATA1'!G61+'PUERTO PLATA2'!G62</f>
        <v>0</v>
      </c>
      <c r="H61" s="8">
        <f>'PUERTO PLATA1'!H61+'PUERTO PLATA2'!H62</f>
        <v>0</v>
      </c>
      <c r="I61" s="8">
        <f>'PUERTO PLATA1'!I61+'PUERTO PLATA2'!I62</f>
        <v>0</v>
      </c>
      <c r="J61" s="2"/>
      <c r="K61" s="2"/>
    </row>
    <row r="62" spans="1:11" ht="15.75" customHeight="1">
      <c r="A62" s="7" t="s">
        <v>22</v>
      </c>
      <c r="B62" s="12">
        <f t="shared" ref="B62:I62" si="3">SUM(B54:B61)</f>
        <v>426</v>
      </c>
      <c r="C62" s="12">
        <f t="shared" si="3"/>
        <v>2221</v>
      </c>
      <c r="D62" s="12">
        <f t="shared" si="3"/>
        <v>2063</v>
      </c>
      <c r="E62" s="12">
        <f t="shared" si="3"/>
        <v>2521</v>
      </c>
      <c r="F62" s="12">
        <f t="shared" si="3"/>
        <v>1991</v>
      </c>
      <c r="G62" s="12">
        <f t="shared" si="3"/>
        <v>1039</v>
      </c>
      <c r="H62" s="12">
        <f t="shared" si="3"/>
        <v>1133</v>
      </c>
      <c r="I62" s="15">
        <f t="shared" si="3"/>
        <v>979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12373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32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126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10">
        <f>'PUERTO PLATA1'!B68+'PUERTO PLATA2'!B69</f>
        <v>445</v>
      </c>
      <c r="C68" s="8">
        <f>'PUERTO PLATA1'!C68+'PUERTO PLATA2'!C69</f>
        <v>0</v>
      </c>
      <c r="D68" s="8">
        <f>'PUERTO PLATA1'!D68+'PUERTO PLATA2'!D69</f>
        <v>0</v>
      </c>
      <c r="E68" s="8">
        <f>'PUERTO PLATA1'!E68+'PUERTO PLATA2'!E69</f>
        <v>0</v>
      </c>
      <c r="F68" s="8">
        <f>'PUERTO PLATA1'!F68+'PUERTO PLATA2'!F69</f>
        <v>0</v>
      </c>
      <c r="G68" s="8">
        <f>'PUERTO PLATA1'!G68+'PUERTO PLATA2'!G69</f>
        <v>0</v>
      </c>
      <c r="H68" s="8">
        <f>'PUERTO PLATA1'!H68+'PUERTO PLATA2'!H69</f>
        <v>0</v>
      </c>
      <c r="I68" s="8">
        <f>'PUERTO PLATA1'!I68+'PUERTO PLATA2'!I69</f>
        <v>0</v>
      </c>
      <c r="J68" s="2"/>
      <c r="K68" s="2"/>
    </row>
    <row r="69" spans="1:11" ht="15.75" customHeight="1">
      <c r="A69" s="9" t="s">
        <v>15</v>
      </c>
      <c r="B69" s="10"/>
      <c r="C69" s="8">
        <f>'PUERTO PLATA1'!C69+'PUERTO PLATA2'!C70</f>
        <v>0</v>
      </c>
      <c r="D69" s="8">
        <f>'PUERTO PLATA1'!D69+'PUERTO PLATA2'!D70</f>
        <v>0</v>
      </c>
      <c r="E69" s="8">
        <f>'PUERTO PLATA1'!E69+'PUERTO PLATA2'!E70</f>
        <v>0</v>
      </c>
      <c r="F69" s="8">
        <f>'PUERTO PLATA1'!F69+'PUERTO PLATA2'!F70</f>
        <v>0</v>
      </c>
      <c r="G69" s="8">
        <f>'PUERTO PLATA1'!G69+'PUERTO PLATA2'!G70</f>
        <v>0</v>
      </c>
      <c r="H69" s="8">
        <f>'PUERTO PLATA1'!H69+'PUERTO PLATA2'!H70</f>
        <v>0</v>
      </c>
      <c r="I69" s="8">
        <f>'PUERTO PLATA1'!I69+'PUERTO PLATA2'!I70</f>
        <v>0</v>
      </c>
      <c r="J69" s="2"/>
      <c r="K69" s="2"/>
    </row>
    <row r="70" spans="1:11" ht="15.75" customHeight="1">
      <c r="A70" s="11" t="s">
        <v>16</v>
      </c>
      <c r="B70" s="10"/>
      <c r="C70" s="8">
        <f>'PUERTO PLATA1'!C70+'PUERTO PLATA2'!C71</f>
        <v>275</v>
      </c>
      <c r="D70" s="8">
        <f>'PUERTO PLATA1'!D70+'PUERTO PLATA2'!D71</f>
        <v>275</v>
      </c>
      <c r="E70" s="8">
        <f>'PUERTO PLATA1'!E70+'PUERTO PLATA2'!E71</f>
        <v>275</v>
      </c>
      <c r="F70" s="8">
        <f>'PUERTO PLATA1'!F70+'PUERTO PLATA2'!F71</f>
        <v>287</v>
      </c>
      <c r="G70" s="8">
        <f>'PUERTO PLATA1'!G70+'PUERTO PLATA2'!G71</f>
        <v>275</v>
      </c>
      <c r="H70" s="8">
        <f>'PUERTO PLATA1'!H70+'PUERTO PLATA2'!H71</f>
        <v>275</v>
      </c>
      <c r="I70" s="8">
        <f>'PUERTO PLATA1'!I70+'PUERTO PLATA2'!I71</f>
        <v>275</v>
      </c>
      <c r="J70" s="2"/>
      <c r="K70" s="2"/>
    </row>
    <row r="71" spans="1:11" ht="15.75" customHeight="1">
      <c r="A71" s="11" t="s">
        <v>17</v>
      </c>
      <c r="B71" s="10"/>
      <c r="C71" s="8">
        <f>'PUERTO PLATA1'!C71+'PUERTO PLATA2'!C72</f>
        <v>294</v>
      </c>
      <c r="D71" s="8">
        <f>'PUERTO PLATA1'!D71+'PUERTO PLATA2'!D72</f>
        <v>284</v>
      </c>
      <c r="E71" s="8">
        <f>'PUERTO PLATA1'!E71+'PUERTO PLATA2'!E72</f>
        <v>284</v>
      </c>
      <c r="F71" s="8">
        <f>'PUERTO PLATA1'!F71+'PUERTO PLATA2'!F72</f>
        <v>294</v>
      </c>
      <c r="G71" s="8">
        <f>'PUERTO PLATA1'!G71+'PUERTO PLATA2'!G72</f>
        <v>284</v>
      </c>
      <c r="H71" s="8">
        <f>'PUERTO PLATA1'!H71+'PUERTO PLATA2'!H72</f>
        <v>284</v>
      </c>
      <c r="I71" s="8">
        <f>'PUERTO PLATA1'!I71+'PUERTO PLATA2'!I72</f>
        <v>284</v>
      </c>
      <c r="J71" s="2"/>
      <c r="K71" s="2"/>
    </row>
    <row r="72" spans="1:11" ht="15.75" customHeight="1">
      <c r="A72" s="11" t="s">
        <v>18</v>
      </c>
      <c r="B72" s="10"/>
      <c r="C72" s="8">
        <f>'PUERTO PLATA1'!C72+'PUERTO PLATA2'!C73</f>
        <v>287</v>
      </c>
      <c r="D72" s="8">
        <f>'PUERTO PLATA1'!D72+'PUERTO PLATA2'!D73</f>
        <v>287</v>
      </c>
      <c r="E72" s="8">
        <f>'PUERTO PLATA1'!E72+'PUERTO PLATA2'!E73</f>
        <v>297</v>
      </c>
      <c r="F72" s="8">
        <f>'PUERTO PLATA1'!F72+'PUERTO PLATA2'!F73</f>
        <v>287</v>
      </c>
      <c r="G72" s="8">
        <f>'PUERTO PLATA1'!G72+'PUERTO PLATA2'!G73</f>
        <v>287</v>
      </c>
      <c r="H72" s="8">
        <f>'PUERTO PLATA1'!H72+'PUERTO PLATA2'!H73</f>
        <v>287</v>
      </c>
      <c r="I72" s="8">
        <f>'PUERTO PLATA1'!I72+'PUERTO PLATA2'!I73</f>
        <v>287</v>
      </c>
      <c r="J72" s="2"/>
      <c r="K72" s="2"/>
    </row>
    <row r="73" spans="1:11" ht="15.75" customHeight="1">
      <c r="A73" s="11" t="s">
        <v>19</v>
      </c>
      <c r="B73" s="10"/>
      <c r="C73" s="8">
        <f>'PUERTO PLATA1'!C73+'PUERTO PLATA2'!C74</f>
        <v>314</v>
      </c>
      <c r="D73" s="8">
        <f>'PUERTO PLATA1'!D73+'PUERTO PLATA2'!D74</f>
        <v>324</v>
      </c>
      <c r="E73" s="8">
        <f>'PUERTO PLATA1'!E73+'PUERTO PLATA2'!E74</f>
        <v>324</v>
      </c>
      <c r="F73" s="8">
        <f>'PUERTO PLATA1'!F73+'PUERTO PLATA2'!F74</f>
        <v>324</v>
      </c>
      <c r="G73" s="8">
        <f>'PUERTO PLATA1'!G73+'PUERTO PLATA2'!G74</f>
        <v>0</v>
      </c>
      <c r="H73" s="8">
        <f>'PUERTO PLATA1'!H73+'PUERTO PLATA2'!H74</f>
        <v>0</v>
      </c>
      <c r="I73" s="8">
        <f>'PUERTO PLATA1'!I73+'PUERTO PLATA2'!I74</f>
        <v>0</v>
      </c>
      <c r="J73" s="2"/>
      <c r="K73" s="2"/>
    </row>
    <row r="74" spans="1:11" ht="15.75" customHeight="1">
      <c r="A74" s="11" t="s">
        <v>20</v>
      </c>
      <c r="B74" s="10"/>
      <c r="C74" s="8">
        <f>'PUERTO PLATA1'!C74+'PUERTO PLATA2'!C75</f>
        <v>276</v>
      </c>
      <c r="D74" s="8">
        <f>'PUERTO PLATA1'!D74+'PUERTO PLATA2'!D75</f>
        <v>276</v>
      </c>
      <c r="E74" s="8">
        <f>'PUERTO PLATA1'!E74+'PUERTO PLATA2'!E75</f>
        <v>276</v>
      </c>
      <c r="F74" s="8">
        <f>'PUERTO PLATA1'!F74+'PUERTO PLATA2'!F75</f>
        <v>276</v>
      </c>
      <c r="G74" s="8">
        <f>'PUERTO PLATA1'!G74+'PUERTO PLATA2'!G75</f>
        <v>0</v>
      </c>
      <c r="H74" s="8">
        <f>'PUERTO PLATA1'!H74+'PUERTO PLATA2'!H75</f>
        <v>0</v>
      </c>
      <c r="I74" s="8">
        <f>'PUERTO PLATA1'!I74+'PUERTO PLATA2'!I75</f>
        <v>0</v>
      </c>
      <c r="J74" s="2"/>
      <c r="K74" s="2"/>
    </row>
    <row r="75" spans="1:11" ht="15.75" customHeight="1">
      <c r="A75" s="11" t="s">
        <v>21</v>
      </c>
      <c r="B75" s="10"/>
      <c r="C75" s="8">
        <f>'PUERTO PLATA1'!C75+'PUERTO PLATA2'!C76</f>
        <v>269</v>
      </c>
      <c r="D75" s="8">
        <f>'PUERTO PLATA1'!D75+'PUERTO PLATA2'!D76</f>
        <v>269</v>
      </c>
      <c r="E75" s="8">
        <f>'PUERTO PLATA1'!E75+'PUERTO PLATA2'!E76</f>
        <v>269</v>
      </c>
      <c r="F75" s="8">
        <f>'PUERTO PLATA1'!F75+'PUERTO PLATA2'!F76</f>
        <v>269</v>
      </c>
      <c r="G75" s="8">
        <f>'PUERTO PLATA1'!G75+'PUERTO PLATA2'!G76</f>
        <v>0</v>
      </c>
      <c r="H75" s="8">
        <f>'PUERTO PLATA1'!H75+'PUERTO PLATA2'!H76</f>
        <v>0</v>
      </c>
      <c r="I75" s="8">
        <f>'PUERTO PLATA1'!I75+'PUERTO PLATA2'!I76</f>
        <v>0</v>
      </c>
      <c r="J75" s="2"/>
      <c r="K75" s="2"/>
    </row>
    <row r="76" spans="1:11" ht="15.75" customHeight="1">
      <c r="A76" s="7" t="s">
        <v>22</v>
      </c>
      <c r="B76" s="12">
        <f t="shared" ref="B76:I76" si="4">SUM(B68:B75)</f>
        <v>445</v>
      </c>
      <c r="C76" s="12">
        <f t="shared" si="4"/>
        <v>1715</v>
      </c>
      <c r="D76" s="12">
        <f t="shared" si="4"/>
        <v>1715</v>
      </c>
      <c r="E76" s="12">
        <f t="shared" si="4"/>
        <v>1725</v>
      </c>
      <c r="F76" s="12">
        <f t="shared" si="4"/>
        <v>1737</v>
      </c>
      <c r="G76" s="12">
        <f t="shared" si="4"/>
        <v>846</v>
      </c>
      <c r="H76" s="12">
        <f t="shared" si="4"/>
        <v>846</v>
      </c>
      <c r="I76" s="12">
        <f t="shared" si="4"/>
        <v>846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9875</v>
      </c>
      <c r="J77" s="2"/>
      <c r="K77" s="2"/>
    </row>
    <row r="78" spans="1:11" ht="15.75" customHeight="1">
      <c r="A78" s="49" t="s">
        <v>4</v>
      </c>
      <c r="B78" s="51" t="s">
        <v>32</v>
      </c>
      <c r="C78" s="47"/>
      <c r="D78" s="47"/>
      <c r="E78" s="47"/>
      <c r="F78" s="47"/>
      <c r="G78" s="47"/>
      <c r="H78" s="47"/>
      <c r="I78" s="48"/>
      <c r="J78" s="2"/>
      <c r="K78" s="2"/>
    </row>
    <row r="79" spans="1:11" ht="15.75" customHeight="1">
      <c r="A79" s="63"/>
      <c r="B79" s="51" t="s">
        <v>127</v>
      </c>
      <c r="C79" s="47"/>
      <c r="D79" s="47"/>
      <c r="E79" s="47"/>
      <c r="F79" s="47"/>
      <c r="G79" s="47"/>
      <c r="H79" s="47"/>
      <c r="I79" s="48"/>
      <c r="J79" s="2"/>
      <c r="K79" s="2"/>
    </row>
    <row r="80" spans="1:11" ht="15.75" customHeight="1">
      <c r="A80" s="50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>
      <c r="A81" s="7" t="s">
        <v>14</v>
      </c>
      <c r="B81" s="10">
        <f>'PUERTO PLATA1'!B81+'PUERTO PLATA2'!B82</f>
        <v>404</v>
      </c>
      <c r="C81" s="8">
        <f>'PUERTO PLATA1'!C81+'PUERTO PLATA2'!C82</f>
        <v>0</v>
      </c>
      <c r="D81" s="8">
        <f>'PUERTO PLATA1'!D81+'PUERTO PLATA2'!D82</f>
        <v>0</v>
      </c>
      <c r="E81" s="8">
        <f>'PUERTO PLATA1'!E81+'PUERTO PLATA2'!E82</f>
        <v>0</v>
      </c>
      <c r="F81" s="8">
        <f>'PUERTO PLATA1'!F81+'PUERTO PLATA2'!F82</f>
        <v>0</v>
      </c>
      <c r="G81" s="8">
        <f>'PUERTO PLATA1'!G81+'PUERTO PLATA2'!G82</f>
        <v>0</v>
      </c>
      <c r="H81" s="8">
        <f>'PUERTO PLATA1'!H81+'PUERTO PLATA2'!H82</f>
        <v>0</v>
      </c>
      <c r="I81" s="8">
        <f>'PUERTO PLATA1'!I81+'PUERTO PLATA2'!I82</f>
        <v>0</v>
      </c>
      <c r="J81" s="2"/>
      <c r="K81" s="2"/>
    </row>
    <row r="82" spans="1:11" ht="15.75" customHeight="1">
      <c r="A82" s="9" t="s">
        <v>15</v>
      </c>
      <c r="B82" s="10"/>
      <c r="C82" s="8">
        <f>'PUERTO PLATA1'!C82+'PUERTO PLATA2'!C83</f>
        <v>0</v>
      </c>
      <c r="D82" s="8">
        <f>'PUERTO PLATA1'!D82+'PUERTO PLATA2'!D83</f>
        <v>0</v>
      </c>
      <c r="E82" s="8">
        <f>'PUERTO PLATA1'!E82+'PUERTO PLATA2'!E83</f>
        <v>0</v>
      </c>
      <c r="F82" s="8">
        <f>'PUERTO PLATA1'!F82+'PUERTO PLATA2'!F83</f>
        <v>0</v>
      </c>
      <c r="G82" s="8">
        <f>'PUERTO PLATA1'!G82+'PUERTO PLATA2'!G83</f>
        <v>0</v>
      </c>
      <c r="H82" s="8">
        <f>'PUERTO PLATA1'!H82+'PUERTO PLATA2'!H83</f>
        <v>0</v>
      </c>
      <c r="I82" s="8">
        <f>'PUERTO PLATA1'!I82+'PUERTO PLATA2'!I83</f>
        <v>0</v>
      </c>
      <c r="J82" s="2"/>
      <c r="K82" s="2"/>
    </row>
    <row r="83" spans="1:11" ht="15.75" customHeight="1">
      <c r="A83" s="11" t="s">
        <v>16</v>
      </c>
      <c r="B83" s="10"/>
      <c r="C83" s="8">
        <f>'PUERTO PLATA1'!C83+'PUERTO PLATA2'!C84</f>
        <v>304</v>
      </c>
      <c r="D83" s="8">
        <f>'PUERTO PLATA1'!D83+'PUERTO PLATA2'!D84</f>
        <v>349</v>
      </c>
      <c r="E83" s="8">
        <f>'PUERTO PLATA1'!E83+'PUERTO PLATA2'!E84</f>
        <v>354</v>
      </c>
      <c r="F83" s="8">
        <f>'PUERTO PLATA1'!F83+'PUERTO PLATA2'!F84</f>
        <v>304</v>
      </c>
      <c r="G83" s="8">
        <f>'PUERTO PLATA1'!G83+'PUERTO PLATA2'!G84</f>
        <v>304</v>
      </c>
      <c r="H83" s="8">
        <f>'PUERTO PLATA1'!H83+'PUERTO PLATA2'!H84</f>
        <v>304</v>
      </c>
      <c r="I83" s="8">
        <f>'PUERTO PLATA1'!I83+'PUERTO PLATA2'!I84</f>
        <v>304</v>
      </c>
      <c r="J83" s="2"/>
      <c r="K83" s="2"/>
    </row>
    <row r="84" spans="1:11" ht="15.75" customHeight="1">
      <c r="A84" s="11" t="s">
        <v>17</v>
      </c>
      <c r="B84" s="10"/>
      <c r="C84" s="8">
        <f>'PUERTO PLATA1'!C84+'PUERTO PLATA2'!C85</f>
        <v>334</v>
      </c>
      <c r="D84" s="8">
        <f>'PUERTO PLATA1'!D84+'PUERTO PLATA2'!D85</f>
        <v>329</v>
      </c>
      <c r="E84" s="8">
        <f>'PUERTO PLATA1'!E84+'PUERTO PLATA2'!E85</f>
        <v>284</v>
      </c>
      <c r="F84" s="8">
        <f>'PUERTO PLATA1'!F84+'PUERTO PLATA2'!F85</f>
        <v>284</v>
      </c>
      <c r="G84" s="8">
        <f>'PUERTO PLATA1'!G84+'PUERTO PLATA2'!G85</f>
        <v>284</v>
      </c>
      <c r="H84" s="8">
        <f>'PUERTO PLATA1'!H84+'PUERTO PLATA2'!H85</f>
        <v>284</v>
      </c>
      <c r="I84" s="8">
        <f>'PUERTO PLATA1'!I84+'PUERTO PLATA2'!I85</f>
        <v>284</v>
      </c>
      <c r="J84" s="2"/>
      <c r="K84" s="2"/>
    </row>
    <row r="85" spans="1:11" ht="15.75" customHeight="1">
      <c r="A85" s="11" t="s">
        <v>18</v>
      </c>
      <c r="B85" s="10"/>
      <c r="C85" s="8">
        <f>'PUERTO PLATA1'!C85+'PUERTO PLATA2'!C86</f>
        <v>328</v>
      </c>
      <c r="D85" s="8">
        <f>'PUERTO PLATA1'!D85+'PUERTO PLATA2'!D86</f>
        <v>328</v>
      </c>
      <c r="E85" s="8">
        <f>'PUERTO PLATA1'!E85+'PUERTO PLATA2'!E86</f>
        <v>328</v>
      </c>
      <c r="F85" s="8">
        <f>'PUERTO PLATA1'!F85+'PUERTO PLATA2'!F86</f>
        <v>328</v>
      </c>
      <c r="G85" s="8">
        <f>'PUERTO PLATA1'!G85+'PUERTO PLATA2'!G86</f>
        <v>328</v>
      </c>
      <c r="H85" s="8">
        <f>'PUERTO PLATA1'!H85+'PUERTO PLATA2'!H86</f>
        <v>328</v>
      </c>
      <c r="I85" s="8">
        <f>'PUERTO PLATA1'!I85+'PUERTO PLATA2'!I86</f>
        <v>328</v>
      </c>
      <c r="J85" s="2"/>
      <c r="K85" s="2"/>
    </row>
    <row r="86" spans="1:11" ht="15.75" customHeight="1">
      <c r="A86" s="11" t="s">
        <v>19</v>
      </c>
      <c r="B86" s="10"/>
      <c r="C86" s="8">
        <f>'PUERTO PLATA1'!C86+'PUERTO PLATA2'!C87</f>
        <v>306</v>
      </c>
      <c r="D86" s="8">
        <f>'PUERTO PLATA1'!D86+'PUERTO PLATA2'!D87</f>
        <v>306</v>
      </c>
      <c r="E86" s="8">
        <f>'PUERTO PLATA1'!E86+'PUERTO PLATA2'!E87</f>
        <v>306</v>
      </c>
      <c r="F86" s="8">
        <f>'PUERTO PLATA1'!F86+'PUERTO PLATA2'!F87</f>
        <v>306</v>
      </c>
      <c r="G86" s="8">
        <f>'PUERTO PLATA1'!G86+'PUERTO PLATA2'!G87</f>
        <v>0</v>
      </c>
      <c r="H86" s="8">
        <f>'PUERTO PLATA1'!H86+'PUERTO PLATA2'!H87</f>
        <v>0</v>
      </c>
      <c r="I86" s="8">
        <f>'PUERTO PLATA1'!I86+'PUERTO PLATA2'!I87</f>
        <v>0</v>
      </c>
      <c r="J86" s="2"/>
      <c r="K86" s="2"/>
    </row>
    <row r="87" spans="1:11" ht="15.75" customHeight="1">
      <c r="A87" s="11" t="s">
        <v>20</v>
      </c>
      <c r="B87" s="10"/>
      <c r="C87" s="8">
        <f>'PUERTO PLATA1'!C87+'PUERTO PLATA2'!C88</f>
        <v>371</v>
      </c>
      <c r="D87" s="8">
        <f>'PUERTO PLATA1'!D87+'PUERTO PLATA2'!D88</f>
        <v>356</v>
      </c>
      <c r="E87" s="8">
        <f>'PUERTO PLATA1'!E87+'PUERTO PLATA2'!E88</f>
        <v>331</v>
      </c>
      <c r="F87" s="8">
        <f>'PUERTO PLATA1'!F87+'PUERTO PLATA2'!F88</f>
        <v>331</v>
      </c>
      <c r="G87" s="8">
        <f>'PUERTO PLATA1'!G87+'PUERTO PLATA2'!G88</f>
        <v>0</v>
      </c>
      <c r="H87" s="8">
        <f>'PUERTO PLATA1'!H87+'PUERTO PLATA2'!H88</f>
        <v>0</v>
      </c>
      <c r="I87" s="8">
        <f>'PUERTO PLATA1'!I87+'PUERTO PLATA2'!I88</f>
        <v>0</v>
      </c>
      <c r="J87" s="2"/>
      <c r="K87" s="2"/>
    </row>
    <row r="88" spans="1:11" ht="15.75" customHeight="1">
      <c r="A88" s="11" t="s">
        <v>21</v>
      </c>
      <c r="B88" s="10"/>
      <c r="C88" s="8">
        <f>'PUERTO PLATA1'!C88+'PUERTO PLATA2'!C89</f>
        <v>314</v>
      </c>
      <c r="D88" s="8">
        <f>'PUERTO PLATA1'!D88+'PUERTO PLATA2'!D89</f>
        <v>314</v>
      </c>
      <c r="E88" s="8">
        <f>'PUERTO PLATA1'!E88+'PUERTO PLATA2'!E89</f>
        <v>314</v>
      </c>
      <c r="F88" s="8">
        <f>'PUERTO PLATA1'!F88+'PUERTO PLATA2'!F89</f>
        <v>314</v>
      </c>
      <c r="G88" s="8">
        <f>'PUERTO PLATA1'!G88+'PUERTO PLATA2'!G89</f>
        <v>0</v>
      </c>
      <c r="H88" s="8">
        <f>'PUERTO PLATA1'!H88+'PUERTO PLATA2'!H89</f>
        <v>0</v>
      </c>
      <c r="I88" s="8">
        <f>'PUERTO PLATA1'!I88+'PUERTO PLATA2'!I89</f>
        <v>0</v>
      </c>
      <c r="J88" s="2"/>
      <c r="K88" s="2"/>
    </row>
    <row r="89" spans="1:11" ht="15.75" customHeight="1">
      <c r="A89" s="7" t="s">
        <v>22</v>
      </c>
      <c r="B89" s="12">
        <f t="shared" ref="B89:I89" si="5">SUM(B81:B88)</f>
        <v>404</v>
      </c>
      <c r="C89" s="12">
        <f t="shared" si="5"/>
        <v>1957</v>
      </c>
      <c r="D89" s="12">
        <f t="shared" si="5"/>
        <v>1982</v>
      </c>
      <c r="E89" s="12">
        <f t="shared" si="5"/>
        <v>1917</v>
      </c>
      <c r="F89" s="12">
        <f t="shared" si="5"/>
        <v>1867</v>
      </c>
      <c r="G89" s="12">
        <f t="shared" si="5"/>
        <v>916</v>
      </c>
      <c r="H89" s="12">
        <f t="shared" si="5"/>
        <v>916</v>
      </c>
      <c r="I89" s="12">
        <f t="shared" si="5"/>
        <v>916</v>
      </c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14">
        <f>SUM(B89:I89)</f>
        <v>10875</v>
      </c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>
      <c r="A92" s="49" t="s">
        <v>4</v>
      </c>
      <c r="B92" s="51" t="s">
        <v>32</v>
      </c>
      <c r="C92" s="47"/>
      <c r="D92" s="47"/>
      <c r="E92" s="47"/>
      <c r="F92" s="47"/>
      <c r="G92" s="47"/>
      <c r="H92" s="47"/>
      <c r="I92" s="48"/>
      <c r="J92" s="2"/>
      <c r="K92" s="2"/>
    </row>
    <row r="93" spans="1:11" ht="15.75" customHeight="1">
      <c r="A93" s="63"/>
      <c r="B93" s="51" t="s">
        <v>128</v>
      </c>
      <c r="C93" s="47"/>
      <c r="D93" s="47"/>
      <c r="E93" s="47"/>
      <c r="F93" s="47"/>
      <c r="G93" s="47"/>
      <c r="H93" s="47"/>
      <c r="I93" s="48"/>
      <c r="J93" s="2"/>
      <c r="K93" s="2"/>
    </row>
    <row r="94" spans="1:11" ht="15.75" customHeight="1">
      <c r="A94" s="50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>
      <c r="A95" s="7" t="s">
        <v>14</v>
      </c>
      <c r="B95" s="10">
        <f>'PUERTO PLATA1'!B95+'PUERTO PLATA2'!B96</f>
        <v>318</v>
      </c>
      <c r="C95" s="8">
        <f>'PUERTO PLATA1'!C95+'PUERTO PLATA2'!C96</f>
        <v>0</v>
      </c>
      <c r="D95" s="8">
        <f>'PUERTO PLATA1'!D95+'PUERTO PLATA2'!D96</f>
        <v>0</v>
      </c>
      <c r="E95" s="8">
        <f>'PUERTO PLATA1'!E95+'PUERTO PLATA2'!E96</f>
        <v>0</v>
      </c>
      <c r="F95" s="8">
        <f>'PUERTO PLATA1'!F95+'PUERTO PLATA2'!F96</f>
        <v>0</v>
      </c>
      <c r="G95" s="8">
        <f>'PUERTO PLATA1'!G95+'PUERTO PLATA2'!G96</f>
        <v>0</v>
      </c>
      <c r="H95" s="8">
        <f>'PUERTO PLATA1'!H95+'PUERTO PLATA2'!H96</f>
        <v>0</v>
      </c>
      <c r="I95" s="8">
        <f>'PUERTO PLATA1'!I95+'PUERTO PLATA2'!I96</f>
        <v>0</v>
      </c>
      <c r="J95" s="2"/>
      <c r="K95" s="2"/>
    </row>
    <row r="96" spans="1:11" ht="15.75" customHeight="1">
      <c r="A96" s="9" t="s">
        <v>15</v>
      </c>
      <c r="B96" s="10"/>
      <c r="C96" s="8">
        <f>'PUERTO PLATA1'!C96+'PUERTO PLATA2'!C97</f>
        <v>0</v>
      </c>
      <c r="D96" s="8">
        <f>'PUERTO PLATA1'!D96+'PUERTO PLATA2'!D97</f>
        <v>0</v>
      </c>
      <c r="E96" s="8">
        <f>'PUERTO PLATA1'!E96+'PUERTO PLATA2'!E97</f>
        <v>0</v>
      </c>
      <c r="F96" s="8">
        <f>'PUERTO PLATA1'!F96+'PUERTO PLATA2'!F97</f>
        <v>0</v>
      </c>
      <c r="G96" s="8">
        <f>'PUERTO PLATA1'!G96+'PUERTO PLATA2'!G97</f>
        <v>0</v>
      </c>
      <c r="H96" s="8">
        <f>'PUERTO PLATA1'!H96+'PUERTO PLATA2'!H97</f>
        <v>0</v>
      </c>
      <c r="I96" s="8">
        <f>'PUERTO PLATA1'!I96+'PUERTO PLATA2'!I97</f>
        <v>0</v>
      </c>
      <c r="J96" s="2"/>
      <c r="K96" s="2"/>
    </row>
    <row r="97" spans="1:11" ht="15.75" customHeight="1">
      <c r="A97" s="11" t="s">
        <v>16</v>
      </c>
      <c r="B97" s="10"/>
      <c r="C97" s="8">
        <f>'PUERTO PLATA1'!C97+'PUERTO PLATA2'!C98</f>
        <v>310</v>
      </c>
      <c r="D97" s="8">
        <f>'PUERTO PLATA1'!D97+'PUERTO PLATA2'!D98</f>
        <v>310</v>
      </c>
      <c r="E97" s="8">
        <f>'PUERTO PLATA1'!E97+'PUERTO PLATA2'!E98</f>
        <v>310</v>
      </c>
      <c r="F97" s="8">
        <f>'PUERTO PLATA1'!F97+'PUERTO PLATA2'!F98</f>
        <v>310</v>
      </c>
      <c r="G97" s="8">
        <f>'PUERTO PLATA1'!G97+'PUERTO PLATA2'!G98</f>
        <v>310</v>
      </c>
      <c r="H97" s="8">
        <f>'PUERTO PLATA1'!H97+'PUERTO PLATA2'!H98</f>
        <v>310</v>
      </c>
      <c r="I97" s="8">
        <f>'PUERTO PLATA1'!I97+'PUERTO PLATA2'!I98</f>
        <v>310</v>
      </c>
      <c r="J97" s="2"/>
      <c r="K97" s="2"/>
    </row>
    <row r="98" spans="1:11" ht="15.75" customHeight="1">
      <c r="A98" s="11" t="s">
        <v>17</v>
      </c>
      <c r="B98" s="10"/>
      <c r="C98" s="8">
        <f>'PUERTO PLATA1'!C98+'PUERTO PLATA2'!C99</f>
        <v>411</v>
      </c>
      <c r="D98" s="8">
        <f>'PUERTO PLATA1'!D98+'PUERTO PLATA2'!D99</f>
        <v>411</v>
      </c>
      <c r="E98" s="8">
        <f>'PUERTO PLATA1'!E98+'PUERTO PLATA2'!E99</f>
        <v>501</v>
      </c>
      <c r="F98" s="8">
        <f>'PUERTO PLATA1'!F98+'PUERTO PLATA2'!F99</f>
        <v>411</v>
      </c>
      <c r="G98" s="8">
        <f>'PUERTO PLATA1'!G98+'PUERTO PLATA2'!G99</f>
        <v>406</v>
      </c>
      <c r="H98" s="8">
        <f>'PUERTO PLATA1'!H98+'PUERTO PLATA2'!H99</f>
        <v>401</v>
      </c>
      <c r="I98" s="8">
        <f>'PUERTO PLATA1'!I98+'PUERTO PLATA2'!I99</f>
        <v>406</v>
      </c>
      <c r="J98" s="2"/>
      <c r="K98" s="2"/>
    </row>
    <row r="99" spans="1:11" ht="15.75" customHeight="1">
      <c r="A99" s="11" t="s">
        <v>18</v>
      </c>
      <c r="B99" s="10"/>
      <c r="C99" s="8">
        <f>'PUERTO PLATA1'!C99+'PUERTO PLATA2'!C100</f>
        <v>579</v>
      </c>
      <c r="D99" s="8">
        <f>'PUERTO PLATA1'!D99+'PUERTO PLATA2'!D100</f>
        <v>579</v>
      </c>
      <c r="E99" s="8">
        <f>'PUERTO PLATA1'!E99+'PUERTO PLATA2'!E100</f>
        <v>329</v>
      </c>
      <c r="F99" s="8">
        <f>'PUERTO PLATA1'!F99+'PUERTO PLATA2'!F100</f>
        <v>329</v>
      </c>
      <c r="G99" s="8">
        <f>'PUERTO PLATA1'!G99+'PUERTO PLATA2'!G100</f>
        <v>329</v>
      </c>
      <c r="H99" s="8">
        <f>'PUERTO PLATA1'!H99+'PUERTO PLATA2'!H100</f>
        <v>329</v>
      </c>
      <c r="I99" s="8">
        <f>'PUERTO PLATA1'!I99+'PUERTO PLATA2'!I100</f>
        <v>329</v>
      </c>
      <c r="J99" s="2"/>
      <c r="K99" s="2"/>
    </row>
    <row r="100" spans="1:11" ht="15.75" customHeight="1">
      <c r="A100" s="11" t="s">
        <v>19</v>
      </c>
      <c r="B100" s="10"/>
      <c r="C100" s="8">
        <f>'PUERTO PLATA1'!C100+'PUERTO PLATA2'!C101</f>
        <v>339</v>
      </c>
      <c r="D100" s="8">
        <f>'PUERTO PLATA1'!D100+'PUERTO PLATA2'!D101</f>
        <v>339</v>
      </c>
      <c r="E100" s="8">
        <f>'PUERTO PLATA1'!E100+'PUERTO PLATA2'!E101</f>
        <v>529</v>
      </c>
      <c r="F100" s="8">
        <f>'PUERTO PLATA1'!F100+'PUERTO PLATA2'!F101</f>
        <v>509</v>
      </c>
      <c r="G100" s="8">
        <f>'PUERTO PLATA1'!G100+'PUERTO PLATA2'!G101</f>
        <v>0</v>
      </c>
      <c r="H100" s="8">
        <f>'PUERTO PLATA1'!H100+'PUERTO PLATA2'!H101</f>
        <v>0</v>
      </c>
      <c r="I100" s="8">
        <f>'PUERTO PLATA1'!I100+'PUERTO PLATA2'!I101</f>
        <v>0</v>
      </c>
      <c r="J100" s="2"/>
      <c r="K100" s="2"/>
    </row>
    <row r="101" spans="1:11" ht="15.75" customHeight="1">
      <c r="A101" s="11" t="s">
        <v>20</v>
      </c>
      <c r="B101" s="10"/>
      <c r="C101" s="8">
        <f>'PUERTO PLATA1'!C101+'PUERTO PLATA2'!C102</f>
        <v>492</v>
      </c>
      <c r="D101" s="8">
        <f>'PUERTO PLATA1'!D101+'PUERTO PLATA2'!D102</f>
        <v>492</v>
      </c>
      <c r="E101" s="8">
        <f>'PUERTO PLATA1'!E101+'PUERTO PLATA2'!E102</f>
        <v>502</v>
      </c>
      <c r="F101" s="8">
        <f>'PUERTO PLATA1'!F101+'PUERTO PLATA2'!F102</f>
        <v>492</v>
      </c>
      <c r="G101" s="8">
        <f>'PUERTO PLATA1'!G101+'PUERTO PLATA2'!G102</f>
        <v>0</v>
      </c>
      <c r="H101" s="8">
        <f>'PUERTO PLATA1'!H101+'PUERTO PLATA2'!H102</f>
        <v>0</v>
      </c>
      <c r="I101" s="8">
        <f>'PUERTO PLATA1'!I101+'PUERTO PLATA2'!I102</f>
        <v>0</v>
      </c>
      <c r="J101" s="2"/>
      <c r="K101" s="2"/>
    </row>
    <row r="102" spans="1:11" ht="15.75" customHeight="1">
      <c r="A102" s="11" t="s">
        <v>21</v>
      </c>
      <c r="B102" s="10"/>
      <c r="C102" s="8">
        <f>'PUERTO PLATA1'!C102+'PUERTO PLATA2'!C103</f>
        <v>536</v>
      </c>
      <c r="D102" s="8">
        <f>'PUERTO PLATA1'!D102+'PUERTO PLATA2'!D103</f>
        <v>546</v>
      </c>
      <c r="E102" s="8">
        <f>'PUERTO PLATA1'!E102+'PUERTO PLATA2'!E103</f>
        <v>546</v>
      </c>
      <c r="F102" s="8">
        <f>'PUERTO PLATA1'!F102+'PUERTO PLATA2'!F103</f>
        <v>546</v>
      </c>
      <c r="G102" s="8">
        <f>'PUERTO PLATA1'!G102+'PUERTO PLATA2'!G103</f>
        <v>0</v>
      </c>
      <c r="H102" s="8">
        <f>'PUERTO PLATA1'!H102+'PUERTO PLATA2'!H103</f>
        <v>0</v>
      </c>
      <c r="I102" s="8">
        <f>'PUERTO PLATA1'!I102+'PUERTO PLATA2'!I103</f>
        <v>0</v>
      </c>
      <c r="J102" s="2"/>
      <c r="K102" s="2"/>
    </row>
    <row r="103" spans="1:11" ht="15.75" customHeight="1">
      <c r="A103" s="7" t="s">
        <v>22</v>
      </c>
      <c r="B103" s="12">
        <f t="shared" ref="B103:I103" si="6">SUM(B95:B102)</f>
        <v>318</v>
      </c>
      <c r="C103" s="12">
        <f t="shared" si="6"/>
        <v>2667</v>
      </c>
      <c r="D103" s="12">
        <f t="shared" si="6"/>
        <v>2677</v>
      </c>
      <c r="E103" s="12">
        <f t="shared" si="6"/>
        <v>2717</v>
      </c>
      <c r="F103" s="12">
        <f t="shared" si="6"/>
        <v>2597</v>
      </c>
      <c r="G103" s="12">
        <f t="shared" si="6"/>
        <v>1045</v>
      </c>
      <c r="H103" s="12">
        <f t="shared" si="6"/>
        <v>1040</v>
      </c>
      <c r="I103" s="12">
        <f t="shared" si="6"/>
        <v>1045</v>
      </c>
      <c r="J103" s="2"/>
      <c r="K103" s="2"/>
    </row>
    <row r="104" spans="1:11" ht="15.75" customHeigh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14106</v>
      </c>
      <c r="J104" s="2"/>
      <c r="K104" s="2"/>
    </row>
    <row r="105" spans="1:1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>
      <c r="A107" s="2"/>
      <c r="B107" s="2"/>
      <c r="C107" s="2"/>
      <c r="D107" s="2"/>
      <c r="E107" s="2"/>
      <c r="F107" s="2"/>
      <c r="G107" s="61" t="s">
        <v>48</v>
      </c>
      <c r="H107" s="57">
        <f>I77+I63+I50+I36+I23+I90+I104</f>
        <v>176858</v>
      </c>
      <c r="I107" s="58"/>
      <c r="J107" s="2"/>
      <c r="K107" s="2"/>
    </row>
    <row r="108" spans="1:11" ht="15.75" customHeight="1">
      <c r="A108" s="2"/>
      <c r="B108" s="2"/>
      <c r="C108" s="2"/>
      <c r="D108" s="2"/>
      <c r="E108" s="2"/>
      <c r="F108" s="2"/>
      <c r="G108" s="62"/>
      <c r="H108" s="59"/>
      <c r="I108" s="60"/>
      <c r="J108" s="2"/>
      <c r="K108" s="2"/>
    </row>
  </sheetData>
  <mergeCells count="27">
    <mergeCell ref="A7:I7"/>
    <mergeCell ref="A8:I8"/>
    <mergeCell ref="A9:I9"/>
    <mergeCell ref="A11:A13"/>
    <mergeCell ref="B12:I12"/>
    <mergeCell ref="A10:I10"/>
    <mergeCell ref="B11:I11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B78:I78"/>
    <mergeCell ref="B79:I79"/>
    <mergeCell ref="A92:A94"/>
    <mergeCell ref="B92:I92"/>
    <mergeCell ref="B93:I93"/>
    <mergeCell ref="A78:A80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108"/>
  <sheetViews>
    <sheetView topLeftCell="A73" workbookViewId="0"/>
  </sheetViews>
  <sheetFormatPr baseColWidth="10" defaultColWidth="14.42578125" defaultRowHeight="15" customHeight="1"/>
  <cols>
    <col min="1" max="1" width="39" style="24" customWidth="1"/>
    <col min="2" max="2" width="10.85546875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32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122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v>947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10"/>
      <c r="C16" s="8">
        <v>1095</v>
      </c>
      <c r="D16" s="8">
        <v>1095</v>
      </c>
      <c r="E16" s="8">
        <v>1095</v>
      </c>
      <c r="F16" s="8">
        <v>1095</v>
      </c>
      <c r="G16" s="8">
        <v>1095</v>
      </c>
      <c r="H16" s="8">
        <v>1095</v>
      </c>
      <c r="I16" s="8">
        <v>1095</v>
      </c>
      <c r="J16" s="5"/>
      <c r="K16" s="2"/>
    </row>
    <row r="17" spans="1:11" ht="20.25" thickTop="1" thickBot="1">
      <c r="A17" s="11" t="s">
        <v>17</v>
      </c>
      <c r="B17" s="10"/>
      <c r="C17" s="8">
        <v>1147</v>
      </c>
      <c r="D17" s="8">
        <v>1147</v>
      </c>
      <c r="E17" s="8">
        <v>1147</v>
      </c>
      <c r="F17" s="8">
        <v>1147</v>
      </c>
      <c r="G17" s="8">
        <v>1147</v>
      </c>
      <c r="H17" s="8">
        <v>1147</v>
      </c>
      <c r="I17" s="8">
        <v>1147</v>
      </c>
      <c r="J17" s="5"/>
      <c r="K17" s="2"/>
    </row>
    <row r="18" spans="1:11" ht="20.25" thickTop="1" thickBot="1">
      <c r="A18" s="11" t="s">
        <v>18</v>
      </c>
      <c r="B18" s="10"/>
      <c r="C18" s="8">
        <v>1411</v>
      </c>
      <c r="D18" s="8">
        <v>1411</v>
      </c>
      <c r="E18" s="8">
        <v>1411</v>
      </c>
      <c r="F18" s="8">
        <v>1411</v>
      </c>
      <c r="G18" s="8">
        <v>1411</v>
      </c>
      <c r="H18" s="8">
        <v>1411</v>
      </c>
      <c r="I18" s="8">
        <v>1411</v>
      </c>
      <c r="J18" s="5"/>
      <c r="K18" s="2"/>
    </row>
    <row r="19" spans="1:11" ht="20.25" thickTop="1" thickBot="1">
      <c r="A19" s="11" t="s">
        <v>19</v>
      </c>
      <c r="B19" s="10"/>
      <c r="C19" s="8">
        <v>1280</v>
      </c>
      <c r="D19" s="8">
        <v>1280</v>
      </c>
      <c r="E19" s="8">
        <v>1280</v>
      </c>
      <c r="F19" s="8">
        <v>1280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10"/>
      <c r="C20" s="8">
        <v>1319</v>
      </c>
      <c r="D20" s="8">
        <v>1319</v>
      </c>
      <c r="E20" s="8">
        <v>1319</v>
      </c>
      <c r="F20" s="8">
        <v>1319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10"/>
      <c r="C21" s="8">
        <v>1253</v>
      </c>
      <c r="D21" s="8">
        <v>1253</v>
      </c>
      <c r="E21" s="8">
        <v>1253</v>
      </c>
      <c r="F21" s="8">
        <v>1253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2">
        <f>SUM(B14:B21)</f>
        <v>947</v>
      </c>
      <c r="C22" s="12">
        <f t="shared" ref="C22:I22" si="0">SUM(C16:C21)</f>
        <v>7505</v>
      </c>
      <c r="D22" s="12">
        <f t="shared" si="0"/>
        <v>7505</v>
      </c>
      <c r="E22" s="12">
        <f t="shared" si="0"/>
        <v>7505</v>
      </c>
      <c r="F22" s="12">
        <f t="shared" si="0"/>
        <v>7505</v>
      </c>
      <c r="G22" s="12">
        <f t="shared" si="0"/>
        <v>3653</v>
      </c>
      <c r="H22" s="12">
        <f t="shared" si="0"/>
        <v>3653</v>
      </c>
      <c r="I22" s="12">
        <f t="shared" si="0"/>
        <v>3653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41926</v>
      </c>
      <c r="J23" s="2"/>
      <c r="K23" s="2"/>
    </row>
    <row r="24" spans="1:11" ht="15.75" customHeight="1" thickTop="1" thickBot="1">
      <c r="A24" s="69" t="s">
        <v>4</v>
      </c>
      <c r="B24" s="51" t="s">
        <v>32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123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v>1556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1881</v>
      </c>
      <c r="D29" s="8">
        <v>1881</v>
      </c>
      <c r="E29" s="8">
        <v>1881</v>
      </c>
      <c r="F29" s="8">
        <v>1881</v>
      </c>
      <c r="G29" s="8">
        <v>1881</v>
      </c>
      <c r="H29" s="8">
        <v>1881</v>
      </c>
      <c r="I29" s="8">
        <v>1881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1749</v>
      </c>
      <c r="D30" s="8">
        <v>1749</v>
      </c>
      <c r="E30" s="8">
        <v>1749</v>
      </c>
      <c r="F30" s="8">
        <v>1749</v>
      </c>
      <c r="G30" s="8">
        <v>1749</v>
      </c>
      <c r="H30" s="8">
        <v>1749</v>
      </c>
      <c r="I30" s="8">
        <v>1749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1977</v>
      </c>
      <c r="D31" s="8">
        <v>1977</v>
      </c>
      <c r="E31" s="8">
        <v>1977</v>
      </c>
      <c r="F31" s="8">
        <v>1977</v>
      </c>
      <c r="G31" s="8">
        <v>1977</v>
      </c>
      <c r="H31" s="8">
        <v>1977</v>
      </c>
      <c r="I31" s="8">
        <v>1977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1957</v>
      </c>
      <c r="D32" s="8">
        <v>1957</v>
      </c>
      <c r="E32" s="8">
        <v>1957</v>
      </c>
      <c r="F32" s="8">
        <v>1957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1845</v>
      </c>
      <c r="D33" s="8">
        <v>1845</v>
      </c>
      <c r="E33" s="8">
        <v>1845</v>
      </c>
      <c r="F33" s="8">
        <v>1845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1936</v>
      </c>
      <c r="D34" s="8">
        <v>1936</v>
      </c>
      <c r="E34" s="8">
        <v>1936</v>
      </c>
      <c r="F34" s="8">
        <v>1936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1556</v>
      </c>
      <c r="C35" s="12">
        <f t="shared" si="1"/>
        <v>11345</v>
      </c>
      <c r="D35" s="12">
        <f t="shared" si="1"/>
        <v>11345</v>
      </c>
      <c r="E35" s="12">
        <f t="shared" si="1"/>
        <v>11345</v>
      </c>
      <c r="F35" s="12">
        <f t="shared" si="1"/>
        <v>11345</v>
      </c>
      <c r="G35" s="12">
        <f t="shared" si="1"/>
        <v>5607</v>
      </c>
      <c r="H35" s="12">
        <f t="shared" si="1"/>
        <v>5607</v>
      </c>
      <c r="I35" s="12">
        <f t="shared" si="1"/>
        <v>5607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63757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32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124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10">
        <v>352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369</v>
      </c>
      <c r="D43" s="8">
        <v>369</v>
      </c>
      <c r="E43" s="8">
        <v>369</v>
      </c>
      <c r="F43" s="8">
        <v>369</v>
      </c>
      <c r="G43" s="8">
        <v>369</v>
      </c>
      <c r="H43" s="8">
        <v>369</v>
      </c>
      <c r="I43" s="8">
        <v>369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324</v>
      </c>
      <c r="D44" s="8">
        <v>324</v>
      </c>
      <c r="E44" s="8">
        <v>324</v>
      </c>
      <c r="F44" s="8">
        <v>324</v>
      </c>
      <c r="G44" s="8">
        <v>324</v>
      </c>
      <c r="H44" s="8">
        <v>324</v>
      </c>
      <c r="I44" s="8">
        <v>324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378</v>
      </c>
      <c r="D45" s="8">
        <v>378</v>
      </c>
      <c r="E45" s="8">
        <v>378</v>
      </c>
      <c r="F45" s="8">
        <v>378</v>
      </c>
      <c r="G45" s="8">
        <v>378</v>
      </c>
      <c r="H45" s="8">
        <v>378</v>
      </c>
      <c r="I45" s="8">
        <v>378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410</v>
      </c>
      <c r="D46" s="8">
        <v>410</v>
      </c>
      <c r="E46" s="8">
        <v>410</v>
      </c>
      <c r="F46" s="8">
        <v>410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370</v>
      </c>
      <c r="D47" s="8">
        <v>370</v>
      </c>
      <c r="E47" s="8">
        <v>370</v>
      </c>
      <c r="F47" s="8">
        <v>370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391</v>
      </c>
      <c r="D48" s="8">
        <v>391</v>
      </c>
      <c r="E48" s="8">
        <v>391</v>
      </c>
      <c r="F48" s="8">
        <v>391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352</v>
      </c>
      <c r="C49" s="12">
        <f t="shared" si="2"/>
        <v>2242</v>
      </c>
      <c r="D49" s="12">
        <f t="shared" si="2"/>
        <v>2242</v>
      </c>
      <c r="E49" s="12">
        <f t="shared" si="2"/>
        <v>2242</v>
      </c>
      <c r="F49" s="12">
        <f t="shared" si="2"/>
        <v>2242</v>
      </c>
      <c r="G49" s="12">
        <f t="shared" si="2"/>
        <v>1071</v>
      </c>
      <c r="H49" s="12">
        <f t="shared" si="2"/>
        <v>1071</v>
      </c>
      <c r="I49" s="12">
        <f t="shared" si="2"/>
        <v>1071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12533</v>
      </c>
      <c r="J50" s="2"/>
      <c r="K50" s="2"/>
    </row>
    <row r="51" spans="1:11" ht="15.75" customHeight="1" thickTop="1" thickBot="1">
      <c r="A51" s="69" t="s">
        <v>4</v>
      </c>
      <c r="B51" s="51" t="s">
        <v>32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125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10">
        <v>283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219</v>
      </c>
      <c r="D56" s="8">
        <v>219</v>
      </c>
      <c r="E56" s="8">
        <v>219</v>
      </c>
      <c r="F56" s="8">
        <v>219</v>
      </c>
      <c r="G56" s="8">
        <v>219</v>
      </c>
      <c r="H56" s="8">
        <v>219</v>
      </c>
      <c r="I56" s="8">
        <v>219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281</v>
      </c>
      <c r="D57" s="8">
        <v>281</v>
      </c>
      <c r="E57" s="8">
        <v>281</v>
      </c>
      <c r="F57" s="8">
        <v>281</v>
      </c>
      <c r="G57" s="8">
        <v>281</v>
      </c>
      <c r="H57" s="8">
        <v>281</v>
      </c>
      <c r="I57" s="8">
        <v>281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304</v>
      </c>
      <c r="D58" s="8">
        <v>304</v>
      </c>
      <c r="E58" s="8">
        <v>304</v>
      </c>
      <c r="F58" s="8">
        <v>304</v>
      </c>
      <c r="G58" s="8">
        <v>304</v>
      </c>
      <c r="H58" s="8">
        <v>304</v>
      </c>
      <c r="I58" s="8">
        <v>304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279</v>
      </c>
      <c r="D59" s="8">
        <v>279</v>
      </c>
      <c r="E59" s="8">
        <v>279</v>
      </c>
      <c r="F59" s="8">
        <v>279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282</v>
      </c>
      <c r="D60" s="8">
        <v>282</v>
      </c>
      <c r="E60" s="8">
        <v>282</v>
      </c>
      <c r="F60" s="8">
        <v>282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350</v>
      </c>
      <c r="D61" s="8">
        <v>350</v>
      </c>
      <c r="E61" s="8">
        <v>350</v>
      </c>
      <c r="F61" s="8">
        <v>350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283</v>
      </c>
      <c r="C62" s="12">
        <f t="shared" si="3"/>
        <v>1715</v>
      </c>
      <c r="D62" s="12">
        <f t="shared" si="3"/>
        <v>1715</v>
      </c>
      <c r="E62" s="12">
        <f t="shared" si="3"/>
        <v>1715</v>
      </c>
      <c r="F62" s="12">
        <f t="shared" si="3"/>
        <v>1715</v>
      </c>
      <c r="G62" s="12">
        <f t="shared" si="3"/>
        <v>804</v>
      </c>
      <c r="H62" s="12">
        <f t="shared" si="3"/>
        <v>804</v>
      </c>
      <c r="I62" s="15">
        <f t="shared" si="3"/>
        <v>804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9555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32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126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10">
        <v>295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 thickTop="1" thickBot="1">
      <c r="A69" s="9" t="s">
        <v>15</v>
      </c>
      <c r="B69" s="10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 thickTop="1" thickBot="1">
      <c r="A70" s="11" t="s">
        <v>16</v>
      </c>
      <c r="B70" s="10"/>
      <c r="C70" s="8">
        <v>275</v>
      </c>
      <c r="D70" s="8">
        <v>275</v>
      </c>
      <c r="E70" s="8">
        <v>275</v>
      </c>
      <c r="F70" s="8">
        <v>275</v>
      </c>
      <c r="G70" s="8">
        <v>275</v>
      </c>
      <c r="H70" s="8">
        <v>275</v>
      </c>
      <c r="I70" s="8">
        <v>275</v>
      </c>
      <c r="J70" s="2"/>
      <c r="K70" s="2"/>
    </row>
    <row r="71" spans="1:11" ht="15.75" customHeight="1" thickTop="1" thickBot="1">
      <c r="A71" s="11" t="s">
        <v>17</v>
      </c>
      <c r="B71" s="10"/>
      <c r="C71" s="8">
        <v>284</v>
      </c>
      <c r="D71" s="8">
        <v>284</v>
      </c>
      <c r="E71" s="8">
        <v>284</v>
      </c>
      <c r="F71" s="8">
        <v>284</v>
      </c>
      <c r="G71" s="8">
        <v>284</v>
      </c>
      <c r="H71" s="8">
        <v>284</v>
      </c>
      <c r="I71" s="8">
        <v>284</v>
      </c>
      <c r="J71" s="2"/>
      <c r="K71" s="2"/>
    </row>
    <row r="72" spans="1:11" ht="15.75" customHeight="1" thickTop="1" thickBot="1">
      <c r="A72" s="11" t="s">
        <v>18</v>
      </c>
      <c r="B72" s="10"/>
      <c r="C72" s="8">
        <v>287</v>
      </c>
      <c r="D72" s="8">
        <v>287</v>
      </c>
      <c r="E72" s="8">
        <v>287</v>
      </c>
      <c r="F72" s="8">
        <v>287</v>
      </c>
      <c r="G72" s="8">
        <v>287</v>
      </c>
      <c r="H72" s="8">
        <v>287</v>
      </c>
      <c r="I72" s="8">
        <v>287</v>
      </c>
      <c r="J72" s="2"/>
      <c r="K72" s="2"/>
    </row>
    <row r="73" spans="1:11" ht="15.75" customHeight="1" thickTop="1" thickBot="1">
      <c r="A73" s="11" t="s">
        <v>19</v>
      </c>
      <c r="B73" s="10"/>
      <c r="C73" s="8">
        <v>284</v>
      </c>
      <c r="D73" s="8">
        <v>284</v>
      </c>
      <c r="E73" s="8">
        <v>284</v>
      </c>
      <c r="F73" s="8">
        <v>284</v>
      </c>
      <c r="G73" s="8"/>
      <c r="H73" s="8"/>
      <c r="I73" s="8"/>
      <c r="J73" s="2"/>
      <c r="K73" s="2"/>
    </row>
    <row r="74" spans="1:11" ht="15.75" customHeight="1" thickTop="1" thickBot="1">
      <c r="A74" s="11" t="s">
        <v>20</v>
      </c>
      <c r="B74" s="10"/>
      <c r="C74" s="8">
        <v>276</v>
      </c>
      <c r="D74" s="8">
        <v>276</v>
      </c>
      <c r="E74" s="8">
        <v>276</v>
      </c>
      <c r="F74" s="8">
        <v>276</v>
      </c>
      <c r="G74" s="8"/>
      <c r="H74" s="8"/>
      <c r="I74" s="8"/>
      <c r="J74" s="2"/>
      <c r="K74" s="2"/>
    </row>
    <row r="75" spans="1:11" ht="15.75" customHeight="1" thickTop="1" thickBot="1">
      <c r="A75" s="11" t="s">
        <v>21</v>
      </c>
      <c r="B75" s="10"/>
      <c r="C75" s="8">
        <v>269</v>
      </c>
      <c r="D75" s="8">
        <v>269</v>
      </c>
      <c r="E75" s="8">
        <v>269</v>
      </c>
      <c r="F75" s="8">
        <v>269</v>
      </c>
      <c r="G75" s="8"/>
      <c r="H75" s="8"/>
      <c r="I75" s="8"/>
      <c r="J75" s="2"/>
      <c r="K75" s="2"/>
    </row>
    <row r="76" spans="1:11" ht="15.75" customHeight="1" thickTop="1" thickBot="1">
      <c r="A76" s="7" t="s">
        <v>22</v>
      </c>
      <c r="B76" s="12">
        <f t="shared" ref="B76:I76" si="4">SUM(B68:B75)</f>
        <v>295</v>
      </c>
      <c r="C76" s="12">
        <f t="shared" si="4"/>
        <v>1675</v>
      </c>
      <c r="D76" s="12">
        <f t="shared" si="4"/>
        <v>1675</v>
      </c>
      <c r="E76" s="12">
        <f t="shared" si="4"/>
        <v>1675</v>
      </c>
      <c r="F76" s="12">
        <f t="shared" si="4"/>
        <v>1675</v>
      </c>
      <c r="G76" s="12">
        <f t="shared" si="4"/>
        <v>846</v>
      </c>
      <c r="H76" s="12">
        <f t="shared" si="4"/>
        <v>846</v>
      </c>
      <c r="I76" s="12">
        <f t="shared" si="4"/>
        <v>846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9533</v>
      </c>
      <c r="J77" s="2"/>
      <c r="K77" s="2"/>
    </row>
    <row r="78" spans="1:11" ht="15.75" customHeight="1" thickTop="1" thickBot="1">
      <c r="A78" s="69" t="s">
        <v>4</v>
      </c>
      <c r="B78" s="51" t="s">
        <v>32</v>
      </c>
      <c r="C78" s="72"/>
      <c r="D78" s="72"/>
      <c r="E78" s="72"/>
      <c r="F78" s="72"/>
      <c r="G78" s="72"/>
      <c r="H78" s="72"/>
      <c r="I78" s="73"/>
      <c r="J78" s="2"/>
      <c r="K78" s="2"/>
    </row>
    <row r="79" spans="1:11" ht="15.75" customHeight="1" thickTop="1" thickBot="1">
      <c r="A79" s="70"/>
      <c r="B79" s="51" t="s">
        <v>127</v>
      </c>
      <c r="C79" s="72"/>
      <c r="D79" s="72"/>
      <c r="E79" s="72"/>
      <c r="F79" s="72"/>
      <c r="G79" s="72"/>
      <c r="H79" s="72"/>
      <c r="I79" s="73"/>
      <c r="J79" s="2"/>
      <c r="K79" s="2"/>
    </row>
    <row r="80" spans="1:11" ht="15.75" customHeight="1" thickTop="1" thickBot="1">
      <c r="A80" s="71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 thickTop="1" thickBot="1">
      <c r="A81" s="7" t="s">
        <v>14</v>
      </c>
      <c r="B81" s="10">
        <v>290</v>
      </c>
      <c r="C81" s="8"/>
      <c r="D81" s="8"/>
      <c r="E81" s="8"/>
      <c r="F81" s="8"/>
      <c r="G81" s="8"/>
      <c r="H81" s="8"/>
      <c r="I81" s="8"/>
      <c r="J81" s="2"/>
      <c r="K81" s="2"/>
    </row>
    <row r="82" spans="1:11" ht="15.75" customHeight="1" thickTop="1" thickBot="1">
      <c r="A82" s="9" t="s">
        <v>15</v>
      </c>
      <c r="B82" s="10"/>
      <c r="C82" s="8"/>
      <c r="D82" s="8"/>
      <c r="E82" s="8"/>
      <c r="F82" s="8"/>
      <c r="G82" s="8"/>
      <c r="H82" s="8"/>
      <c r="I82" s="8"/>
      <c r="J82" s="2"/>
      <c r="K82" s="2"/>
    </row>
    <row r="83" spans="1:11" ht="15.75" customHeight="1" thickTop="1" thickBot="1">
      <c r="A83" s="11" t="s">
        <v>16</v>
      </c>
      <c r="B83" s="10"/>
      <c r="C83" s="8">
        <v>304</v>
      </c>
      <c r="D83" s="8">
        <v>304</v>
      </c>
      <c r="E83" s="8">
        <v>304</v>
      </c>
      <c r="F83" s="8">
        <v>304</v>
      </c>
      <c r="G83" s="8">
        <v>304</v>
      </c>
      <c r="H83" s="8">
        <v>304</v>
      </c>
      <c r="I83" s="8">
        <v>304</v>
      </c>
      <c r="J83" s="2"/>
      <c r="K83" s="2"/>
    </row>
    <row r="84" spans="1:11" ht="15.75" customHeight="1" thickTop="1" thickBot="1">
      <c r="A84" s="11" t="s">
        <v>17</v>
      </c>
      <c r="B84" s="10"/>
      <c r="C84" s="8">
        <v>284</v>
      </c>
      <c r="D84" s="8">
        <v>284</v>
      </c>
      <c r="E84" s="8">
        <v>284</v>
      </c>
      <c r="F84" s="8">
        <v>284</v>
      </c>
      <c r="G84" s="8">
        <v>284</v>
      </c>
      <c r="H84" s="8">
        <v>284</v>
      </c>
      <c r="I84" s="8">
        <v>284</v>
      </c>
      <c r="J84" s="2"/>
      <c r="K84" s="2"/>
    </row>
    <row r="85" spans="1:11" ht="15.75" customHeight="1" thickTop="1" thickBot="1">
      <c r="A85" s="11" t="s">
        <v>18</v>
      </c>
      <c r="B85" s="10"/>
      <c r="C85" s="8">
        <v>328</v>
      </c>
      <c r="D85" s="8">
        <v>328</v>
      </c>
      <c r="E85" s="8">
        <v>328</v>
      </c>
      <c r="F85" s="8">
        <v>328</v>
      </c>
      <c r="G85" s="8">
        <v>328</v>
      </c>
      <c r="H85" s="8">
        <v>328</v>
      </c>
      <c r="I85" s="8">
        <v>328</v>
      </c>
      <c r="J85" s="2"/>
      <c r="K85" s="2"/>
    </row>
    <row r="86" spans="1:11" ht="15.75" customHeight="1" thickTop="1" thickBot="1">
      <c r="A86" s="11" t="s">
        <v>19</v>
      </c>
      <c r="B86" s="10"/>
      <c r="C86" s="8">
        <v>306</v>
      </c>
      <c r="D86" s="8">
        <v>306</v>
      </c>
      <c r="E86" s="8">
        <v>306</v>
      </c>
      <c r="F86" s="8">
        <v>306</v>
      </c>
      <c r="G86" s="8"/>
      <c r="H86" s="8"/>
      <c r="I86" s="8"/>
      <c r="J86" s="2"/>
      <c r="K86" s="2"/>
    </row>
    <row r="87" spans="1:11" ht="15.75" customHeight="1" thickTop="1" thickBot="1">
      <c r="A87" s="11" t="s">
        <v>20</v>
      </c>
      <c r="B87" s="10"/>
      <c r="C87" s="8">
        <v>331</v>
      </c>
      <c r="D87" s="8">
        <v>331</v>
      </c>
      <c r="E87" s="8">
        <v>331</v>
      </c>
      <c r="F87" s="8">
        <v>331</v>
      </c>
      <c r="G87" s="8"/>
      <c r="H87" s="8"/>
      <c r="I87" s="8"/>
      <c r="J87" s="2"/>
      <c r="K87" s="2"/>
    </row>
    <row r="88" spans="1:11" ht="15.75" customHeight="1" thickTop="1" thickBot="1">
      <c r="A88" s="11" t="s">
        <v>21</v>
      </c>
      <c r="B88" s="10"/>
      <c r="C88" s="8">
        <v>314</v>
      </c>
      <c r="D88" s="8">
        <v>314</v>
      </c>
      <c r="E88" s="8">
        <v>314</v>
      </c>
      <c r="F88" s="8">
        <v>314</v>
      </c>
      <c r="G88" s="8"/>
      <c r="H88" s="8"/>
      <c r="I88" s="8"/>
      <c r="J88" s="2"/>
      <c r="K88" s="2"/>
    </row>
    <row r="89" spans="1:11" ht="15.75" customHeight="1" thickTop="1" thickBot="1">
      <c r="A89" s="7" t="s">
        <v>22</v>
      </c>
      <c r="B89" s="12">
        <f t="shared" ref="B89:I89" si="5">SUM(B81:B88)</f>
        <v>290</v>
      </c>
      <c r="C89" s="12">
        <f t="shared" si="5"/>
        <v>1867</v>
      </c>
      <c r="D89" s="12">
        <f t="shared" si="5"/>
        <v>1867</v>
      </c>
      <c r="E89" s="12">
        <f t="shared" si="5"/>
        <v>1867</v>
      </c>
      <c r="F89" s="12">
        <f t="shared" si="5"/>
        <v>1867</v>
      </c>
      <c r="G89" s="12">
        <f t="shared" si="5"/>
        <v>916</v>
      </c>
      <c r="H89" s="12">
        <f t="shared" si="5"/>
        <v>916</v>
      </c>
      <c r="I89" s="12">
        <f t="shared" si="5"/>
        <v>916</v>
      </c>
      <c r="J89" s="2"/>
      <c r="K89" s="2"/>
    </row>
    <row r="90" spans="1:11" ht="15.75" customHeight="1" thickTop="1" thickBot="1">
      <c r="A90" s="2"/>
      <c r="B90" s="2"/>
      <c r="C90" s="2"/>
      <c r="D90" s="2"/>
      <c r="E90" s="2"/>
      <c r="F90" s="2"/>
      <c r="G90" s="2"/>
      <c r="H90" s="2"/>
      <c r="I90" s="14">
        <f>SUM(B89:I89)</f>
        <v>10506</v>
      </c>
      <c r="J90" s="2"/>
      <c r="K90" s="2"/>
    </row>
    <row r="91" spans="1:11" ht="15.75" customHeight="1" thickBo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 thickTop="1" thickBot="1">
      <c r="A92" s="69" t="s">
        <v>4</v>
      </c>
      <c r="B92" s="51" t="s">
        <v>32</v>
      </c>
      <c r="C92" s="72"/>
      <c r="D92" s="72"/>
      <c r="E92" s="72"/>
      <c r="F92" s="72"/>
      <c r="G92" s="72"/>
      <c r="H92" s="72"/>
      <c r="I92" s="73"/>
      <c r="J92" s="2"/>
      <c r="K92" s="2"/>
    </row>
    <row r="93" spans="1:11" ht="15.75" customHeight="1" thickTop="1" thickBot="1">
      <c r="A93" s="70"/>
      <c r="B93" s="51" t="s">
        <v>128</v>
      </c>
      <c r="C93" s="72"/>
      <c r="D93" s="72"/>
      <c r="E93" s="72"/>
      <c r="F93" s="72"/>
      <c r="G93" s="72"/>
      <c r="H93" s="72"/>
      <c r="I93" s="73"/>
      <c r="J93" s="2"/>
      <c r="K93" s="2"/>
    </row>
    <row r="94" spans="1:11" ht="15.75" customHeight="1" thickTop="1" thickBot="1">
      <c r="A94" s="71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 thickTop="1" thickBot="1">
      <c r="A95" s="7" t="s">
        <v>14</v>
      </c>
      <c r="B95" s="10">
        <v>318</v>
      </c>
      <c r="C95" s="8"/>
      <c r="D95" s="8"/>
      <c r="E95" s="8"/>
      <c r="F95" s="8"/>
      <c r="G95" s="8"/>
      <c r="H95" s="8"/>
      <c r="I95" s="8"/>
      <c r="J95" s="2"/>
      <c r="K95" s="2"/>
    </row>
    <row r="96" spans="1:11" ht="15.75" customHeight="1" thickTop="1" thickBot="1">
      <c r="A96" s="9" t="s">
        <v>15</v>
      </c>
      <c r="B96" s="10"/>
      <c r="C96" s="8"/>
      <c r="D96" s="8"/>
      <c r="E96" s="8"/>
      <c r="F96" s="8"/>
      <c r="G96" s="8"/>
      <c r="H96" s="8"/>
      <c r="I96" s="8"/>
      <c r="J96" s="2"/>
      <c r="K96" s="2"/>
    </row>
    <row r="97" spans="1:11" ht="15.75" customHeight="1" thickTop="1" thickBot="1">
      <c r="A97" s="11" t="s">
        <v>16</v>
      </c>
      <c r="B97" s="10"/>
      <c r="C97" s="8">
        <v>310</v>
      </c>
      <c r="D97" s="8">
        <v>310</v>
      </c>
      <c r="E97" s="8">
        <v>310</v>
      </c>
      <c r="F97" s="8">
        <v>310</v>
      </c>
      <c r="G97" s="8">
        <v>310</v>
      </c>
      <c r="H97" s="8">
        <v>310</v>
      </c>
      <c r="I97" s="8">
        <v>310</v>
      </c>
      <c r="J97" s="2"/>
      <c r="K97" s="2"/>
    </row>
    <row r="98" spans="1:11" ht="15.75" customHeight="1" thickTop="1" thickBot="1">
      <c r="A98" s="11" t="s">
        <v>17</v>
      </c>
      <c r="B98" s="10"/>
      <c r="C98" s="8">
        <v>301</v>
      </c>
      <c r="D98" s="8">
        <v>301</v>
      </c>
      <c r="E98" s="8">
        <v>301</v>
      </c>
      <c r="F98" s="8">
        <v>301</v>
      </c>
      <c r="G98" s="8">
        <v>301</v>
      </c>
      <c r="H98" s="8">
        <v>301</v>
      </c>
      <c r="I98" s="8">
        <v>301</v>
      </c>
      <c r="J98" s="2"/>
      <c r="K98" s="2"/>
    </row>
    <row r="99" spans="1:11" ht="15.75" customHeight="1" thickTop="1" thickBot="1">
      <c r="A99" s="11" t="s">
        <v>18</v>
      </c>
      <c r="B99" s="10"/>
      <c r="C99" s="8">
        <v>329</v>
      </c>
      <c r="D99" s="8">
        <v>329</v>
      </c>
      <c r="E99" s="8">
        <v>329</v>
      </c>
      <c r="F99" s="8">
        <v>329</v>
      </c>
      <c r="G99" s="8">
        <v>329</v>
      </c>
      <c r="H99" s="8">
        <v>329</v>
      </c>
      <c r="I99" s="8">
        <v>329</v>
      </c>
      <c r="J99" s="2"/>
      <c r="K99" s="2"/>
    </row>
    <row r="100" spans="1:11" ht="15.75" customHeight="1" thickTop="1" thickBot="1">
      <c r="A100" s="11" t="s">
        <v>19</v>
      </c>
      <c r="B100" s="10"/>
      <c r="C100" s="8">
        <v>339</v>
      </c>
      <c r="D100" s="8">
        <v>339</v>
      </c>
      <c r="E100" s="8">
        <v>339</v>
      </c>
      <c r="F100" s="8">
        <v>339</v>
      </c>
      <c r="G100" s="8"/>
      <c r="H100" s="8"/>
      <c r="I100" s="8"/>
      <c r="J100" s="2"/>
      <c r="K100" s="2"/>
    </row>
    <row r="101" spans="1:11" ht="15.75" customHeight="1" thickTop="1" thickBot="1">
      <c r="A101" s="11" t="s">
        <v>20</v>
      </c>
      <c r="B101" s="10"/>
      <c r="C101" s="8">
        <v>292</v>
      </c>
      <c r="D101" s="8">
        <v>292</v>
      </c>
      <c r="E101" s="8">
        <v>292</v>
      </c>
      <c r="F101" s="8">
        <v>292</v>
      </c>
      <c r="G101" s="8"/>
      <c r="H101" s="8"/>
      <c r="I101" s="8"/>
      <c r="J101" s="2"/>
      <c r="K101" s="2"/>
    </row>
    <row r="102" spans="1:11" ht="15.75" customHeight="1" thickTop="1" thickBot="1">
      <c r="A102" s="11" t="s">
        <v>21</v>
      </c>
      <c r="B102" s="10"/>
      <c r="C102" s="8">
        <v>286</v>
      </c>
      <c r="D102" s="8">
        <v>286</v>
      </c>
      <c r="E102" s="8">
        <v>286</v>
      </c>
      <c r="F102" s="8">
        <v>286</v>
      </c>
      <c r="G102" s="8"/>
      <c r="H102" s="8"/>
      <c r="I102" s="8"/>
      <c r="J102" s="2"/>
      <c r="K102" s="2"/>
    </row>
    <row r="103" spans="1:11" ht="15.75" customHeight="1" thickTop="1" thickBot="1">
      <c r="A103" s="7" t="s">
        <v>22</v>
      </c>
      <c r="B103" s="12">
        <f t="shared" ref="B103:I103" si="6">SUM(B95:B102)</f>
        <v>318</v>
      </c>
      <c r="C103" s="12">
        <f t="shared" si="6"/>
        <v>1857</v>
      </c>
      <c r="D103" s="12">
        <f t="shared" si="6"/>
        <v>1857</v>
      </c>
      <c r="E103" s="12">
        <f t="shared" si="6"/>
        <v>1857</v>
      </c>
      <c r="F103" s="12">
        <f t="shared" si="6"/>
        <v>1857</v>
      </c>
      <c r="G103" s="12">
        <f t="shared" si="6"/>
        <v>940</v>
      </c>
      <c r="H103" s="12">
        <f t="shared" si="6"/>
        <v>940</v>
      </c>
      <c r="I103" s="12">
        <f t="shared" si="6"/>
        <v>940</v>
      </c>
      <c r="J103" s="2"/>
      <c r="K103" s="2"/>
    </row>
    <row r="104" spans="1:11" ht="15.75" customHeight="1" thickTop="1" thickBo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10566</v>
      </c>
      <c r="J104" s="2"/>
      <c r="K104" s="2"/>
    </row>
    <row r="105" spans="1:1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 thickBo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>
      <c r="A107" s="2"/>
      <c r="B107" s="2"/>
      <c r="C107" s="2"/>
      <c r="D107" s="2"/>
      <c r="E107" s="2"/>
      <c r="F107" s="2"/>
      <c r="G107" s="64" t="s">
        <v>48</v>
      </c>
      <c r="H107" s="57">
        <f>I77+I63+I50+I36+I23+I90+I104</f>
        <v>158376</v>
      </c>
      <c r="I107" s="66"/>
      <c r="J107" s="2"/>
      <c r="K107" s="2"/>
    </row>
    <row r="108" spans="1:11" ht="15.75" customHeight="1" thickBot="1">
      <c r="A108" s="2"/>
      <c r="B108" s="2"/>
      <c r="C108" s="2"/>
      <c r="D108" s="2"/>
      <c r="E108" s="2"/>
      <c r="F108" s="2"/>
      <c r="G108" s="65"/>
      <c r="H108" s="67"/>
      <c r="I108" s="68"/>
      <c r="J108" s="2"/>
      <c r="K108" s="2"/>
    </row>
  </sheetData>
  <mergeCells count="27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A78:A80"/>
    <mergeCell ref="B78:I78"/>
    <mergeCell ref="B79:I79"/>
    <mergeCell ref="A92:A94"/>
    <mergeCell ref="B92:I92"/>
    <mergeCell ref="B93:I93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K112"/>
  <sheetViews>
    <sheetView topLeftCell="A82" workbookViewId="0">
      <selection activeCell="J107" sqref="J107"/>
    </sheetView>
  </sheetViews>
  <sheetFormatPr baseColWidth="10" defaultRowHeight="15"/>
  <cols>
    <col min="1" max="1" width="30" style="26" customWidth="1"/>
    <col min="2" max="2" width="11.42578125" style="26"/>
    <col min="3" max="3" width="20.140625" style="26" customWidth="1"/>
    <col min="4" max="4" width="15.7109375" style="26" customWidth="1"/>
    <col min="5" max="5" width="19.7109375" style="26" customWidth="1"/>
    <col min="6" max="6" width="21.5703125" style="26" customWidth="1"/>
    <col min="7" max="7" width="23" style="26" customWidth="1"/>
    <col min="8" max="8" width="19.7109375" style="26" customWidth="1"/>
    <col min="9" max="9" width="21.5703125" style="26" customWidth="1"/>
    <col min="10" max="16384" width="11.42578125" style="26"/>
  </cols>
  <sheetData>
    <row r="2" spans="1:10">
      <c r="A2" s="25"/>
      <c r="B2" s="25"/>
      <c r="C2" s="25"/>
      <c r="D2" s="25"/>
      <c r="E2" s="25"/>
      <c r="F2" s="25"/>
      <c r="G2" s="25"/>
      <c r="H2" s="25"/>
      <c r="I2" s="25"/>
    </row>
    <row r="3" spans="1:10">
      <c r="A3" s="25"/>
      <c r="B3" s="25"/>
      <c r="C3" s="25"/>
      <c r="D3" s="25"/>
      <c r="E3" s="25"/>
      <c r="F3" s="25"/>
      <c r="G3" s="25"/>
      <c r="H3" s="25"/>
      <c r="I3" s="25"/>
    </row>
    <row r="4" spans="1:10">
      <c r="A4" s="25"/>
      <c r="B4" s="25"/>
      <c r="C4" s="25"/>
      <c r="D4" s="25"/>
      <c r="E4" s="25"/>
      <c r="F4" s="25"/>
      <c r="G4" s="25"/>
      <c r="H4" s="25"/>
      <c r="I4" s="25"/>
    </row>
    <row r="5" spans="1:10">
      <c r="A5" s="25"/>
      <c r="B5" s="25"/>
      <c r="C5" s="25"/>
      <c r="D5" s="25"/>
      <c r="E5" s="25"/>
      <c r="F5" s="25"/>
      <c r="G5" s="25"/>
      <c r="H5" s="25"/>
      <c r="I5" s="25"/>
    </row>
    <row r="6" spans="1:10">
      <c r="A6" s="25"/>
      <c r="B6" s="25"/>
      <c r="C6" s="25"/>
      <c r="D6" s="25"/>
      <c r="E6" s="25"/>
      <c r="F6" s="25"/>
      <c r="G6" s="25"/>
      <c r="H6" s="25"/>
      <c r="I6" s="25"/>
    </row>
    <row r="7" spans="1:10">
      <c r="A7" s="25"/>
      <c r="B7" s="25"/>
      <c r="C7" s="25"/>
      <c r="D7" s="25"/>
      <c r="E7" s="25"/>
      <c r="F7" s="25"/>
      <c r="G7" s="25"/>
      <c r="H7" s="25"/>
      <c r="I7" s="25"/>
    </row>
    <row r="8" spans="1:10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10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10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10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10" ht="20.25" thickTop="1" thickBot="1">
      <c r="A12" s="80" t="s">
        <v>4</v>
      </c>
      <c r="B12" s="80" t="s">
        <v>32</v>
      </c>
      <c r="C12" s="80"/>
      <c r="D12" s="80"/>
      <c r="E12" s="80"/>
      <c r="F12" s="80"/>
      <c r="G12" s="80"/>
      <c r="H12" s="80"/>
      <c r="I12" s="80"/>
    </row>
    <row r="13" spans="1:10" ht="20.25" thickTop="1" thickBot="1">
      <c r="A13" s="80"/>
      <c r="B13" s="81" t="s">
        <v>122</v>
      </c>
      <c r="C13" s="82"/>
      <c r="D13" s="82"/>
      <c r="E13" s="82"/>
      <c r="F13" s="82"/>
      <c r="G13" s="82"/>
      <c r="H13" s="82"/>
      <c r="I13" s="83"/>
    </row>
    <row r="14" spans="1:10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10" ht="20.25" thickTop="1" thickBot="1">
      <c r="A15" s="28" t="s">
        <v>14</v>
      </c>
      <c r="B15" s="31">
        <v>17</v>
      </c>
      <c r="C15" s="29"/>
      <c r="D15" s="29"/>
      <c r="E15" s="29"/>
      <c r="F15" s="29"/>
      <c r="G15" s="29"/>
      <c r="H15" s="29"/>
      <c r="I15" s="29"/>
      <c r="J15" s="36"/>
    </row>
    <row r="16" spans="1:10" ht="20.25" thickTop="1" thickBot="1">
      <c r="A16" s="30" t="s">
        <v>15</v>
      </c>
      <c r="B16" s="31"/>
      <c r="C16" s="29"/>
      <c r="D16" s="29"/>
      <c r="E16" s="29"/>
      <c r="F16" s="29"/>
      <c r="G16" s="29"/>
      <c r="H16" s="29"/>
      <c r="I16" s="29"/>
    </row>
    <row r="17" spans="1:10" ht="20.25" thickTop="1" thickBot="1">
      <c r="A17" s="32" t="s">
        <v>16</v>
      </c>
      <c r="B17" s="31"/>
      <c r="C17" s="29">
        <v>161</v>
      </c>
      <c r="D17" s="29">
        <v>161</v>
      </c>
      <c r="E17" s="29">
        <v>161</v>
      </c>
      <c r="F17" s="29">
        <v>161</v>
      </c>
      <c r="G17" s="29">
        <v>161</v>
      </c>
      <c r="H17" s="29">
        <v>161</v>
      </c>
      <c r="I17" s="29">
        <v>161</v>
      </c>
      <c r="J17" s="36"/>
    </row>
    <row r="18" spans="1:10" ht="20.25" thickTop="1" thickBot="1">
      <c r="A18" s="32" t="s">
        <v>17</v>
      </c>
      <c r="B18" s="31"/>
      <c r="C18" s="29">
        <v>33</v>
      </c>
      <c r="D18" s="29">
        <v>33</v>
      </c>
      <c r="E18" s="29">
        <v>33</v>
      </c>
      <c r="F18" s="29">
        <v>33</v>
      </c>
      <c r="G18" s="29">
        <v>33</v>
      </c>
      <c r="H18" s="29">
        <v>33</v>
      </c>
      <c r="I18" s="29">
        <v>33</v>
      </c>
      <c r="J18" s="36"/>
    </row>
    <row r="19" spans="1:10" ht="20.25" thickTop="1" thickBot="1">
      <c r="A19" s="32" t="s">
        <v>18</v>
      </c>
      <c r="B19" s="31"/>
      <c r="C19" s="29"/>
      <c r="D19" s="29"/>
      <c r="E19" s="29"/>
      <c r="F19" s="29"/>
      <c r="G19" s="29"/>
      <c r="H19" s="29"/>
      <c r="I19" s="29"/>
    </row>
    <row r="20" spans="1:10" ht="20.25" thickTop="1" thickBot="1">
      <c r="A20" s="32" t="s">
        <v>19</v>
      </c>
      <c r="B20" s="31"/>
      <c r="C20" s="29">
        <v>38</v>
      </c>
      <c r="D20" s="29">
        <v>38</v>
      </c>
      <c r="E20" s="29">
        <v>38</v>
      </c>
      <c r="F20" s="29">
        <v>38</v>
      </c>
      <c r="G20" s="29"/>
      <c r="H20" s="29"/>
      <c r="I20" s="29"/>
      <c r="J20" s="36"/>
    </row>
    <row r="21" spans="1:10" ht="20.25" thickTop="1" thickBot="1">
      <c r="A21" s="32" t="s">
        <v>20</v>
      </c>
      <c r="B21" s="31"/>
      <c r="C21" s="29">
        <v>44</v>
      </c>
      <c r="D21" s="29">
        <v>44</v>
      </c>
      <c r="E21" s="29">
        <v>44</v>
      </c>
      <c r="F21" s="29">
        <v>44</v>
      </c>
      <c r="G21" s="29"/>
      <c r="H21" s="29"/>
      <c r="I21" s="29"/>
      <c r="J21" s="36"/>
    </row>
    <row r="22" spans="1:10" ht="20.25" thickTop="1" thickBot="1">
      <c r="A22" s="32" t="s">
        <v>21</v>
      </c>
      <c r="B22" s="31"/>
      <c r="C22" s="29">
        <v>41</v>
      </c>
      <c r="D22" s="29">
        <v>41</v>
      </c>
      <c r="E22" s="29">
        <v>41</v>
      </c>
      <c r="F22" s="29">
        <v>41</v>
      </c>
      <c r="G22" s="29"/>
      <c r="H22" s="29"/>
      <c r="I22" s="29"/>
      <c r="J22" s="36"/>
    </row>
    <row r="23" spans="1:10" ht="20.25" thickTop="1" thickBot="1">
      <c r="A23" s="28" t="s">
        <v>22</v>
      </c>
      <c r="B23" s="33">
        <f>SUM(B15:B22)</f>
        <v>17</v>
      </c>
      <c r="C23" s="33">
        <f t="shared" ref="C23:I23" si="0">SUM(C17:C22)</f>
        <v>317</v>
      </c>
      <c r="D23" s="33">
        <f t="shared" si="0"/>
        <v>317</v>
      </c>
      <c r="E23" s="33">
        <f t="shared" si="0"/>
        <v>317</v>
      </c>
      <c r="F23" s="33">
        <f t="shared" si="0"/>
        <v>317</v>
      </c>
      <c r="G23" s="33">
        <f t="shared" si="0"/>
        <v>194</v>
      </c>
      <c r="H23" s="33">
        <f t="shared" si="0"/>
        <v>194</v>
      </c>
      <c r="I23" s="33">
        <f t="shared" si="0"/>
        <v>194</v>
      </c>
    </row>
    <row r="24" spans="1:10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1867</v>
      </c>
    </row>
    <row r="25" spans="1:10" ht="20.25" thickTop="1" thickBot="1">
      <c r="A25" s="80" t="s">
        <v>4</v>
      </c>
      <c r="B25" s="80" t="s">
        <v>32</v>
      </c>
      <c r="C25" s="80"/>
      <c r="D25" s="80"/>
      <c r="E25" s="80"/>
      <c r="F25" s="80"/>
      <c r="G25" s="80"/>
      <c r="H25" s="80"/>
      <c r="I25" s="80"/>
    </row>
    <row r="26" spans="1:10" ht="20.25" thickTop="1" thickBot="1">
      <c r="A26" s="80"/>
      <c r="B26" s="81" t="s">
        <v>123</v>
      </c>
      <c r="C26" s="82"/>
      <c r="D26" s="82"/>
      <c r="E26" s="82"/>
      <c r="F26" s="82"/>
      <c r="G26" s="82"/>
      <c r="H26" s="82"/>
      <c r="I26" s="83"/>
    </row>
    <row r="27" spans="1:10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10" ht="20.25" thickTop="1" thickBot="1">
      <c r="A28" s="28" t="s">
        <v>14</v>
      </c>
      <c r="B28" s="31">
        <v>70</v>
      </c>
      <c r="C28" s="29"/>
      <c r="D28" s="29"/>
      <c r="E28" s="29"/>
      <c r="F28" s="29"/>
      <c r="G28" s="29"/>
      <c r="H28" s="29"/>
      <c r="I28" s="29"/>
      <c r="J28" s="36"/>
    </row>
    <row r="29" spans="1:10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10" ht="20.25" thickTop="1" thickBot="1">
      <c r="A30" s="32" t="s">
        <v>16</v>
      </c>
      <c r="B30" s="31"/>
      <c r="C30" s="29">
        <v>477</v>
      </c>
      <c r="D30" s="29">
        <v>200</v>
      </c>
      <c r="E30" s="29">
        <v>175</v>
      </c>
      <c r="F30" s="29">
        <v>290</v>
      </c>
      <c r="G30" s="29">
        <v>175</v>
      </c>
      <c r="H30" s="29">
        <v>120</v>
      </c>
      <c r="I30" s="29">
        <v>230</v>
      </c>
      <c r="J30" s="36"/>
    </row>
    <row r="31" spans="1:10" ht="20.25" thickTop="1" thickBot="1">
      <c r="A31" s="32" t="s">
        <v>17</v>
      </c>
      <c r="B31" s="31"/>
      <c r="C31" s="29">
        <v>441</v>
      </c>
      <c r="D31" s="29">
        <v>338</v>
      </c>
      <c r="E31" s="29">
        <v>348</v>
      </c>
      <c r="F31" s="29">
        <v>401</v>
      </c>
      <c r="G31" s="29">
        <v>338</v>
      </c>
      <c r="H31" s="29">
        <v>250</v>
      </c>
      <c r="I31" s="29">
        <v>338</v>
      </c>
      <c r="J31" s="36"/>
    </row>
    <row r="32" spans="1:10" ht="20.25" thickTop="1" thickBot="1">
      <c r="A32" s="32" t="s">
        <v>18</v>
      </c>
      <c r="B32" s="31"/>
      <c r="C32" s="29">
        <v>220</v>
      </c>
      <c r="D32" s="29">
        <v>240</v>
      </c>
      <c r="E32" s="29">
        <v>230</v>
      </c>
      <c r="F32" s="29">
        <v>230</v>
      </c>
      <c r="G32" s="29">
        <v>300</v>
      </c>
      <c r="H32" s="29">
        <v>180</v>
      </c>
      <c r="I32" s="29">
        <v>250</v>
      </c>
      <c r="J32" s="36"/>
    </row>
    <row r="33" spans="1:10" ht="20.25" thickTop="1" thickBot="1">
      <c r="A33" s="32" t="s">
        <v>19</v>
      </c>
      <c r="B33" s="31"/>
      <c r="C33" s="29">
        <v>300</v>
      </c>
      <c r="D33" s="29">
        <v>150</v>
      </c>
      <c r="E33" s="29">
        <v>210</v>
      </c>
      <c r="F33" s="29">
        <v>145</v>
      </c>
      <c r="G33" s="29"/>
      <c r="H33" s="29"/>
      <c r="I33" s="29"/>
      <c r="J33" s="36"/>
    </row>
    <row r="34" spans="1:10" ht="20.25" thickTop="1" thickBot="1">
      <c r="A34" s="32" t="s">
        <v>20</v>
      </c>
      <c r="B34" s="31"/>
      <c r="C34" s="29">
        <v>450</v>
      </c>
      <c r="D34" s="29">
        <v>250</v>
      </c>
      <c r="E34" s="29">
        <v>320</v>
      </c>
      <c r="F34" s="29">
        <v>430</v>
      </c>
      <c r="G34" s="29"/>
      <c r="H34" s="29"/>
      <c r="I34" s="29"/>
      <c r="J34" s="36"/>
    </row>
    <row r="35" spans="1:10" ht="20.25" thickTop="1" thickBot="1">
      <c r="A35" s="32" t="s">
        <v>21</v>
      </c>
      <c r="B35" s="31"/>
      <c r="C35" s="29">
        <v>260</v>
      </c>
      <c r="D35" s="29">
        <v>260</v>
      </c>
      <c r="E35" s="29">
        <v>260</v>
      </c>
      <c r="F35" s="29">
        <v>250</v>
      </c>
      <c r="G35" s="29"/>
      <c r="H35" s="29"/>
      <c r="I35" s="29"/>
      <c r="J35" s="36"/>
    </row>
    <row r="36" spans="1:10" ht="20.25" thickTop="1" thickBot="1">
      <c r="A36" s="28" t="s">
        <v>22</v>
      </c>
      <c r="B36" s="33">
        <f>SUM(B28:B35)</f>
        <v>70</v>
      </c>
      <c r="C36" s="33">
        <f>SUM(C28:C35)</f>
        <v>2148</v>
      </c>
      <c r="D36" s="33">
        <f t="shared" ref="D36:I36" si="1">SUM(D28:D35)</f>
        <v>1438</v>
      </c>
      <c r="E36" s="33">
        <f t="shared" si="1"/>
        <v>1543</v>
      </c>
      <c r="F36" s="33">
        <f t="shared" si="1"/>
        <v>1746</v>
      </c>
      <c r="G36" s="33">
        <f t="shared" si="1"/>
        <v>813</v>
      </c>
      <c r="H36" s="33">
        <f t="shared" si="1"/>
        <v>550</v>
      </c>
      <c r="I36" s="33">
        <f t="shared" si="1"/>
        <v>818</v>
      </c>
      <c r="J36" s="36"/>
    </row>
    <row r="37" spans="1:10" ht="17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35">
        <f>SUM(B36:I36)</f>
        <v>9126</v>
      </c>
    </row>
    <row r="38" spans="1:10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10" ht="20.25" thickTop="1" thickBot="1">
      <c r="A39" s="80" t="s">
        <v>4</v>
      </c>
      <c r="B39" s="80" t="s">
        <v>32</v>
      </c>
      <c r="C39" s="80"/>
      <c r="D39" s="80"/>
      <c r="E39" s="80"/>
      <c r="F39" s="80"/>
      <c r="G39" s="80"/>
      <c r="H39" s="80"/>
      <c r="I39" s="80"/>
    </row>
    <row r="40" spans="1:10" ht="20.25" thickTop="1" thickBot="1">
      <c r="A40" s="80"/>
      <c r="B40" s="81" t="s">
        <v>124</v>
      </c>
      <c r="C40" s="82"/>
      <c r="D40" s="82"/>
      <c r="E40" s="82"/>
      <c r="F40" s="82"/>
      <c r="G40" s="82"/>
      <c r="H40" s="82"/>
      <c r="I40" s="83"/>
    </row>
    <row r="41" spans="1:10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10" ht="20.25" thickTop="1" thickBot="1">
      <c r="A42" s="28" t="s">
        <v>14</v>
      </c>
      <c r="B42" s="31"/>
      <c r="C42" s="29"/>
      <c r="D42" s="29"/>
      <c r="E42" s="29"/>
      <c r="F42" s="29"/>
      <c r="G42" s="29"/>
      <c r="H42" s="29"/>
      <c r="I42" s="29"/>
    </row>
    <row r="43" spans="1:10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10" ht="20.25" thickTop="1" thickBot="1">
      <c r="A44" s="32" t="s">
        <v>16</v>
      </c>
      <c r="B44" s="31"/>
      <c r="C44" s="29"/>
      <c r="D44" s="29"/>
      <c r="E44" s="29"/>
      <c r="F44" s="29"/>
      <c r="G44" s="29"/>
      <c r="H44" s="29"/>
      <c r="I44" s="29"/>
    </row>
    <row r="45" spans="1:10" ht="20.25" thickTop="1" thickBot="1">
      <c r="A45" s="32" t="s">
        <v>17</v>
      </c>
      <c r="B45" s="31"/>
      <c r="C45" s="29">
        <v>40</v>
      </c>
      <c r="D45" s="29">
        <v>40</v>
      </c>
      <c r="E45" s="29">
        <v>40</v>
      </c>
      <c r="F45" s="29">
        <v>40</v>
      </c>
      <c r="G45" s="29">
        <v>40</v>
      </c>
      <c r="H45" s="29">
        <v>40</v>
      </c>
      <c r="I45" s="29">
        <v>40</v>
      </c>
      <c r="J45" s="36"/>
    </row>
    <row r="46" spans="1:10" ht="20.25" thickTop="1" thickBot="1">
      <c r="A46" s="32" t="s">
        <v>18</v>
      </c>
      <c r="B46" s="31"/>
      <c r="C46" s="29">
        <v>20</v>
      </c>
      <c r="D46" s="29">
        <v>20</v>
      </c>
      <c r="E46" s="29">
        <v>20</v>
      </c>
      <c r="F46" s="29">
        <v>20</v>
      </c>
      <c r="G46" s="29">
        <v>20</v>
      </c>
      <c r="H46" s="29">
        <v>20</v>
      </c>
      <c r="I46" s="29">
        <v>20</v>
      </c>
      <c r="J46" s="36"/>
    </row>
    <row r="47" spans="1:10" ht="20.25" thickTop="1" thickBot="1">
      <c r="A47" s="32" t="s">
        <v>19</v>
      </c>
      <c r="B47" s="31"/>
      <c r="C47" s="29"/>
      <c r="D47" s="29"/>
      <c r="E47" s="29"/>
      <c r="F47" s="29"/>
      <c r="G47" s="29"/>
      <c r="H47" s="29"/>
      <c r="I47" s="29"/>
    </row>
    <row r="48" spans="1:10" ht="20.25" thickTop="1" thickBot="1">
      <c r="A48" s="32" t="s">
        <v>20</v>
      </c>
      <c r="B48" s="31"/>
      <c r="C48" s="29"/>
      <c r="D48" s="29"/>
      <c r="E48" s="29"/>
      <c r="F48" s="29"/>
      <c r="G48" s="29"/>
      <c r="H48" s="29"/>
      <c r="I48" s="29"/>
    </row>
    <row r="49" spans="1:10" ht="20.25" thickTop="1" thickBot="1">
      <c r="A49" s="32" t="s">
        <v>21</v>
      </c>
      <c r="B49" s="31"/>
      <c r="C49" s="29"/>
      <c r="D49" s="29"/>
      <c r="E49" s="29"/>
      <c r="F49" s="29"/>
      <c r="G49" s="29"/>
      <c r="H49" s="29"/>
      <c r="I49" s="29"/>
    </row>
    <row r="50" spans="1:10" ht="20.25" thickTop="1" thickBot="1">
      <c r="A50" s="28" t="s">
        <v>22</v>
      </c>
      <c r="B50" s="33">
        <f>SUM(B42:B49)</f>
        <v>0</v>
      </c>
      <c r="C50" s="33">
        <f>SUM(C42:C49)</f>
        <v>60</v>
      </c>
      <c r="D50" s="33">
        <f t="shared" ref="D50:I50" si="2">SUM(D42:D49)</f>
        <v>60</v>
      </c>
      <c r="E50" s="33">
        <f t="shared" si="2"/>
        <v>60</v>
      </c>
      <c r="F50" s="33">
        <f t="shared" si="2"/>
        <v>60</v>
      </c>
      <c r="G50" s="33">
        <f t="shared" si="2"/>
        <v>60</v>
      </c>
      <c r="H50" s="33">
        <f t="shared" si="2"/>
        <v>60</v>
      </c>
      <c r="I50" s="33">
        <f t="shared" si="2"/>
        <v>60</v>
      </c>
    </row>
    <row r="51" spans="1:10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420</v>
      </c>
    </row>
    <row r="52" spans="1:10" ht="20.25" thickTop="1" thickBot="1">
      <c r="A52" s="80" t="s">
        <v>4</v>
      </c>
      <c r="B52" s="80" t="s">
        <v>32</v>
      </c>
      <c r="C52" s="80"/>
      <c r="D52" s="80"/>
      <c r="E52" s="80"/>
      <c r="F52" s="80"/>
      <c r="G52" s="80"/>
      <c r="H52" s="80"/>
      <c r="I52" s="80"/>
    </row>
    <row r="53" spans="1:10" ht="20.25" thickTop="1" thickBot="1">
      <c r="A53" s="80"/>
      <c r="B53" s="81" t="s">
        <v>125</v>
      </c>
      <c r="C53" s="82"/>
      <c r="D53" s="82"/>
      <c r="E53" s="82"/>
      <c r="F53" s="82"/>
      <c r="G53" s="82"/>
      <c r="H53" s="82"/>
      <c r="I53" s="83"/>
    </row>
    <row r="54" spans="1:10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10" ht="20.25" thickTop="1" thickBot="1">
      <c r="A55" s="28" t="s">
        <v>14</v>
      </c>
      <c r="B55" s="31">
        <v>143</v>
      </c>
      <c r="C55" s="29"/>
      <c r="D55" s="29"/>
      <c r="E55" s="29"/>
      <c r="F55" s="29"/>
      <c r="G55" s="29"/>
      <c r="H55" s="29"/>
      <c r="I55" s="29"/>
      <c r="J55" s="36"/>
    </row>
    <row r="56" spans="1:10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10" ht="20.25" thickTop="1" thickBot="1">
      <c r="A57" s="32" t="s">
        <v>16</v>
      </c>
      <c r="B57" s="31"/>
      <c r="C57" s="29">
        <v>120</v>
      </c>
      <c r="D57" s="29">
        <v>120</v>
      </c>
      <c r="E57" s="29">
        <v>120</v>
      </c>
      <c r="F57" s="29">
        <v>120</v>
      </c>
      <c r="G57" s="29">
        <v>120</v>
      </c>
      <c r="H57" s="29"/>
      <c r="I57" s="29">
        <v>100</v>
      </c>
      <c r="J57" s="36"/>
    </row>
    <row r="58" spans="1:10" ht="20.25" thickTop="1" thickBot="1">
      <c r="A58" s="32" t="s">
        <v>17</v>
      </c>
      <c r="B58" s="31"/>
      <c r="C58" s="29">
        <v>80</v>
      </c>
      <c r="D58" s="29">
        <v>72</v>
      </c>
      <c r="E58" s="29">
        <v>80</v>
      </c>
      <c r="F58" s="29"/>
      <c r="G58" s="29">
        <v>75</v>
      </c>
      <c r="H58" s="29"/>
      <c r="I58" s="29">
        <v>75</v>
      </c>
      <c r="J58" s="36"/>
    </row>
    <row r="59" spans="1:10" ht="20.25" thickTop="1" thickBot="1">
      <c r="A59" s="32" t="s">
        <v>18</v>
      </c>
      <c r="B59" s="31"/>
      <c r="C59" s="29">
        <v>150</v>
      </c>
      <c r="D59" s="29"/>
      <c r="E59" s="29"/>
      <c r="F59" s="29"/>
      <c r="G59" s="29">
        <v>40</v>
      </c>
      <c r="H59" s="29">
        <v>329</v>
      </c>
      <c r="I59" s="29"/>
      <c r="J59" s="36"/>
    </row>
    <row r="60" spans="1:10" ht="20.25" thickTop="1" thickBot="1">
      <c r="A60" s="32" t="s">
        <v>19</v>
      </c>
      <c r="B60" s="31"/>
      <c r="C60" s="29">
        <v>78</v>
      </c>
      <c r="D60" s="29">
        <v>78</v>
      </c>
      <c r="E60" s="29">
        <v>78</v>
      </c>
      <c r="F60" s="29">
        <v>78</v>
      </c>
      <c r="G60" s="29"/>
      <c r="H60" s="29"/>
      <c r="I60" s="29"/>
      <c r="J60" s="36"/>
    </row>
    <row r="61" spans="1:10" ht="20.25" thickTop="1" thickBot="1">
      <c r="A61" s="32" t="s">
        <v>20</v>
      </c>
      <c r="B61" s="31"/>
      <c r="C61" s="29">
        <v>78</v>
      </c>
      <c r="D61" s="29">
        <v>78</v>
      </c>
      <c r="E61" s="29">
        <v>327</v>
      </c>
      <c r="F61" s="29">
        <v>78</v>
      </c>
      <c r="G61" s="29"/>
      <c r="H61" s="29"/>
      <c r="I61" s="29"/>
      <c r="J61" s="36"/>
    </row>
    <row r="62" spans="1:10" ht="20.25" thickTop="1" thickBot="1">
      <c r="A62" s="32" t="s">
        <v>21</v>
      </c>
      <c r="B62" s="31"/>
      <c r="C62" s="29"/>
      <c r="D62" s="29"/>
      <c r="E62" s="29">
        <v>201</v>
      </c>
      <c r="F62" s="29"/>
      <c r="G62" s="29"/>
      <c r="H62" s="29"/>
      <c r="I62" s="29"/>
      <c r="J62" s="36"/>
    </row>
    <row r="63" spans="1:10" ht="20.25" thickTop="1" thickBot="1">
      <c r="A63" s="28" t="s">
        <v>22</v>
      </c>
      <c r="B63" s="33">
        <f>SUM(B55:B62)</f>
        <v>143</v>
      </c>
      <c r="C63" s="33">
        <f>SUM(C55:C62)</f>
        <v>506</v>
      </c>
      <c r="D63" s="33">
        <f t="shared" ref="D63:I63" si="3">SUM(D55:D62)</f>
        <v>348</v>
      </c>
      <c r="E63" s="33">
        <f t="shared" si="3"/>
        <v>806</v>
      </c>
      <c r="F63" s="33">
        <f t="shared" si="3"/>
        <v>276</v>
      </c>
      <c r="G63" s="33">
        <f t="shared" si="3"/>
        <v>235</v>
      </c>
      <c r="H63" s="33">
        <f t="shared" si="3"/>
        <v>329</v>
      </c>
      <c r="I63" s="37">
        <f t="shared" si="3"/>
        <v>175</v>
      </c>
    </row>
    <row r="64" spans="1:10" ht="17.25" thickTop="1" thickBot="1">
      <c r="A64" s="36"/>
      <c r="B64" s="36"/>
      <c r="C64" s="36"/>
      <c r="D64" s="36"/>
      <c r="E64" s="36"/>
      <c r="F64" s="36"/>
      <c r="G64" s="36"/>
      <c r="H64" s="36"/>
      <c r="I64" s="35">
        <f>SUM(B63:I63)</f>
        <v>2818</v>
      </c>
    </row>
    <row r="65" spans="1:9" ht="15.75" thickBot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20.25" thickTop="1" thickBot="1">
      <c r="A66" s="80" t="s">
        <v>4</v>
      </c>
      <c r="B66" s="80" t="s">
        <v>32</v>
      </c>
      <c r="C66" s="80"/>
      <c r="D66" s="80"/>
      <c r="E66" s="80"/>
      <c r="F66" s="80"/>
      <c r="G66" s="80"/>
      <c r="H66" s="80"/>
      <c r="I66" s="80"/>
    </row>
    <row r="67" spans="1:9" ht="20.25" thickTop="1" thickBot="1">
      <c r="A67" s="80"/>
      <c r="B67" s="81" t="s">
        <v>126</v>
      </c>
      <c r="C67" s="82"/>
      <c r="D67" s="82"/>
      <c r="E67" s="82"/>
      <c r="F67" s="82"/>
      <c r="G67" s="82"/>
      <c r="H67" s="82"/>
      <c r="I67" s="83"/>
    </row>
    <row r="68" spans="1:9" ht="20.25" thickTop="1" thickBot="1">
      <c r="A68" s="80"/>
      <c r="B68" s="27" t="s">
        <v>6</v>
      </c>
      <c r="C68" s="27" t="s">
        <v>7</v>
      </c>
      <c r="D68" s="27" t="s">
        <v>8</v>
      </c>
      <c r="E68" s="27" t="s">
        <v>9</v>
      </c>
      <c r="F68" s="27" t="s">
        <v>10</v>
      </c>
      <c r="G68" s="27" t="s">
        <v>11</v>
      </c>
      <c r="H68" s="27" t="s">
        <v>12</v>
      </c>
      <c r="I68" s="27" t="s">
        <v>13</v>
      </c>
    </row>
    <row r="69" spans="1:9" ht="20.25" thickTop="1" thickBot="1">
      <c r="A69" s="28" t="s">
        <v>14</v>
      </c>
      <c r="B69" s="31">
        <v>150</v>
      </c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0" t="s">
        <v>15</v>
      </c>
      <c r="B70" s="31"/>
      <c r="C70" s="29"/>
      <c r="D70" s="29"/>
      <c r="E70" s="29"/>
      <c r="F70" s="29"/>
      <c r="G70" s="29"/>
      <c r="H70" s="29"/>
      <c r="I70" s="29"/>
    </row>
    <row r="71" spans="1:9" ht="20.25" thickTop="1" thickBot="1">
      <c r="A71" s="32" t="s">
        <v>16</v>
      </c>
      <c r="B71" s="31"/>
      <c r="C71" s="29"/>
      <c r="D71" s="29"/>
      <c r="E71" s="29"/>
      <c r="F71" s="29">
        <v>12</v>
      </c>
      <c r="G71" s="29"/>
      <c r="H71" s="29"/>
      <c r="I71" s="29"/>
    </row>
    <row r="72" spans="1:9" ht="20.25" thickTop="1" thickBot="1">
      <c r="A72" s="32" t="s">
        <v>17</v>
      </c>
      <c r="B72" s="31"/>
      <c r="C72" s="29">
        <v>10</v>
      </c>
      <c r="D72" s="29"/>
      <c r="E72" s="29"/>
      <c r="F72" s="29">
        <v>10</v>
      </c>
      <c r="G72" s="29"/>
      <c r="H72" s="29"/>
      <c r="I72" s="29"/>
    </row>
    <row r="73" spans="1:9" ht="20.25" thickTop="1" thickBot="1">
      <c r="A73" s="32" t="s">
        <v>18</v>
      </c>
      <c r="B73" s="31"/>
      <c r="C73" s="29"/>
      <c r="D73" s="29"/>
      <c r="E73" s="29">
        <v>10</v>
      </c>
      <c r="F73" s="29"/>
      <c r="G73" s="29"/>
      <c r="H73" s="29"/>
      <c r="I73" s="29"/>
    </row>
    <row r="74" spans="1:9" ht="20.25" thickTop="1" thickBot="1">
      <c r="A74" s="32" t="s">
        <v>19</v>
      </c>
      <c r="B74" s="31"/>
      <c r="C74" s="29">
        <v>30</v>
      </c>
      <c r="D74" s="29">
        <v>40</v>
      </c>
      <c r="E74" s="29">
        <v>40</v>
      </c>
      <c r="F74" s="29">
        <v>40</v>
      </c>
      <c r="G74" s="29"/>
      <c r="H74" s="29"/>
      <c r="I74" s="29"/>
    </row>
    <row r="75" spans="1:9" ht="20.25" thickTop="1" thickBot="1">
      <c r="A75" s="32" t="s">
        <v>20</v>
      </c>
      <c r="B75" s="31"/>
      <c r="C75" s="29"/>
      <c r="D75" s="29"/>
      <c r="E75" s="29"/>
      <c r="F75" s="29"/>
      <c r="G75" s="29"/>
      <c r="H75" s="29"/>
      <c r="I75" s="29"/>
    </row>
    <row r="76" spans="1:9" ht="20.25" thickTop="1" thickBot="1">
      <c r="A76" s="32" t="s">
        <v>21</v>
      </c>
      <c r="B76" s="31"/>
      <c r="C76" s="29"/>
      <c r="D76" s="29"/>
      <c r="E76" s="29"/>
      <c r="F76" s="29"/>
      <c r="G76" s="29"/>
      <c r="H76" s="29"/>
      <c r="I76" s="29"/>
    </row>
    <row r="77" spans="1:9" ht="20.25" thickTop="1" thickBot="1">
      <c r="A77" s="28" t="s">
        <v>22</v>
      </c>
      <c r="B77" s="33">
        <f>SUM(B69:B76)</f>
        <v>150</v>
      </c>
      <c r="C77" s="33">
        <f>SUM(C69:C76)</f>
        <v>40</v>
      </c>
      <c r="D77" s="33">
        <f t="shared" ref="D77:I77" si="4">SUM(D69:D76)</f>
        <v>40</v>
      </c>
      <c r="E77" s="33">
        <f t="shared" si="4"/>
        <v>50</v>
      </c>
      <c r="F77" s="33">
        <f t="shared" si="4"/>
        <v>62</v>
      </c>
      <c r="G77" s="33">
        <f t="shared" si="4"/>
        <v>0</v>
      </c>
      <c r="H77" s="33">
        <f t="shared" si="4"/>
        <v>0</v>
      </c>
      <c r="I77" s="33">
        <f t="shared" si="4"/>
        <v>0</v>
      </c>
    </row>
    <row r="78" spans="1:9" ht="17.25" thickTop="1" thickBot="1">
      <c r="A78" s="36"/>
      <c r="B78" s="36"/>
      <c r="C78" s="36"/>
      <c r="D78" s="36"/>
      <c r="E78" s="36"/>
      <c r="F78" s="36"/>
      <c r="G78" s="36"/>
      <c r="H78" s="36"/>
      <c r="I78" s="35">
        <f>SUM(B77:I77)</f>
        <v>342</v>
      </c>
    </row>
    <row r="79" spans="1:9" ht="20.25" thickTop="1" thickBot="1">
      <c r="A79" s="80" t="s">
        <v>4</v>
      </c>
      <c r="B79" s="80" t="s">
        <v>32</v>
      </c>
      <c r="C79" s="80"/>
      <c r="D79" s="80"/>
      <c r="E79" s="80"/>
      <c r="F79" s="80"/>
      <c r="G79" s="80"/>
      <c r="H79" s="80"/>
      <c r="I79" s="80"/>
    </row>
    <row r="80" spans="1:9" ht="20.25" thickTop="1" thickBot="1">
      <c r="A80" s="80"/>
      <c r="B80" s="81" t="s">
        <v>127</v>
      </c>
      <c r="C80" s="82"/>
      <c r="D80" s="82"/>
      <c r="E80" s="82"/>
      <c r="F80" s="82"/>
      <c r="G80" s="82"/>
      <c r="H80" s="82"/>
      <c r="I80" s="83"/>
    </row>
    <row r="81" spans="1:9" ht="20.25" thickTop="1" thickBot="1">
      <c r="A81" s="80"/>
      <c r="B81" s="27" t="s">
        <v>6</v>
      </c>
      <c r="C81" s="27" t="s">
        <v>7</v>
      </c>
      <c r="D81" s="27" t="s">
        <v>8</v>
      </c>
      <c r="E81" s="27" t="s">
        <v>9</v>
      </c>
      <c r="F81" s="27" t="s">
        <v>10</v>
      </c>
      <c r="G81" s="27" t="s">
        <v>11</v>
      </c>
      <c r="H81" s="27" t="s">
        <v>12</v>
      </c>
      <c r="I81" s="27" t="s">
        <v>13</v>
      </c>
    </row>
    <row r="82" spans="1:9" ht="20.25" thickTop="1" thickBot="1">
      <c r="A82" s="28" t="s">
        <v>14</v>
      </c>
      <c r="B82" s="31">
        <v>114</v>
      </c>
      <c r="C82" s="29"/>
      <c r="D82" s="29"/>
      <c r="E82" s="29"/>
      <c r="F82" s="29"/>
      <c r="G82" s="29"/>
      <c r="H82" s="29"/>
      <c r="I82" s="29"/>
    </row>
    <row r="83" spans="1:9" ht="20.25" thickTop="1" thickBot="1">
      <c r="A83" s="30" t="s">
        <v>15</v>
      </c>
      <c r="B83" s="31"/>
      <c r="C83" s="29"/>
      <c r="D83" s="29"/>
      <c r="E83" s="29"/>
      <c r="F83" s="29"/>
      <c r="G83" s="29"/>
      <c r="H83" s="29"/>
      <c r="I83" s="29"/>
    </row>
    <row r="84" spans="1:9" ht="20.25" thickTop="1" thickBot="1">
      <c r="A84" s="32" t="s">
        <v>16</v>
      </c>
      <c r="B84" s="31"/>
      <c r="C84" s="29"/>
      <c r="D84" s="29">
        <v>45</v>
      </c>
      <c r="E84" s="29">
        <v>50</v>
      </c>
      <c r="F84" s="29"/>
      <c r="G84" s="29"/>
      <c r="H84" s="29"/>
      <c r="I84" s="29"/>
    </row>
    <row r="85" spans="1:9" ht="20.25" thickTop="1" thickBot="1">
      <c r="A85" s="32" t="s">
        <v>17</v>
      </c>
      <c r="B85" s="31"/>
      <c r="C85" s="29">
        <v>50</v>
      </c>
      <c r="D85" s="29">
        <v>45</v>
      </c>
      <c r="E85" s="29"/>
      <c r="F85" s="29"/>
      <c r="G85" s="29"/>
      <c r="H85" s="29"/>
      <c r="I85" s="29"/>
    </row>
    <row r="86" spans="1:9" ht="20.25" thickTop="1" thickBot="1">
      <c r="A86" s="32" t="s">
        <v>18</v>
      </c>
      <c r="B86" s="31"/>
      <c r="C86" s="29"/>
      <c r="D86" s="29"/>
      <c r="E86" s="29"/>
      <c r="F86" s="29"/>
      <c r="G86" s="29"/>
      <c r="H86" s="29"/>
      <c r="I86" s="29"/>
    </row>
    <row r="87" spans="1:9" ht="20.25" thickTop="1" thickBot="1">
      <c r="A87" s="32" t="s">
        <v>19</v>
      </c>
      <c r="B87" s="31"/>
      <c r="C87" s="29"/>
      <c r="D87" s="29"/>
      <c r="E87" s="29"/>
      <c r="F87" s="29"/>
      <c r="G87" s="29"/>
      <c r="H87" s="29"/>
      <c r="I87" s="29"/>
    </row>
    <row r="88" spans="1:9" ht="20.25" thickTop="1" thickBot="1">
      <c r="A88" s="32" t="s">
        <v>20</v>
      </c>
      <c r="B88" s="31"/>
      <c r="C88" s="29">
        <v>40</v>
      </c>
      <c r="D88" s="29">
        <v>25</v>
      </c>
      <c r="E88" s="29"/>
      <c r="F88" s="29"/>
      <c r="G88" s="29"/>
      <c r="H88" s="29"/>
      <c r="I88" s="29"/>
    </row>
    <row r="89" spans="1:9" ht="20.25" thickTop="1" thickBot="1">
      <c r="A89" s="32" t="s">
        <v>21</v>
      </c>
      <c r="B89" s="31"/>
      <c r="C89" s="29"/>
      <c r="D89" s="29"/>
      <c r="E89" s="29"/>
      <c r="F89" s="29"/>
      <c r="G89" s="29"/>
      <c r="H89" s="29"/>
      <c r="I89" s="29"/>
    </row>
    <row r="90" spans="1:9" ht="20.25" thickTop="1" thickBot="1">
      <c r="A90" s="28" t="s">
        <v>22</v>
      </c>
      <c r="B90" s="33">
        <f>SUM(B82:B89)</f>
        <v>114</v>
      </c>
      <c r="C90" s="33">
        <f>SUM(C82:C89)</f>
        <v>90</v>
      </c>
      <c r="D90" s="33">
        <f t="shared" ref="D90:I90" si="5">SUM(D82:D89)</f>
        <v>115</v>
      </c>
      <c r="E90" s="33">
        <f t="shared" si="5"/>
        <v>50</v>
      </c>
      <c r="F90" s="33">
        <f t="shared" si="5"/>
        <v>0</v>
      </c>
      <c r="G90" s="33">
        <f t="shared" si="5"/>
        <v>0</v>
      </c>
      <c r="H90" s="33">
        <f t="shared" si="5"/>
        <v>0</v>
      </c>
      <c r="I90" s="33">
        <f t="shared" si="5"/>
        <v>0</v>
      </c>
    </row>
    <row r="91" spans="1:9" ht="17.25" thickTop="1" thickBot="1">
      <c r="A91" s="36"/>
      <c r="B91" s="36"/>
      <c r="C91" s="36"/>
      <c r="D91" s="36"/>
      <c r="E91" s="36"/>
      <c r="F91" s="36"/>
      <c r="G91" s="36"/>
      <c r="H91" s="36"/>
      <c r="I91" s="35">
        <f>SUM(B90:I90)</f>
        <v>369</v>
      </c>
    </row>
    <row r="92" spans="1:9" ht="16.5" thickBot="1">
      <c r="A92" s="36"/>
      <c r="B92" s="36"/>
      <c r="C92" s="36"/>
      <c r="D92" s="36"/>
      <c r="E92" s="36"/>
      <c r="F92" s="36"/>
      <c r="G92" s="36"/>
      <c r="H92" s="36"/>
      <c r="I92" s="39"/>
    </row>
    <row r="93" spans="1:9" ht="20.25" thickTop="1" thickBot="1">
      <c r="A93" s="80" t="s">
        <v>4</v>
      </c>
      <c r="B93" s="80" t="s">
        <v>32</v>
      </c>
      <c r="C93" s="80"/>
      <c r="D93" s="80"/>
      <c r="E93" s="80"/>
      <c r="F93" s="80"/>
      <c r="G93" s="80"/>
      <c r="H93" s="80"/>
      <c r="I93" s="80"/>
    </row>
    <row r="94" spans="1:9" ht="20.25" thickTop="1" thickBot="1">
      <c r="A94" s="80"/>
      <c r="B94" s="81" t="s">
        <v>128</v>
      </c>
      <c r="C94" s="82"/>
      <c r="D94" s="82"/>
      <c r="E94" s="82"/>
      <c r="F94" s="82"/>
      <c r="G94" s="82"/>
      <c r="H94" s="82"/>
      <c r="I94" s="83"/>
    </row>
    <row r="95" spans="1:9" ht="20.25" thickTop="1" thickBot="1">
      <c r="A95" s="80"/>
      <c r="B95" s="27" t="s">
        <v>6</v>
      </c>
      <c r="C95" s="27" t="s">
        <v>7</v>
      </c>
      <c r="D95" s="27" t="s">
        <v>8</v>
      </c>
      <c r="E95" s="27" t="s">
        <v>9</v>
      </c>
      <c r="F95" s="27" t="s">
        <v>10</v>
      </c>
      <c r="G95" s="27" t="s">
        <v>11</v>
      </c>
      <c r="H95" s="27" t="s">
        <v>12</v>
      </c>
      <c r="I95" s="27" t="s">
        <v>13</v>
      </c>
    </row>
    <row r="96" spans="1:9" ht="20.25" thickTop="1" thickBot="1">
      <c r="A96" s="28" t="s">
        <v>14</v>
      </c>
      <c r="B96" s="31"/>
      <c r="C96" s="29"/>
      <c r="D96" s="29"/>
      <c r="E96" s="29"/>
      <c r="F96" s="29"/>
      <c r="G96" s="29"/>
      <c r="H96" s="29"/>
      <c r="I96" s="29"/>
    </row>
    <row r="97" spans="1:11" ht="20.25" thickTop="1" thickBot="1">
      <c r="A97" s="30" t="s">
        <v>15</v>
      </c>
      <c r="B97" s="31"/>
      <c r="C97" s="29"/>
      <c r="D97" s="29"/>
      <c r="E97" s="29"/>
      <c r="F97" s="29"/>
      <c r="G97" s="29"/>
      <c r="H97" s="29"/>
      <c r="I97" s="29"/>
    </row>
    <row r="98" spans="1:11" ht="20.25" thickTop="1" thickBot="1">
      <c r="A98" s="32" t="s">
        <v>16</v>
      </c>
      <c r="B98" s="31"/>
      <c r="C98" s="29"/>
      <c r="D98" s="29"/>
      <c r="E98" s="29"/>
      <c r="F98" s="29"/>
      <c r="G98" s="29"/>
      <c r="H98" s="29"/>
      <c r="I98" s="29"/>
    </row>
    <row r="99" spans="1:11" ht="20.25" thickTop="1" thickBot="1">
      <c r="A99" s="32" t="s">
        <v>17</v>
      </c>
      <c r="B99" s="31"/>
      <c r="C99" s="29">
        <v>110</v>
      </c>
      <c r="D99" s="29">
        <v>110</v>
      </c>
      <c r="E99" s="29">
        <v>200</v>
      </c>
      <c r="F99" s="29">
        <v>110</v>
      </c>
      <c r="G99" s="29">
        <v>105</v>
      </c>
      <c r="H99" s="29">
        <v>100</v>
      </c>
      <c r="I99" s="29">
        <v>105</v>
      </c>
      <c r="J99" s="36"/>
    </row>
    <row r="100" spans="1:11" ht="20.25" thickTop="1" thickBot="1">
      <c r="A100" s="32" t="s">
        <v>18</v>
      </c>
      <c r="B100" s="31"/>
      <c r="C100" s="29">
        <v>250</v>
      </c>
      <c r="D100" s="29">
        <v>250</v>
      </c>
      <c r="E100" s="29"/>
      <c r="F100" s="29"/>
      <c r="G100" s="29"/>
      <c r="H100" s="29"/>
      <c r="I100" s="29"/>
      <c r="K100" s="36"/>
    </row>
    <row r="101" spans="1:11" ht="20.25" thickTop="1" thickBot="1">
      <c r="A101" s="32" t="s">
        <v>19</v>
      </c>
      <c r="B101" s="31"/>
      <c r="C101" s="29"/>
      <c r="D101" s="29"/>
      <c r="E101" s="29">
        <v>190</v>
      </c>
      <c r="F101" s="29">
        <v>170</v>
      </c>
      <c r="G101" s="29"/>
      <c r="H101" s="29"/>
      <c r="I101" s="29"/>
      <c r="J101" s="36"/>
    </row>
    <row r="102" spans="1:11" ht="20.25" thickTop="1" thickBot="1">
      <c r="A102" s="32" t="s">
        <v>20</v>
      </c>
      <c r="B102" s="31"/>
      <c r="C102" s="29">
        <v>200</v>
      </c>
      <c r="D102" s="29">
        <v>200</v>
      </c>
      <c r="E102" s="29">
        <v>210</v>
      </c>
      <c r="F102" s="29">
        <v>200</v>
      </c>
      <c r="G102" s="29"/>
      <c r="H102" s="29"/>
      <c r="I102" s="29"/>
      <c r="J102" s="36"/>
    </row>
    <row r="103" spans="1:11" ht="20.25" thickTop="1" thickBot="1">
      <c r="A103" s="32" t="s">
        <v>21</v>
      </c>
      <c r="B103" s="31"/>
      <c r="C103" s="29">
        <v>250</v>
      </c>
      <c r="D103" s="29">
        <v>260</v>
      </c>
      <c r="E103" s="29">
        <v>260</v>
      </c>
      <c r="F103" s="29">
        <v>260</v>
      </c>
      <c r="G103" s="29"/>
      <c r="H103" s="29"/>
      <c r="I103" s="29"/>
      <c r="K103" s="36"/>
    </row>
    <row r="104" spans="1:11" ht="20.25" thickTop="1" thickBot="1">
      <c r="A104" s="28" t="s">
        <v>22</v>
      </c>
      <c r="B104" s="33">
        <f>SUM(B96:B103)</f>
        <v>0</v>
      </c>
      <c r="C104" s="33">
        <f>SUM(C96:C103)</f>
        <v>810</v>
      </c>
      <c r="D104" s="33">
        <f t="shared" ref="D104:I104" si="6">SUM(D96:D103)</f>
        <v>820</v>
      </c>
      <c r="E104" s="33">
        <f t="shared" si="6"/>
        <v>860</v>
      </c>
      <c r="F104" s="33">
        <f t="shared" si="6"/>
        <v>740</v>
      </c>
      <c r="G104" s="33">
        <f t="shared" si="6"/>
        <v>105</v>
      </c>
      <c r="H104" s="33">
        <f t="shared" si="6"/>
        <v>100</v>
      </c>
      <c r="I104" s="33">
        <f t="shared" si="6"/>
        <v>105</v>
      </c>
    </row>
    <row r="105" spans="1:11" ht="17.25" thickTop="1" thickBot="1">
      <c r="A105" s="36"/>
      <c r="B105" s="36"/>
      <c r="C105" s="36"/>
      <c r="D105" s="36"/>
      <c r="E105" s="36"/>
      <c r="F105" s="36"/>
      <c r="G105" s="36"/>
      <c r="H105" s="36"/>
      <c r="I105" s="35">
        <f>SUM(B104:I104)</f>
        <v>3540</v>
      </c>
    </row>
    <row r="106" spans="1:11">
      <c r="A106" s="36"/>
      <c r="B106" s="36"/>
      <c r="C106" s="36"/>
      <c r="D106" s="36"/>
      <c r="E106" s="36"/>
      <c r="F106" s="36"/>
      <c r="G106" s="36"/>
      <c r="H106" s="36"/>
      <c r="I106" s="36"/>
    </row>
    <row r="107" spans="1:11" ht="15.75" thickBot="1">
      <c r="A107" s="36"/>
      <c r="B107" s="36"/>
      <c r="C107" s="36"/>
      <c r="D107" s="36"/>
      <c r="E107" s="36"/>
      <c r="F107" s="36"/>
      <c r="G107" s="36"/>
      <c r="H107" s="36"/>
      <c r="I107" s="36"/>
    </row>
    <row r="108" spans="1:11">
      <c r="A108" s="36"/>
      <c r="B108" s="36"/>
      <c r="C108" s="36"/>
      <c r="D108" s="36"/>
      <c r="E108" s="36"/>
      <c r="F108" s="36"/>
      <c r="G108" s="74" t="s">
        <v>48</v>
      </c>
      <c r="H108" s="76">
        <f>I78+I64+I51+I37+I24+I91+I105</f>
        <v>18482</v>
      </c>
      <c r="I108" s="77"/>
    </row>
    <row r="109" spans="1:11" ht="15.75" thickBot="1">
      <c r="A109" s="36"/>
      <c r="B109" s="36"/>
      <c r="C109" s="36"/>
      <c r="D109" s="36"/>
      <c r="E109" s="36"/>
      <c r="F109" s="36"/>
      <c r="G109" s="75"/>
      <c r="H109" s="78"/>
      <c r="I109" s="79"/>
    </row>
    <row r="110" spans="1:11">
      <c r="A110" s="36"/>
      <c r="B110" s="36"/>
      <c r="C110" s="36"/>
      <c r="D110" s="36"/>
      <c r="E110" s="36"/>
      <c r="F110" s="36"/>
      <c r="G110" s="36"/>
      <c r="H110" s="36"/>
      <c r="I110" s="36"/>
    </row>
    <row r="111" spans="1:11">
      <c r="A111" s="36"/>
      <c r="B111" s="36"/>
      <c r="C111" s="36"/>
      <c r="D111" s="36"/>
      <c r="E111" s="36"/>
      <c r="F111" s="36"/>
      <c r="G111" s="36"/>
      <c r="H111" s="36"/>
      <c r="I111" s="36"/>
    </row>
    <row r="112" spans="1:11">
      <c r="A112" s="36"/>
      <c r="B112" s="36"/>
      <c r="C112" s="36"/>
      <c r="D112" s="36"/>
      <c r="E112" s="36"/>
      <c r="F112" s="36"/>
      <c r="G112" s="36"/>
      <c r="H112" s="36"/>
      <c r="I112" s="36"/>
    </row>
  </sheetData>
  <mergeCells count="27">
    <mergeCell ref="A8:I8"/>
    <mergeCell ref="A9:I9"/>
    <mergeCell ref="A10:I10"/>
    <mergeCell ref="A11:I11"/>
    <mergeCell ref="A12:A14"/>
    <mergeCell ref="B12:I12"/>
    <mergeCell ref="B13:I13"/>
    <mergeCell ref="A25:A27"/>
    <mergeCell ref="B25:I25"/>
    <mergeCell ref="B26:I26"/>
    <mergeCell ref="A39:A41"/>
    <mergeCell ref="B39:I39"/>
    <mergeCell ref="B40:I40"/>
    <mergeCell ref="A52:A54"/>
    <mergeCell ref="B52:I52"/>
    <mergeCell ref="B53:I53"/>
    <mergeCell ref="A66:A68"/>
    <mergeCell ref="B66:I66"/>
    <mergeCell ref="B67:I67"/>
    <mergeCell ref="G108:G109"/>
    <mergeCell ref="H108:I109"/>
    <mergeCell ref="A79:A81"/>
    <mergeCell ref="B79:I79"/>
    <mergeCell ref="B80:I80"/>
    <mergeCell ref="A93:A95"/>
    <mergeCell ref="B93:I93"/>
    <mergeCell ref="B94:I94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100"/>
  <sheetViews>
    <sheetView topLeftCell="A40" workbookViewId="0">
      <selection activeCell="D72" sqref="D72"/>
    </sheetView>
  </sheetViews>
  <sheetFormatPr baseColWidth="10" defaultColWidth="14.42578125" defaultRowHeight="15" customHeight="1"/>
  <cols>
    <col min="1" max="1" width="39" customWidth="1"/>
    <col min="2" max="2" width="10.85546875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33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129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f>HIGÜEY1!B14+HIGUEY2!B15</f>
        <v>3155</v>
      </c>
      <c r="C14" s="8">
        <f>HIGÜEY1!C14+HIGUEY2!C15</f>
        <v>0</v>
      </c>
      <c r="D14" s="8">
        <f>HIGÜEY1!D14+HIGUEY2!D15</f>
        <v>0</v>
      </c>
      <c r="E14" s="8">
        <f>HIGÜEY1!E14+HIGUEY2!E15</f>
        <v>0</v>
      </c>
      <c r="F14" s="8">
        <f>HIGÜEY1!F14+HIGUEY2!F15</f>
        <v>0</v>
      </c>
      <c r="G14" s="8">
        <f>HIGÜEY1!G14+HIGUEY2!G15</f>
        <v>0</v>
      </c>
      <c r="H14" s="8">
        <f>HIGÜEY1!H14+HIGUEY2!H15</f>
        <v>0</v>
      </c>
      <c r="I14" s="8">
        <f>HIGÜEY1!I14+HIGUEY2!I15</f>
        <v>0</v>
      </c>
      <c r="J14" s="5"/>
      <c r="K14" s="2"/>
    </row>
    <row r="15" spans="1:11" ht="18.75">
      <c r="A15" s="9" t="s">
        <v>15</v>
      </c>
      <c r="B15" s="10"/>
      <c r="C15" s="8">
        <f>HIGÜEY1!C15+HIGUEY2!C16</f>
        <v>0</v>
      </c>
      <c r="D15" s="8">
        <f>HIGÜEY1!D15+HIGUEY2!D16</f>
        <v>0</v>
      </c>
      <c r="E15" s="8">
        <f>HIGÜEY1!E15+HIGUEY2!E16</f>
        <v>0</v>
      </c>
      <c r="F15" s="8">
        <f>HIGÜEY1!F15+HIGUEY2!F16</f>
        <v>0</v>
      </c>
      <c r="G15" s="8">
        <f>HIGÜEY1!G15+HIGUEY2!G16</f>
        <v>0</v>
      </c>
      <c r="H15" s="8">
        <f>HIGÜEY1!H15+HIGUEY2!H16</f>
        <v>0</v>
      </c>
      <c r="I15" s="8">
        <f>HIGÜEY1!I15+HIGUEY2!I16</f>
        <v>0</v>
      </c>
      <c r="J15" s="5"/>
      <c r="K15" s="2"/>
    </row>
    <row r="16" spans="1:11" ht="18.75">
      <c r="A16" s="11" t="s">
        <v>16</v>
      </c>
      <c r="B16" s="10"/>
      <c r="C16" s="8">
        <f>HIGÜEY1!C16+HIGUEY2!C17</f>
        <v>5551</v>
      </c>
      <c r="D16" s="8">
        <f>HIGÜEY1!D16+HIGUEY2!D17</f>
        <v>5551</v>
      </c>
      <c r="E16" s="8">
        <f>HIGÜEY1!E16+HIGUEY2!E17</f>
        <v>5551</v>
      </c>
      <c r="F16" s="8">
        <f>HIGÜEY1!F16+HIGUEY2!F17</f>
        <v>5551</v>
      </c>
      <c r="G16" s="8">
        <f>HIGÜEY1!G16+HIGUEY2!G17</f>
        <v>4460</v>
      </c>
      <c r="H16" s="8">
        <f>HIGÜEY1!H16+HIGUEY2!H17</f>
        <v>4460</v>
      </c>
      <c r="I16" s="8">
        <f>HIGÜEY1!I16+HIGUEY2!I17</f>
        <v>4660</v>
      </c>
      <c r="J16" s="5"/>
      <c r="K16" s="2"/>
    </row>
    <row r="17" spans="1:11" ht="18.75">
      <c r="A17" s="11" t="s">
        <v>17</v>
      </c>
      <c r="B17" s="10"/>
      <c r="C17" s="8">
        <f>HIGÜEY1!C17+HIGUEY2!C18</f>
        <v>5589</v>
      </c>
      <c r="D17" s="8">
        <f>HIGÜEY1!D17+HIGUEY2!D18</f>
        <v>5090</v>
      </c>
      <c r="E17" s="8">
        <f>HIGÜEY1!E17+HIGUEY2!E18</f>
        <v>5090</v>
      </c>
      <c r="F17" s="8">
        <f>HIGÜEY1!F17+HIGUEY2!F18</f>
        <v>5090</v>
      </c>
      <c r="G17" s="8">
        <f>HIGÜEY1!G17+HIGUEY2!G18</f>
        <v>4775</v>
      </c>
      <c r="H17" s="8">
        <f>HIGÜEY1!H17+HIGUEY2!H18</f>
        <v>4775</v>
      </c>
      <c r="I17" s="8">
        <f>HIGÜEY1!I17+HIGUEY2!I18</f>
        <v>4775</v>
      </c>
      <c r="J17" s="5"/>
      <c r="K17" s="2"/>
    </row>
    <row r="18" spans="1:11" ht="18.75">
      <c r="A18" s="11" t="s">
        <v>18</v>
      </c>
      <c r="B18" s="10"/>
      <c r="C18" s="8">
        <f>HIGÜEY1!C18+HIGUEY2!C19</f>
        <v>5481</v>
      </c>
      <c r="D18" s="8">
        <f>HIGÜEY1!D18+HIGUEY2!D19</f>
        <v>5481</v>
      </c>
      <c r="E18" s="8">
        <f>HIGÜEY1!E18+HIGUEY2!E19</f>
        <v>5481</v>
      </c>
      <c r="F18" s="8">
        <f>HIGÜEY1!F18+HIGUEY2!F19</f>
        <v>5481</v>
      </c>
      <c r="G18" s="8">
        <f>HIGÜEY1!G18+HIGUEY2!G19</f>
        <v>5129</v>
      </c>
      <c r="H18" s="8">
        <f>HIGÜEY1!H18+HIGUEY2!H19</f>
        <v>5129</v>
      </c>
      <c r="I18" s="8">
        <f>HIGÜEY1!I18+HIGUEY2!I19</f>
        <v>5129</v>
      </c>
      <c r="J18" s="5"/>
      <c r="K18" s="2"/>
    </row>
    <row r="19" spans="1:11" ht="18.75">
      <c r="A19" s="11" t="s">
        <v>19</v>
      </c>
      <c r="B19" s="10"/>
      <c r="C19" s="8">
        <f>HIGÜEY1!C19+HIGUEY2!C20</f>
        <v>5568</v>
      </c>
      <c r="D19" s="8">
        <f>HIGÜEY1!D19+HIGUEY2!D20</f>
        <v>5568</v>
      </c>
      <c r="E19" s="8">
        <f>HIGÜEY1!E19+HIGUEY2!E20</f>
        <v>5568</v>
      </c>
      <c r="F19" s="8">
        <f>HIGÜEY1!F19+HIGUEY2!F20</f>
        <v>5568</v>
      </c>
      <c r="G19" s="8">
        <f>HIGÜEY1!G19+HIGUEY2!G20</f>
        <v>0</v>
      </c>
      <c r="H19" s="8">
        <f>HIGÜEY1!H19+HIGUEY2!H20</f>
        <v>0</v>
      </c>
      <c r="I19" s="8">
        <f>HIGÜEY1!I19+HIGUEY2!I20</f>
        <v>0</v>
      </c>
      <c r="J19" s="5"/>
      <c r="K19" s="2"/>
    </row>
    <row r="20" spans="1:11" ht="18.75">
      <c r="A20" s="11" t="s">
        <v>20</v>
      </c>
      <c r="B20" s="10"/>
      <c r="C20" s="8">
        <f>HIGÜEY1!C20+HIGUEY2!C21</f>
        <v>5232</v>
      </c>
      <c r="D20" s="8">
        <f>HIGÜEY1!D20+HIGUEY2!D21</f>
        <v>5232</v>
      </c>
      <c r="E20" s="8">
        <f>HIGÜEY1!E20+HIGUEY2!E21</f>
        <v>5405</v>
      </c>
      <c r="F20" s="8">
        <f>HIGÜEY1!F20+HIGUEY2!F21</f>
        <v>5232</v>
      </c>
      <c r="G20" s="8">
        <f>HIGÜEY1!G20+HIGUEY2!G21</f>
        <v>0</v>
      </c>
      <c r="H20" s="8">
        <f>HIGÜEY1!H20+HIGUEY2!H21</f>
        <v>0</v>
      </c>
      <c r="I20" s="8">
        <f>HIGÜEY1!I20+HIGUEY2!I21</f>
        <v>0</v>
      </c>
      <c r="J20" s="5"/>
      <c r="K20" s="2"/>
    </row>
    <row r="21" spans="1:11" ht="15.75" customHeight="1">
      <c r="A21" s="11" t="s">
        <v>21</v>
      </c>
      <c r="B21" s="10"/>
      <c r="C21" s="8">
        <f>HIGÜEY1!C21+HIGUEY2!C22</f>
        <v>5302</v>
      </c>
      <c r="D21" s="8">
        <f>HIGÜEY1!D21+HIGUEY2!D22</f>
        <v>5302</v>
      </c>
      <c r="E21" s="8">
        <f>HIGÜEY1!E21+HIGUEY2!E22</f>
        <v>5302</v>
      </c>
      <c r="F21" s="8">
        <f>HIGÜEY1!F21+HIGUEY2!F22</f>
        <v>5117</v>
      </c>
      <c r="G21" s="8">
        <f>HIGÜEY1!G21+HIGUEY2!G22</f>
        <v>0</v>
      </c>
      <c r="H21" s="8">
        <f>HIGÜEY1!H21+HIGUEY2!H22</f>
        <v>0</v>
      </c>
      <c r="I21" s="8">
        <f>HIGÜEY1!I21+HIGUEY2!I22</f>
        <v>0</v>
      </c>
      <c r="J21" s="5"/>
      <c r="K21" s="2"/>
    </row>
    <row r="22" spans="1:11" ht="15.75" customHeight="1">
      <c r="A22" s="7" t="s">
        <v>22</v>
      </c>
      <c r="B22" s="12">
        <f>SUM(B14:B21)</f>
        <v>3155</v>
      </c>
      <c r="C22" s="12">
        <f t="shared" ref="C22:I22" si="0">SUM(C16:C21)</f>
        <v>32723</v>
      </c>
      <c r="D22" s="12">
        <f t="shared" si="0"/>
        <v>32224</v>
      </c>
      <c r="E22" s="12">
        <f t="shared" si="0"/>
        <v>32397</v>
      </c>
      <c r="F22" s="12">
        <f t="shared" si="0"/>
        <v>32039</v>
      </c>
      <c r="G22" s="12">
        <f t="shared" si="0"/>
        <v>14364</v>
      </c>
      <c r="H22" s="12">
        <f t="shared" si="0"/>
        <v>14364</v>
      </c>
      <c r="I22" s="12">
        <f t="shared" si="0"/>
        <v>14564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175830</v>
      </c>
      <c r="J23" s="2"/>
      <c r="K23" s="2"/>
    </row>
    <row r="24" spans="1:11" ht="15.75" customHeight="1">
      <c r="A24" s="49" t="s">
        <v>4</v>
      </c>
      <c r="B24" s="51" t="s">
        <v>33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130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f>HIGÜEY1!B27+HIGUEY2!B28</f>
        <v>695</v>
      </c>
      <c r="C27" s="8">
        <f>HIGÜEY1!C27+HIGUEY2!C28</f>
        <v>0</v>
      </c>
      <c r="D27" s="8">
        <f>HIGÜEY1!D27+HIGUEY2!D28</f>
        <v>0</v>
      </c>
      <c r="E27" s="8">
        <f>HIGÜEY1!E27+HIGUEY2!E28</f>
        <v>0</v>
      </c>
      <c r="F27" s="8">
        <f>HIGÜEY1!F27+HIGUEY2!F28</f>
        <v>0</v>
      </c>
      <c r="G27" s="8">
        <f>HIGÜEY1!G27+HIGUEY2!G28</f>
        <v>0</v>
      </c>
      <c r="H27" s="8">
        <f>HIGÜEY1!H27+HIGUEY2!H28</f>
        <v>0</v>
      </c>
      <c r="I27" s="8">
        <f>HIGÜEY1!I27+HIGUEY2!I28</f>
        <v>0</v>
      </c>
      <c r="J27" s="2"/>
      <c r="K27" s="2"/>
    </row>
    <row r="28" spans="1:11" ht="15.75" customHeight="1">
      <c r="A28" s="9" t="s">
        <v>15</v>
      </c>
      <c r="B28" s="10"/>
      <c r="C28" s="8">
        <f>HIGÜEY1!C28+HIGUEY2!C29</f>
        <v>0</v>
      </c>
      <c r="D28" s="8">
        <f>HIGÜEY1!D28+HIGUEY2!D29</f>
        <v>0</v>
      </c>
      <c r="E28" s="8">
        <f>HIGÜEY1!E28+HIGUEY2!E29</f>
        <v>0</v>
      </c>
      <c r="F28" s="8">
        <f>HIGÜEY1!F28+HIGUEY2!F29</f>
        <v>0</v>
      </c>
      <c r="G28" s="8">
        <f>HIGÜEY1!G28+HIGUEY2!G29</f>
        <v>0</v>
      </c>
      <c r="H28" s="8">
        <f>HIGÜEY1!H28+HIGUEY2!H29</f>
        <v>0</v>
      </c>
      <c r="I28" s="8">
        <f>HIGÜEY1!I28+HIGUEY2!I29</f>
        <v>0</v>
      </c>
      <c r="J28" s="2"/>
      <c r="K28" s="2"/>
    </row>
    <row r="29" spans="1:11" ht="15.75" customHeight="1">
      <c r="A29" s="11" t="s">
        <v>16</v>
      </c>
      <c r="B29" s="10"/>
      <c r="C29" s="8">
        <f>HIGÜEY1!C29+HIGUEY2!C30</f>
        <v>885</v>
      </c>
      <c r="D29" s="8">
        <f>HIGÜEY1!D29+HIGUEY2!D30</f>
        <v>915</v>
      </c>
      <c r="E29" s="8">
        <f>HIGÜEY1!E29+HIGUEY2!E30</f>
        <v>875</v>
      </c>
      <c r="F29" s="8">
        <f>HIGÜEY1!F29+HIGUEY2!F30</f>
        <v>885</v>
      </c>
      <c r="G29" s="8">
        <f>HIGÜEY1!G29+HIGUEY2!G30</f>
        <v>875</v>
      </c>
      <c r="H29" s="8">
        <f>HIGÜEY1!H29+HIGUEY2!H30</f>
        <v>965</v>
      </c>
      <c r="I29" s="8">
        <f>HIGÜEY1!I29+HIGUEY2!I30</f>
        <v>875</v>
      </c>
      <c r="J29" s="2"/>
      <c r="K29" s="2"/>
    </row>
    <row r="30" spans="1:11" ht="15.75" customHeight="1">
      <c r="A30" s="11" t="s">
        <v>17</v>
      </c>
      <c r="B30" s="10"/>
      <c r="C30" s="8">
        <f>HIGÜEY1!C30+HIGUEY2!C31</f>
        <v>873</v>
      </c>
      <c r="D30" s="8">
        <f>HIGÜEY1!D30+HIGUEY2!D31</f>
        <v>872</v>
      </c>
      <c r="E30" s="8">
        <f>HIGÜEY1!E30+HIGUEY2!E31</f>
        <v>857</v>
      </c>
      <c r="F30" s="8">
        <f>HIGÜEY1!F30+HIGUEY2!F31</f>
        <v>873</v>
      </c>
      <c r="G30" s="8">
        <f>HIGÜEY1!G30+HIGUEY2!G31</f>
        <v>857</v>
      </c>
      <c r="H30" s="8">
        <f>HIGÜEY1!H30+HIGUEY2!H31</f>
        <v>857</v>
      </c>
      <c r="I30" s="8">
        <f>HIGÜEY1!I30+HIGUEY2!I31</f>
        <v>857</v>
      </c>
      <c r="J30" s="2"/>
      <c r="K30" s="2"/>
    </row>
    <row r="31" spans="1:11" ht="15.75" customHeight="1">
      <c r="A31" s="11" t="s">
        <v>18</v>
      </c>
      <c r="B31" s="10"/>
      <c r="C31" s="8">
        <f>HIGÜEY1!C31+HIGUEY2!C32</f>
        <v>859</v>
      </c>
      <c r="D31" s="8">
        <f>HIGÜEY1!D31+HIGUEY2!D32</f>
        <v>859</v>
      </c>
      <c r="E31" s="8">
        <f>HIGÜEY1!E31+HIGUEY2!E32</f>
        <v>859</v>
      </c>
      <c r="F31" s="8">
        <f>HIGÜEY1!F31+HIGUEY2!F32</f>
        <v>859</v>
      </c>
      <c r="G31" s="8">
        <f>HIGÜEY1!G31+HIGUEY2!G32</f>
        <v>859</v>
      </c>
      <c r="H31" s="8">
        <f>HIGÜEY1!H31+HIGUEY2!H32</f>
        <v>859</v>
      </c>
      <c r="I31" s="8">
        <f>HIGÜEY1!I31+HIGUEY2!I32</f>
        <v>859</v>
      </c>
      <c r="J31" s="2"/>
      <c r="K31" s="2"/>
    </row>
    <row r="32" spans="1:11" ht="15.75" customHeight="1">
      <c r="A32" s="11" t="s">
        <v>19</v>
      </c>
      <c r="B32" s="10"/>
      <c r="C32" s="8">
        <f>HIGÜEY1!C32+HIGUEY2!C33</f>
        <v>809</v>
      </c>
      <c r="D32" s="8">
        <f>HIGÜEY1!D32+HIGUEY2!D33</f>
        <v>819</v>
      </c>
      <c r="E32" s="8">
        <f>HIGÜEY1!E32+HIGUEY2!E33</f>
        <v>819</v>
      </c>
      <c r="F32" s="8">
        <f>HIGÜEY1!F32+HIGUEY2!F33</f>
        <v>819</v>
      </c>
      <c r="G32" s="8">
        <f>HIGÜEY1!G32+HIGUEY2!G33</f>
        <v>0</v>
      </c>
      <c r="H32" s="8">
        <f>HIGÜEY1!H32+HIGUEY2!H33</f>
        <v>0</v>
      </c>
      <c r="I32" s="8">
        <f>HIGÜEY1!I32+HIGUEY2!I33</f>
        <v>0</v>
      </c>
      <c r="J32" s="2"/>
      <c r="K32" s="2"/>
    </row>
    <row r="33" spans="1:11" ht="15.75" customHeight="1">
      <c r="A33" s="11" t="s">
        <v>20</v>
      </c>
      <c r="B33" s="10"/>
      <c r="C33" s="8">
        <f>HIGÜEY1!C33+HIGUEY2!C34</f>
        <v>760</v>
      </c>
      <c r="D33" s="8">
        <f>HIGÜEY1!D33+HIGUEY2!D34</f>
        <v>770</v>
      </c>
      <c r="E33" s="8">
        <f>HIGÜEY1!E33+HIGUEY2!E34</f>
        <v>760</v>
      </c>
      <c r="F33" s="8">
        <f>HIGÜEY1!F33+HIGUEY2!F34</f>
        <v>760</v>
      </c>
      <c r="G33" s="8">
        <f>HIGÜEY1!G33+HIGUEY2!G34</f>
        <v>0</v>
      </c>
      <c r="H33" s="8">
        <f>HIGÜEY1!H33+HIGUEY2!H34</f>
        <v>0</v>
      </c>
      <c r="I33" s="8">
        <f>HIGÜEY1!I33+HIGUEY2!I34</f>
        <v>0</v>
      </c>
      <c r="J33" s="2"/>
      <c r="K33" s="2"/>
    </row>
    <row r="34" spans="1:11" ht="15.75" customHeight="1">
      <c r="A34" s="11" t="s">
        <v>21</v>
      </c>
      <c r="B34" s="10"/>
      <c r="C34" s="8">
        <f>HIGÜEY1!C34+HIGUEY2!C35</f>
        <v>1217</v>
      </c>
      <c r="D34" s="8">
        <f>HIGÜEY1!D34+HIGUEY2!D35</f>
        <v>1217</v>
      </c>
      <c r="E34" s="8">
        <f>HIGÜEY1!E34+HIGUEY2!E35</f>
        <v>1217</v>
      </c>
      <c r="F34" s="8">
        <f>HIGÜEY1!F34+HIGUEY2!F35</f>
        <v>1032</v>
      </c>
      <c r="G34" s="8">
        <f>HIGÜEY1!G34+HIGUEY2!G35</f>
        <v>0</v>
      </c>
      <c r="H34" s="8">
        <f>HIGÜEY1!H34+HIGUEY2!H35</f>
        <v>0</v>
      </c>
      <c r="I34" s="8">
        <f>HIGÜEY1!I34+HIGUEY2!I35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695</v>
      </c>
      <c r="C35" s="12">
        <f t="shared" si="1"/>
        <v>5403</v>
      </c>
      <c r="D35" s="12">
        <f t="shared" si="1"/>
        <v>5452</v>
      </c>
      <c r="E35" s="12">
        <f t="shared" si="1"/>
        <v>5387</v>
      </c>
      <c r="F35" s="12">
        <f t="shared" si="1"/>
        <v>5228</v>
      </c>
      <c r="G35" s="12">
        <f t="shared" si="1"/>
        <v>2591</v>
      </c>
      <c r="H35" s="12">
        <f t="shared" si="1"/>
        <v>2681</v>
      </c>
      <c r="I35" s="12">
        <f t="shared" si="1"/>
        <v>2591</v>
      </c>
      <c r="J35" s="2">
        <f>SUM(B35:I35)</f>
        <v>30028</v>
      </c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30028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33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131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>
      <c r="A41" s="7" t="s">
        <v>14</v>
      </c>
      <c r="B41" s="10">
        <f>HIGÜEY1!B41+HIGUEY2!B42</f>
        <v>1115</v>
      </c>
      <c r="C41" s="8">
        <f>HIGÜEY1!C41+HIGUEY2!C42</f>
        <v>0</v>
      </c>
      <c r="D41" s="8">
        <f>HIGÜEY1!D41+HIGUEY2!D42</f>
        <v>0</v>
      </c>
      <c r="E41" s="8">
        <f>HIGÜEY1!E41+HIGUEY2!E42</f>
        <v>0</v>
      </c>
      <c r="F41" s="8">
        <f>HIGÜEY1!F41+HIGUEY2!F42</f>
        <v>0</v>
      </c>
      <c r="G41" s="8">
        <f>HIGÜEY1!G41+HIGUEY2!G42</f>
        <v>0</v>
      </c>
      <c r="H41" s="8">
        <f>HIGÜEY1!H41+HIGUEY2!H42</f>
        <v>0</v>
      </c>
      <c r="I41" s="8">
        <f>HIGÜEY1!I41+HIGUEY2!I42</f>
        <v>0</v>
      </c>
      <c r="J41" s="2"/>
      <c r="K41" s="2"/>
    </row>
    <row r="42" spans="1:11" ht="15.75" customHeight="1">
      <c r="A42" s="9" t="s">
        <v>15</v>
      </c>
      <c r="B42" s="10"/>
      <c r="C42" s="8">
        <f>HIGÜEY1!C42+HIGUEY2!C43</f>
        <v>0</v>
      </c>
      <c r="D42" s="8">
        <f>HIGÜEY1!D42+HIGUEY2!D43</f>
        <v>0</v>
      </c>
      <c r="E42" s="8">
        <f>HIGÜEY1!E42+HIGUEY2!E43</f>
        <v>0</v>
      </c>
      <c r="F42" s="8">
        <f>HIGÜEY1!F42+HIGUEY2!F43</f>
        <v>0</v>
      </c>
      <c r="G42" s="8">
        <f>HIGÜEY1!G42+HIGUEY2!G43</f>
        <v>0</v>
      </c>
      <c r="H42" s="8">
        <f>HIGÜEY1!H42+HIGUEY2!H43</f>
        <v>0</v>
      </c>
      <c r="I42" s="8">
        <f>HIGÜEY1!I42+HIGUEY2!I43</f>
        <v>0</v>
      </c>
      <c r="J42" s="2"/>
      <c r="K42" s="2"/>
    </row>
    <row r="43" spans="1:11" ht="15.75" customHeight="1">
      <c r="A43" s="11" t="s">
        <v>16</v>
      </c>
      <c r="B43" s="10"/>
      <c r="C43" s="8">
        <f>HIGÜEY1!C43+HIGUEY2!C44</f>
        <v>1606</v>
      </c>
      <c r="D43" s="8">
        <f>HIGÜEY1!D43+HIGUEY2!D44</f>
        <v>1606</v>
      </c>
      <c r="E43" s="8">
        <f>HIGÜEY1!E43+HIGUEY2!E44</f>
        <v>1606</v>
      </c>
      <c r="F43" s="8">
        <f>HIGÜEY1!F43+HIGUEY2!F44</f>
        <v>1606</v>
      </c>
      <c r="G43" s="8">
        <f>HIGÜEY1!G43+HIGUEY2!G44</f>
        <v>1606</v>
      </c>
      <c r="H43" s="8">
        <f>HIGÜEY1!H43+HIGUEY2!H44</f>
        <v>1606</v>
      </c>
      <c r="I43" s="8">
        <f>HIGÜEY1!I43+HIGUEY2!I44</f>
        <v>1606</v>
      </c>
      <c r="J43" s="2"/>
      <c r="K43" s="2"/>
    </row>
    <row r="44" spans="1:11" ht="15.75" customHeight="1">
      <c r="A44" s="11" t="s">
        <v>17</v>
      </c>
      <c r="B44" s="10"/>
      <c r="C44" s="8">
        <f>HIGÜEY1!C44+HIGUEY2!C45</f>
        <v>1483</v>
      </c>
      <c r="D44" s="8">
        <f>HIGÜEY1!D44+HIGUEY2!D45</f>
        <v>1483</v>
      </c>
      <c r="E44" s="8">
        <f>HIGÜEY1!E44+HIGUEY2!E45</f>
        <v>1483</v>
      </c>
      <c r="F44" s="8">
        <f>HIGÜEY1!F44+HIGUEY2!F45</f>
        <v>1483</v>
      </c>
      <c r="G44" s="8">
        <f>HIGÜEY1!G44+HIGUEY2!G45</f>
        <v>1483</v>
      </c>
      <c r="H44" s="8">
        <f>HIGÜEY1!H44+HIGUEY2!H45</f>
        <v>1483</v>
      </c>
      <c r="I44" s="8">
        <f>HIGÜEY1!I44+HIGUEY2!I45</f>
        <v>1483</v>
      </c>
      <c r="J44" s="2"/>
      <c r="K44" s="2"/>
    </row>
    <row r="45" spans="1:11" ht="15.75" customHeight="1">
      <c r="A45" s="11" t="s">
        <v>18</v>
      </c>
      <c r="B45" s="10"/>
      <c r="C45" s="8">
        <f>HIGÜEY1!C45+HIGUEY2!C46</f>
        <v>1547</v>
      </c>
      <c r="D45" s="8">
        <f>HIGÜEY1!D45+HIGUEY2!D46</f>
        <v>1547</v>
      </c>
      <c r="E45" s="8">
        <f>HIGÜEY1!E45+HIGUEY2!E46</f>
        <v>1547</v>
      </c>
      <c r="F45" s="8">
        <f>HIGÜEY1!F45+HIGUEY2!F46</f>
        <v>1547</v>
      </c>
      <c r="G45" s="8">
        <f>HIGÜEY1!G45+HIGUEY2!G46</f>
        <v>1547</v>
      </c>
      <c r="H45" s="8">
        <f>HIGÜEY1!H45+HIGUEY2!H46</f>
        <v>1547</v>
      </c>
      <c r="I45" s="8">
        <f>HIGÜEY1!I45+HIGUEY2!I46</f>
        <v>1547</v>
      </c>
      <c r="J45" s="2"/>
      <c r="K45" s="2"/>
    </row>
    <row r="46" spans="1:11" ht="15.75" customHeight="1">
      <c r="A46" s="11" t="s">
        <v>19</v>
      </c>
      <c r="B46" s="10"/>
      <c r="C46" s="8">
        <f>HIGÜEY1!C46+HIGUEY2!C47</f>
        <v>1464</v>
      </c>
      <c r="D46" s="8">
        <f>HIGÜEY1!D46+HIGUEY2!D47</f>
        <v>1464</v>
      </c>
      <c r="E46" s="8">
        <f>HIGÜEY1!E46+HIGUEY2!E47</f>
        <v>1464</v>
      </c>
      <c r="F46" s="8">
        <f>HIGÜEY1!F46+HIGUEY2!F47</f>
        <v>1514</v>
      </c>
      <c r="G46" s="8">
        <f>HIGÜEY1!G46+HIGUEY2!G47</f>
        <v>0</v>
      </c>
      <c r="H46" s="8">
        <f>HIGÜEY1!H46+HIGUEY2!H47</f>
        <v>0</v>
      </c>
      <c r="I46" s="8">
        <f>HIGÜEY1!I46+HIGUEY2!I47</f>
        <v>0</v>
      </c>
      <c r="J46" s="2"/>
      <c r="K46" s="2"/>
    </row>
    <row r="47" spans="1:11" ht="15.75" customHeight="1">
      <c r="A47" s="11" t="s">
        <v>20</v>
      </c>
      <c r="B47" s="10"/>
      <c r="C47" s="8">
        <f>HIGÜEY1!C47+HIGUEY2!C48</f>
        <v>1388</v>
      </c>
      <c r="D47" s="8">
        <f>HIGÜEY1!D47+HIGUEY2!D48</f>
        <v>1388</v>
      </c>
      <c r="E47" s="8">
        <f>HIGÜEY1!E47+HIGUEY2!E48</f>
        <v>1388</v>
      </c>
      <c r="F47" s="8">
        <f>HIGÜEY1!F47+HIGUEY2!F48</f>
        <v>1388</v>
      </c>
      <c r="G47" s="8">
        <f>HIGÜEY1!G47+HIGUEY2!G48</f>
        <v>0</v>
      </c>
      <c r="H47" s="8">
        <f>HIGÜEY1!H47+HIGUEY2!H48</f>
        <v>0</v>
      </c>
      <c r="I47" s="8">
        <f>HIGÜEY1!I47+HIGUEY2!I48</f>
        <v>0</v>
      </c>
      <c r="J47" s="2"/>
      <c r="K47" s="2"/>
    </row>
    <row r="48" spans="1:11" ht="15.75" customHeight="1">
      <c r="A48" s="11" t="s">
        <v>21</v>
      </c>
      <c r="B48" s="10"/>
      <c r="C48" s="8">
        <f>HIGÜEY1!C48+HIGUEY2!C49</f>
        <v>1260</v>
      </c>
      <c r="D48" s="8">
        <f>HIGÜEY1!D48+HIGUEY2!D49</f>
        <v>1260</v>
      </c>
      <c r="E48" s="8">
        <f>HIGÜEY1!E48+HIGUEY2!E49</f>
        <v>1260</v>
      </c>
      <c r="F48" s="8">
        <f>HIGÜEY1!F48+HIGUEY2!F49</f>
        <v>1260</v>
      </c>
      <c r="G48" s="8">
        <f>HIGÜEY1!G48+HIGUEY2!G49</f>
        <v>0</v>
      </c>
      <c r="H48" s="8">
        <f>HIGÜEY1!H48+HIGUEY2!H49</f>
        <v>0</v>
      </c>
      <c r="I48" s="8">
        <f>HIGÜEY1!I48+HIGUEY2!I49</f>
        <v>0</v>
      </c>
      <c r="J48" s="2"/>
      <c r="K48" s="2"/>
    </row>
    <row r="49" spans="1:11" ht="15.75" customHeight="1">
      <c r="A49" s="7" t="s">
        <v>22</v>
      </c>
      <c r="B49" s="12">
        <f t="shared" ref="B49:I49" si="2">SUM(B41:B48)</f>
        <v>1115</v>
      </c>
      <c r="C49" s="12">
        <f t="shared" si="2"/>
        <v>8748</v>
      </c>
      <c r="D49" s="12">
        <f t="shared" si="2"/>
        <v>8748</v>
      </c>
      <c r="E49" s="12">
        <f t="shared" si="2"/>
        <v>8748</v>
      </c>
      <c r="F49" s="12">
        <f t="shared" si="2"/>
        <v>8798</v>
      </c>
      <c r="G49" s="12">
        <f t="shared" si="2"/>
        <v>4636</v>
      </c>
      <c r="H49" s="12">
        <f t="shared" si="2"/>
        <v>4636</v>
      </c>
      <c r="I49" s="12">
        <f t="shared" si="2"/>
        <v>4636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50065</v>
      </c>
      <c r="J50" s="2"/>
      <c r="K50" s="2"/>
    </row>
    <row r="51" spans="1:11" ht="15.75" customHeight="1">
      <c r="A51" s="49" t="s">
        <v>4</v>
      </c>
      <c r="B51" s="51" t="s">
        <v>33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132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10">
        <f>HIGÜEY1!B54+HIGUEY2!B55</f>
        <v>485</v>
      </c>
      <c r="C54" s="8">
        <f>HIGÜEY1!C54+HIGUEY2!C55</f>
        <v>0</v>
      </c>
      <c r="D54" s="8">
        <f>HIGÜEY1!D54+HIGUEY2!D55</f>
        <v>0</v>
      </c>
      <c r="E54" s="8">
        <f>HIGÜEY1!E54+HIGUEY2!E55</f>
        <v>0</v>
      </c>
      <c r="F54" s="8">
        <f>HIGÜEY1!F54+HIGUEY2!F55</f>
        <v>0</v>
      </c>
      <c r="G54" s="8">
        <f>HIGÜEY1!G54+HIGUEY2!G55</f>
        <v>0</v>
      </c>
      <c r="H54" s="8">
        <f>HIGÜEY1!H54+HIGUEY2!H55</f>
        <v>0</v>
      </c>
      <c r="I54" s="8">
        <f>HIGÜEY1!I54+HIGUEY2!I55</f>
        <v>0</v>
      </c>
      <c r="J54" s="2"/>
      <c r="K54" s="2"/>
    </row>
    <row r="55" spans="1:11" ht="15.75" customHeight="1">
      <c r="A55" s="9" t="s">
        <v>15</v>
      </c>
      <c r="B55" s="10"/>
      <c r="C55" s="8">
        <f>HIGÜEY1!C55+HIGUEY2!C56</f>
        <v>0</v>
      </c>
      <c r="D55" s="8">
        <f>HIGÜEY1!D55+HIGUEY2!D56</f>
        <v>0</v>
      </c>
      <c r="E55" s="8">
        <f>HIGÜEY1!E55+HIGUEY2!E56</f>
        <v>0</v>
      </c>
      <c r="F55" s="8">
        <f>HIGÜEY1!F55+HIGUEY2!F56</f>
        <v>0</v>
      </c>
      <c r="G55" s="8">
        <f>HIGÜEY1!G55+HIGUEY2!G56</f>
        <v>0</v>
      </c>
      <c r="H55" s="8">
        <f>HIGÜEY1!H55+HIGUEY2!H56</f>
        <v>0</v>
      </c>
      <c r="I55" s="8">
        <f>HIGÜEY1!I55+HIGUEY2!I56</f>
        <v>0</v>
      </c>
      <c r="J55" s="2"/>
      <c r="K55" s="2"/>
    </row>
    <row r="56" spans="1:11" ht="15.75" customHeight="1">
      <c r="A56" s="11" t="s">
        <v>16</v>
      </c>
      <c r="B56" s="10"/>
      <c r="C56" s="8">
        <f>HIGÜEY1!C56+HIGUEY2!C57</f>
        <v>562</v>
      </c>
      <c r="D56" s="8">
        <f>HIGÜEY1!D56+HIGUEY2!D57</f>
        <v>562</v>
      </c>
      <c r="E56" s="8">
        <f>HIGÜEY1!E56+HIGUEY2!E57</f>
        <v>582</v>
      </c>
      <c r="F56" s="8">
        <f>HIGÜEY1!F56+HIGUEY2!F57</f>
        <v>592</v>
      </c>
      <c r="G56" s="8">
        <f>HIGÜEY1!G56+HIGUEY2!G57</f>
        <v>622</v>
      </c>
      <c r="H56" s="8">
        <f>HIGÜEY1!H56+HIGUEY2!H57</f>
        <v>737</v>
      </c>
      <c r="I56" s="8">
        <f>HIGÜEY1!I56+HIGUEY2!I57</f>
        <v>612</v>
      </c>
      <c r="J56" s="2"/>
      <c r="K56" s="2"/>
    </row>
    <row r="57" spans="1:11" ht="15.75" customHeight="1">
      <c r="A57" s="11" t="s">
        <v>17</v>
      </c>
      <c r="B57" s="10"/>
      <c r="C57" s="8">
        <f>HIGÜEY1!C57+HIGUEY2!C58</f>
        <v>563</v>
      </c>
      <c r="D57" s="8">
        <f>HIGÜEY1!D57+HIGUEY2!D58</f>
        <v>538</v>
      </c>
      <c r="E57" s="8">
        <f>HIGÜEY1!E57+HIGUEY2!E58</f>
        <v>538</v>
      </c>
      <c r="F57" s="8">
        <f>HIGÜEY1!F57+HIGUEY2!F58</f>
        <v>598</v>
      </c>
      <c r="G57" s="8">
        <f>HIGÜEY1!G57+HIGUEY2!G58</f>
        <v>538</v>
      </c>
      <c r="H57" s="8">
        <f>HIGÜEY1!H57+HIGUEY2!H58</f>
        <v>588</v>
      </c>
      <c r="I57" s="8">
        <f>HIGÜEY1!I57+HIGUEY2!I58</f>
        <v>538</v>
      </c>
      <c r="J57" s="2"/>
      <c r="K57" s="2"/>
    </row>
    <row r="58" spans="1:11" ht="15.75" customHeight="1">
      <c r="A58" s="11" t="s">
        <v>18</v>
      </c>
      <c r="B58" s="10"/>
      <c r="C58" s="8">
        <f>HIGÜEY1!C58+HIGUEY2!C59</f>
        <v>589</v>
      </c>
      <c r="D58" s="8">
        <f>HIGÜEY1!D58+HIGUEY2!D59</f>
        <v>589</v>
      </c>
      <c r="E58" s="8">
        <f>HIGÜEY1!E58+HIGUEY2!E59</f>
        <v>589</v>
      </c>
      <c r="F58" s="8">
        <f>HIGÜEY1!F58+HIGUEY2!F59</f>
        <v>589</v>
      </c>
      <c r="G58" s="8">
        <f>HIGÜEY1!G58+HIGUEY2!G59</f>
        <v>644</v>
      </c>
      <c r="H58" s="8">
        <f>HIGÜEY1!H58+HIGUEY2!H59</f>
        <v>589</v>
      </c>
      <c r="I58" s="8">
        <f>HIGÜEY1!I58+HIGUEY2!I59</f>
        <v>589</v>
      </c>
      <c r="J58" s="2"/>
      <c r="K58" s="2"/>
    </row>
    <row r="59" spans="1:11" ht="15.75" customHeight="1">
      <c r="A59" s="11" t="s">
        <v>19</v>
      </c>
      <c r="B59" s="10"/>
      <c r="C59" s="8">
        <f>HIGÜEY1!C59+HIGUEY2!C60</f>
        <v>551</v>
      </c>
      <c r="D59" s="8">
        <f>HIGÜEY1!D59+HIGUEY2!D60</f>
        <v>551</v>
      </c>
      <c r="E59" s="8">
        <f>HIGÜEY1!E59+HIGUEY2!E60</f>
        <v>551</v>
      </c>
      <c r="F59" s="8">
        <f>HIGÜEY1!F59+HIGUEY2!F60</f>
        <v>601</v>
      </c>
      <c r="G59" s="8">
        <f>HIGÜEY1!G59+HIGUEY2!G60</f>
        <v>0</v>
      </c>
      <c r="H59" s="8">
        <f>HIGÜEY1!H59+HIGUEY2!H60</f>
        <v>0</v>
      </c>
      <c r="I59" s="8">
        <f>HIGÜEY1!I59+HIGUEY2!I60</f>
        <v>0</v>
      </c>
      <c r="J59" s="2"/>
      <c r="K59" s="2"/>
    </row>
    <row r="60" spans="1:11" ht="15.75" customHeight="1">
      <c r="A60" s="11" t="s">
        <v>20</v>
      </c>
      <c r="B60" s="10"/>
      <c r="C60" s="8">
        <f>HIGÜEY1!C60+HIGUEY2!C61</f>
        <v>534</v>
      </c>
      <c r="D60" s="8">
        <f>HIGÜEY1!D60+HIGUEY2!D61</f>
        <v>534</v>
      </c>
      <c r="E60" s="8">
        <f>HIGÜEY1!E60+HIGUEY2!E61</f>
        <v>614</v>
      </c>
      <c r="F60" s="8">
        <f>HIGÜEY1!F60+HIGUEY2!F61</f>
        <v>534</v>
      </c>
      <c r="G60" s="8">
        <f>HIGÜEY1!G60+HIGUEY2!G61</f>
        <v>0</v>
      </c>
      <c r="H60" s="8">
        <f>HIGÜEY1!H60+HIGUEY2!H61</f>
        <v>0</v>
      </c>
      <c r="I60" s="8">
        <f>HIGÜEY1!I60+HIGUEY2!I61</f>
        <v>0</v>
      </c>
      <c r="J60" s="2"/>
      <c r="K60" s="2"/>
    </row>
    <row r="61" spans="1:11" ht="15.75" customHeight="1">
      <c r="A61" s="11" t="s">
        <v>21</v>
      </c>
      <c r="B61" s="10"/>
      <c r="C61" s="8">
        <f>HIGÜEY1!C61+HIGUEY2!C62</f>
        <v>535</v>
      </c>
      <c r="D61" s="8">
        <f>HIGÜEY1!D61+HIGUEY2!D62</f>
        <v>565</v>
      </c>
      <c r="E61" s="8">
        <f>HIGÜEY1!E61+HIGUEY2!E62</f>
        <v>535</v>
      </c>
      <c r="F61" s="8">
        <f>HIGÜEY1!F61+HIGUEY2!F62</f>
        <v>535</v>
      </c>
      <c r="G61" s="8">
        <f>HIGÜEY1!G61+HIGUEY2!G62</f>
        <v>0</v>
      </c>
      <c r="H61" s="8">
        <f>HIGÜEY1!H61+HIGUEY2!H62</f>
        <v>0</v>
      </c>
      <c r="I61" s="8">
        <f>HIGÜEY1!I61+HIGUEY2!I62</f>
        <v>0</v>
      </c>
      <c r="J61" s="2"/>
      <c r="K61" s="2"/>
    </row>
    <row r="62" spans="1:11" ht="15.75" customHeight="1">
      <c r="A62" s="7" t="s">
        <v>22</v>
      </c>
      <c r="B62" s="12">
        <f t="shared" ref="B62:I62" si="3">SUM(B54:B61)</f>
        <v>485</v>
      </c>
      <c r="C62" s="12">
        <f t="shared" si="3"/>
        <v>3334</v>
      </c>
      <c r="D62" s="12">
        <f t="shared" si="3"/>
        <v>3339</v>
      </c>
      <c r="E62" s="12">
        <f t="shared" si="3"/>
        <v>3409</v>
      </c>
      <c r="F62" s="12">
        <f t="shared" si="3"/>
        <v>3449</v>
      </c>
      <c r="G62" s="12">
        <f t="shared" si="3"/>
        <v>1804</v>
      </c>
      <c r="H62" s="12">
        <f t="shared" si="3"/>
        <v>1914</v>
      </c>
      <c r="I62" s="15">
        <f t="shared" si="3"/>
        <v>1739</v>
      </c>
      <c r="J62" s="2">
        <f>SUM(B62:I62)</f>
        <v>19473</v>
      </c>
      <c r="K62" s="2"/>
    </row>
    <row r="63" spans="1:11" ht="15.75" customHeight="1">
      <c r="A63" s="2"/>
      <c r="B63" s="2"/>
      <c r="C63" s="22" t="s">
        <v>48</v>
      </c>
      <c r="D63" s="100">
        <f>+I63+I50+I36+I23</f>
        <v>275396</v>
      </c>
      <c r="E63" s="101"/>
      <c r="F63" s="2"/>
      <c r="G63" s="2"/>
      <c r="H63" s="2"/>
      <c r="I63" s="14">
        <f>SUM(B62:I62)</f>
        <v>19473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17">
    <mergeCell ref="D63:E63"/>
    <mergeCell ref="A51:A53"/>
    <mergeCell ref="B51:I51"/>
    <mergeCell ref="B52:I52"/>
    <mergeCell ref="A24:A26"/>
    <mergeCell ref="B24:I24"/>
    <mergeCell ref="B25:I25"/>
    <mergeCell ref="A38:A40"/>
    <mergeCell ref="B38:I38"/>
    <mergeCell ref="B39:I39"/>
    <mergeCell ref="A7:I7"/>
    <mergeCell ref="A8:I8"/>
    <mergeCell ref="A9:I9"/>
    <mergeCell ref="A10:I10"/>
    <mergeCell ref="A11:A13"/>
    <mergeCell ref="B11:I11"/>
    <mergeCell ref="B12:I12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100"/>
  <sheetViews>
    <sheetView topLeftCell="A31" workbookViewId="0"/>
  </sheetViews>
  <sheetFormatPr baseColWidth="10" defaultColWidth="14.42578125" defaultRowHeight="15" customHeight="1"/>
  <cols>
    <col min="1" max="1" width="39" style="24" customWidth="1"/>
    <col min="2" max="2" width="10.85546875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33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129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v>3155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10"/>
      <c r="C16" s="8">
        <v>4460</v>
      </c>
      <c r="D16" s="8">
        <v>4460</v>
      </c>
      <c r="E16" s="8">
        <v>4460</v>
      </c>
      <c r="F16" s="8">
        <v>4460</v>
      </c>
      <c r="G16" s="8">
        <v>4460</v>
      </c>
      <c r="H16" s="8">
        <v>4460</v>
      </c>
      <c r="I16" s="8">
        <v>4460</v>
      </c>
      <c r="J16" s="5"/>
      <c r="K16" s="2"/>
    </row>
    <row r="17" spans="1:11" ht="20.25" thickTop="1" thickBot="1">
      <c r="A17" s="11" t="s">
        <v>17</v>
      </c>
      <c r="B17" s="10"/>
      <c r="C17" s="8">
        <v>4775</v>
      </c>
      <c r="D17" s="8">
        <v>4775</v>
      </c>
      <c r="E17" s="8">
        <v>4775</v>
      </c>
      <c r="F17" s="8">
        <v>4775</v>
      </c>
      <c r="G17" s="8">
        <v>4775</v>
      </c>
      <c r="H17" s="8">
        <v>4775</v>
      </c>
      <c r="I17" s="8">
        <v>4775</v>
      </c>
      <c r="J17" s="5"/>
      <c r="K17" s="2"/>
    </row>
    <row r="18" spans="1:11" ht="20.25" thickTop="1" thickBot="1">
      <c r="A18" s="11" t="s">
        <v>18</v>
      </c>
      <c r="B18" s="10"/>
      <c r="C18" s="8">
        <v>5129</v>
      </c>
      <c r="D18" s="8">
        <v>5129</v>
      </c>
      <c r="E18" s="8">
        <v>5129</v>
      </c>
      <c r="F18" s="8">
        <v>5129</v>
      </c>
      <c r="G18" s="8">
        <v>5129</v>
      </c>
      <c r="H18" s="8">
        <v>5129</v>
      </c>
      <c r="I18" s="8">
        <v>5129</v>
      </c>
      <c r="J18" s="5"/>
      <c r="K18" s="2"/>
    </row>
    <row r="19" spans="1:11" ht="20.25" thickTop="1" thickBot="1">
      <c r="A19" s="11" t="s">
        <v>19</v>
      </c>
      <c r="B19" s="10"/>
      <c r="C19" s="8">
        <v>5099</v>
      </c>
      <c r="D19" s="8">
        <v>5099</v>
      </c>
      <c r="E19" s="8">
        <v>5099</v>
      </c>
      <c r="F19" s="8">
        <v>5099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10"/>
      <c r="C20" s="8">
        <v>4936</v>
      </c>
      <c r="D20" s="8">
        <v>4936</v>
      </c>
      <c r="E20" s="8">
        <v>4936</v>
      </c>
      <c r="F20" s="8">
        <v>4936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10"/>
      <c r="C21" s="8">
        <v>4821</v>
      </c>
      <c r="D21" s="8">
        <v>4821</v>
      </c>
      <c r="E21" s="8">
        <v>4821</v>
      </c>
      <c r="F21" s="8">
        <v>4821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2">
        <f>SUM(B14:B21)</f>
        <v>3155</v>
      </c>
      <c r="C22" s="12">
        <f t="shared" ref="C22:I22" si="0">SUM(C16:C21)</f>
        <v>29220</v>
      </c>
      <c r="D22" s="12">
        <f t="shared" si="0"/>
        <v>29220</v>
      </c>
      <c r="E22" s="12">
        <f t="shared" si="0"/>
        <v>29220</v>
      </c>
      <c r="F22" s="12">
        <f t="shared" si="0"/>
        <v>29220</v>
      </c>
      <c r="G22" s="12">
        <f t="shared" si="0"/>
        <v>14364</v>
      </c>
      <c r="H22" s="12">
        <f t="shared" si="0"/>
        <v>14364</v>
      </c>
      <c r="I22" s="12">
        <f t="shared" si="0"/>
        <v>14364</v>
      </c>
      <c r="J22" s="5">
        <f>SUM(B22:I22)</f>
        <v>163127</v>
      </c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163127</v>
      </c>
      <c r="J23" s="2"/>
      <c r="K23" s="2"/>
    </row>
    <row r="24" spans="1:11" ht="15.75" customHeight="1" thickTop="1" thickBot="1">
      <c r="A24" s="69" t="s">
        <v>4</v>
      </c>
      <c r="B24" s="51" t="s">
        <v>33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130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v>695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875</v>
      </c>
      <c r="D29" s="8">
        <v>875</v>
      </c>
      <c r="E29" s="8">
        <v>875</v>
      </c>
      <c r="F29" s="8">
        <v>875</v>
      </c>
      <c r="G29" s="8">
        <v>875</v>
      </c>
      <c r="H29" s="8">
        <v>875</v>
      </c>
      <c r="I29" s="8">
        <v>875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857</v>
      </c>
      <c r="D30" s="8">
        <v>857</v>
      </c>
      <c r="E30" s="8">
        <v>857</v>
      </c>
      <c r="F30" s="8">
        <v>857</v>
      </c>
      <c r="G30" s="8">
        <v>857</v>
      </c>
      <c r="H30" s="8">
        <v>857</v>
      </c>
      <c r="I30" s="8">
        <v>857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859</v>
      </c>
      <c r="D31" s="8">
        <v>859</v>
      </c>
      <c r="E31" s="8">
        <v>859</v>
      </c>
      <c r="F31" s="8">
        <v>859</v>
      </c>
      <c r="G31" s="8">
        <v>859</v>
      </c>
      <c r="H31" s="8">
        <v>859</v>
      </c>
      <c r="I31" s="8">
        <v>859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754</v>
      </c>
      <c r="D32" s="8">
        <v>754</v>
      </c>
      <c r="E32" s="8">
        <v>754</v>
      </c>
      <c r="F32" s="8">
        <v>754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760</v>
      </c>
      <c r="D33" s="8">
        <v>760</v>
      </c>
      <c r="E33" s="8">
        <v>760</v>
      </c>
      <c r="F33" s="8">
        <v>760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736</v>
      </c>
      <c r="D34" s="8">
        <v>736</v>
      </c>
      <c r="E34" s="8">
        <v>736</v>
      </c>
      <c r="F34" s="8">
        <v>736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695</v>
      </c>
      <c r="C35" s="12">
        <f t="shared" si="1"/>
        <v>4841</v>
      </c>
      <c r="D35" s="12">
        <f t="shared" si="1"/>
        <v>4841</v>
      </c>
      <c r="E35" s="12">
        <f t="shared" si="1"/>
        <v>4841</v>
      </c>
      <c r="F35" s="12">
        <f t="shared" si="1"/>
        <v>4841</v>
      </c>
      <c r="G35" s="12">
        <f t="shared" si="1"/>
        <v>2591</v>
      </c>
      <c r="H35" s="12">
        <f t="shared" si="1"/>
        <v>2591</v>
      </c>
      <c r="I35" s="12">
        <f t="shared" si="1"/>
        <v>2591</v>
      </c>
      <c r="J35" s="2">
        <f>SUM(B35:I35)</f>
        <v>27832</v>
      </c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27832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33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131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10">
        <v>1115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1406</v>
      </c>
      <c r="D43" s="8">
        <v>1406</v>
      </c>
      <c r="E43" s="8">
        <v>1406</v>
      </c>
      <c r="F43" s="8">
        <v>1406</v>
      </c>
      <c r="G43" s="8">
        <v>1406</v>
      </c>
      <c r="H43" s="8">
        <v>1406</v>
      </c>
      <c r="I43" s="8">
        <v>1406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1303</v>
      </c>
      <c r="D44" s="8">
        <v>1303</v>
      </c>
      <c r="E44" s="8">
        <v>1303</v>
      </c>
      <c r="F44" s="8">
        <v>1303</v>
      </c>
      <c r="G44" s="8">
        <v>1303</v>
      </c>
      <c r="H44" s="8">
        <v>1303</v>
      </c>
      <c r="I44" s="8">
        <v>1303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1547</v>
      </c>
      <c r="D45" s="8">
        <v>1547</v>
      </c>
      <c r="E45" s="8">
        <v>1547</v>
      </c>
      <c r="F45" s="8">
        <v>1547</v>
      </c>
      <c r="G45" s="8">
        <v>1547</v>
      </c>
      <c r="H45" s="8">
        <v>1547</v>
      </c>
      <c r="I45" s="8">
        <v>1547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1464</v>
      </c>
      <c r="D46" s="8">
        <v>1464</v>
      </c>
      <c r="E46" s="8">
        <v>1464</v>
      </c>
      <c r="F46" s="8">
        <v>1464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1188</v>
      </c>
      <c r="D47" s="8">
        <v>1188</v>
      </c>
      <c r="E47" s="8">
        <v>1188</v>
      </c>
      <c r="F47" s="8">
        <v>1188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1260</v>
      </c>
      <c r="D48" s="8">
        <v>1260</v>
      </c>
      <c r="E48" s="8">
        <v>1260</v>
      </c>
      <c r="F48" s="8">
        <v>1260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1115</v>
      </c>
      <c r="C49" s="12">
        <f t="shared" si="2"/>
        <v>8168</v>
      </c>
      <c r="D49" s="12">
        <f t="shared" si="2"/>
        <v>8168</v>
      </c>
      <c r="E49" s="12">
        <f t="shared" si="2"/>
        <v>8168</v>
      </c>
      <c r="F49" s="12">
        <f t="shared" si="2"/>
        <v>8168</v>
      </c>
      <c r="G49" s="12">
        <f t="shared" si="2"/>
        <v>4256</v>
      </c>
      <c r="H49" s="12">
        <f t="shared" si="2"/>
        <v>4256</v>
      </c>
      <c r="I49" s="12">
        <f t="shared" si="2"/>
        <v>4256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46555</v>
      </c>
      <c r="J50" s="2"/>
      <c r="K50" s="2"/>
    </row>
    <row r="51" spans="1:11" ht="15.75" customHeight="1" thickTop="1" thickBot="1">
      <c r="A51" s="69" t="s">
        <v>4</v>
      </c>
      <c r="B51" s="51" t="s">
        <v>33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132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10">
        <v>485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562</v>
      </c>
      <c r="D56" s="8">
        <v>562</v>
      </c>
      <c r="E56" s="8">
        <v>562</v>
      </c>
      <c r="F56" s="8">
        <v>562</v>
      </c>
      <c r="G56" s="8">
        <v>562</v>
      </c>
      <c r="H56" s="8">
        <v>562</v>
      </c>
      <c r="I56" s="8">
        <v>562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538</v>
      </c>
      <c r="D57" s="8">
        <v>538</v>
      </c>
      <c r="E57" s="8">
        <v>538</v>
      </c>
      <c r="F57" s="8">
        <v>538</v>
      </c>
      <c r="G57" s="8">
        <v>538</v>
      </c>
      <c r="H57" s="8">
        <v>538</v>
      </c>
      <c r="I57" s="8">
        <v>538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589</v>
      </c>
      <c r="D58" s="8">
        <v>589</v>
      </c>
      <c r="E58" s="8">
        <v>589</v>
      </c>
      <c r="F58" s="8">
        <v>589</v>
      </c>
      <c r="G58" s="8">
        <v>589</v>
      </c>
      <c r="H58" s="8">
        <v>589</v>
      </c>
      <c r="I58" s="8">
        <v>589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551</v>
      </c>
      <c r="D59" s="8">
        <v>551</v>
      </c>
      <c r="E59" s="8">
        <v>551</v>
      </c>
      <c r="F59" s="8">
        <v>551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534</v>
      </c>
      <c r="D60" s="8">
        <v>534</v>
      </c>
      <c r="E60" s="8">
        <v>534</v>
      </c>
      <c r="F60" s="8">
        <v>534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535</v>
      </c>
      <c r="D61" s="8">
        <v>535</v>
      </c>
      <c r="E61" s="8">
        <v>535</v>
      </c>
      <c r="F61" s="8">
        <v>535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485</v>
      </c>
      <c r="C62" s="12">
        <f t="shared" si="3"/>
        <v>3309</v>
      </c>
      <c r="D62" s="12">
        <f t="shared" si="3"/>
        <v>3309</v>
      </c>
      <c r="E62" s="12">
        <f t="shared" si="3"/>
        <v>3309</v>
      </c>
      <c r="F62" s="12">
        <f t="shared" si="3"/>
        <v>3309</v>
      </c>
      <c r="G62" s="12">
        <f t="shared" si="3"/>
        <v>1689</v>
      </c>
      <c r="H62" s="12">
        <f t="shared" si="3"/>
        <v>1689</v>
      </c>
      <c r="I62" s="15">
        <f t="shared" si="3"/>
        <v>1689</v>
      </c>
      <c r="J62" s="2">
        <f>SUM(B62:I62)</f>
        <v>18788</v>
      </c>
      <c r="K62" s="2"/>
    </row>
    <row r="63" spans="1:11" ht="15.75" customHeight="1" thickTop="1" thickBot="1">
      <c r="A63" s="2"/>
      <c r="B63" s="2"/>
      <c r="C63" s="22" t="s">
        <v>48</v>
      </c>
      <c r="D63" s="100">
        <f>+I63+I50+I36+I23</f>
        <v>256302</v>
      </c>
      <c r="E63" s="68"/>
      <c r="F63" s="2"/>
      <c r="G63" s="2"/>
      <c r="H63" s="2"/>
      <c r="I63" s="14">
        <f>SUM(B62:I62)</f>
        <v>18788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17">
    <mergeCell ref="A7:I7"/>
    <mergeCell ref="A8:I8"/>
    <mergeCell ref="A9:I9"/>
    <mergeCell ref="A10:I10"/>
    <mergeCell ref="A11:A13"/>
    <mergeCell ref="B11:I11"/>
    <mergeCell ref="B12:I12"/>
    <mergeCell ref="A51:A53"/>
    <mergeCell ref="B51:I51"/>
    <mergeCell ref="B52:I52"/>
    <mergeCell ref="D63:E63"/>
    <mergeCell ref="A24:A26"/>
    <mergeCell ref="B24:I24"/>
    <mergeCell ref="B25:I25"/>
    <mergeCell ref="A38:A40"/>
    <mergeCell ref="B38:I38"/>
    <mergeCell ref="B39:I39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I66"/>
  <sheetViews>
    <sheetView topLeftCell="A46" workbookViewId="0">
      <selection activeCell="G35" sqref="G35"/>
    </sheetView>
  </sheetViews>
  <sheetFormatPr baseColWidth="10" defaultRowHeight="15"/>
  <cols>
    <col min="1" max="1" width="29" style="26" customWidth="1"/>
    <col min="2" max="2" width="11.42578125" style="26"/>
    <col min="3" max="3" width="21.140625" style="26" customWidth="1"/>
    <col min="4" max="4" width="16.5703125" style="26" customWidth="1"/>
    <col min="5" max="5" width="19.7109375" style="26" customWidth="1"/>
    <col min="6" max="6" width="22.140625" style="26" customWidth="1"/>
    <col min="7" max="7" width="21.85546875" style="26" customWidth="1"/>
    <col min="8" max="8" width="19.5703125" style="26" customWidth="1"/>
    <col min="9" max="9" width="21.5703125" style="26" customWidth="1"/>
    <col min="10" max="16384" width="11.42578125" style="26"/>
  </cols>
  <sheetData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9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9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9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9" ht="20.25" thickTop="1" thickBot="1">
      <c r="A12" s="80" t="s">
        <v>4</v>
      </c>
      <c r="B12" s="80" t="s">
        <v>33</v>
      </c>
      <c r="C12" s="80"/>
      <c r="D12" s="80"/>
      <c r="E12" s="80"/>
      <c r="F12" s="80"/>
      <c r="G12" s="80"/>
      <c r="H12" s="80"/>
      <c r="I12" s="80"/>
    </row>
    <row r="13" spans="1:9" ht="20.25" thickTop="1" thickBot="1">
      <c r="A13" s="80"/>
      <c r="B13" s="81" t="s">
        <v>129</v>
      </c>
      <c r="C13" s="82"/>
      <c r="D13" s="82"/>
      <c r="E13" s="82"/>
      <c r="F13" s="82"/>
      <c r="G13" s="82"/>
      <c r="H13" s="82"/>
      <c r="I13" s="83"/>
    </row>
    <row r="14" spans="1:9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9" ht="20.25" thickTop="1" thickBot="1">
      <c r="A15" s="28" t="s">
        <v>14</v>
      </c>
      <c r="B15" s="31"/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0" t="s">
        <v>15</v>
      </c>
      <c r="B16" s="31"/>
      <c r="C16" s="29"/>
      <c r="D16" s="29"/>
      <c r="E16" s="29"/>
      <c r="F16" s="29"/>
      <c r="G16" s="29"/>
      <c r="H16" s="29"/>
      <c r="I16" s="29"/>
    </row>
    <row r="17" spans="1:9" ht="20.25" thickTop="1" thickBot="1">
      <c r="A17" s="32" t="s">
        <v>16</v>
      </c>
      <c r="B17" s="31"/>
      <c r="C17" s="29">
        <v>1091</v>
      </c>
      <c r="D17" s="29">
        <v>1091</v>
      </c>
      <c r="E17" s="29">
        <v>1091</v>
      </c>
      <c r="F17" s="29">
        <v>1091</v>
      </c>
      <c r="G17" s="29"/>
      <c r="H17" s="29"/>
      <c r="I17" s="29">
        <v>200</v>
      </c>
    </row>
    <row r="18" spans="1:9" ht="20.25" thickTop="1" thickBot="1">
      <c r="A18" s="32" t="s">
        <v>17</v>
      </c>
      <c r="B18" s="31"/>
      <c r="C18" s="29">
        <v>814</v>
      </c>
      <c r="D18" s="29">
        <v>315</v>
      </c>
      <c r="E18" s="29">
        <v>315</v>
      </c>
      <c r="F18" s="29">
        <v>315</v>
      </c>
      <c r="G18" s="29"/>
      <c r="H18" s="29"/>
      <c r="I18" s="29"/>
    </row>
    <row r="19" spans="1:9" ht="20.25" thickTop="1" thickBot="1">
      <c r="A19" s="32" t="s">
        <v>18</v>
      </c>
      <c r="B19" s="31"/>
      <c r="C19" s="29">
        <v>352</v>
      </c>
      <c r="D19" s="29">
        <v>352</v>
      </c>
      <c r="E19" s="29">
        <v>352</v>
      </c>
      <c r="F19" s="29">
        <v>352</v>
      </c>
      <c r="G19" s="29"/>
      <c r="H19" s="29"/>
      <c r="I19" s="29"/>
    </row>
    <row r="20" spans="1:9" ht="20.25" thickTop="1" thickBot="1">
      <c r="A20" s="32" t="s">
        <v>19</v>
      </c>
      <c r="B20" s="31"/>
      <c r="C20" s="29">
        <v>469</v>
      </c>
      <c r="D20" s="29">
        <v>469</v>
      </c>
      <c r="E20" s="29">
        <v>469</v>
      </c>
      <c r="F20" s="29">
        <v>469</v>
      </c>
      <c r="G20" s="29"/>
      <c r="H20" s="29"/>
      <c r="I20" s="29"/>
    </row>
    <row r="21" spans="1:9" ht="20.25" thickTop="1" thickBot="1">
      <c r="A21" s="32" t="s">
        <v>20</v>
      </c>
      <c r="B21" s="31"/>
      <c r="C21" s="29">
        <v>296</v>
      </c>
      <c r="D21" s="29">
        <v>296</v>
      </c>
      <c r="E21" s="29">
        <v>469</v>
      </c>
      <c r="F21" s="29">
        <v>296</v>
      </c>
      <c r="G21" s="29"/>
      <c r="H21" s="29"/>
      <c r="I21" s="29"/>
    </row>
    <row r="22" spans="1:9" ht="20.25" thickTop="1" thickBot="1">
      <c r="A22" s="32" t="s">
        <v>21</v>
      </c>
      <c r="B22" s="31"/>
      <c r="C22" s="29">
        <v>481</v>
      </c>
      <c r="D22" s="29">
        <v>481</v>
      </c>
      <c r="E22" s="29">
        <v>481</v>
      </c>
      <c r="F22" s="29">
        <v>296</v>
      </c>
      <c r="G22" s="29"/>
      <c r="H22" s="29"/>
      <c r="I22" s="29"/>
    </row>
    <row r="23" spans="1:9" ht="20.25" thickTop="1" thickBot="1">
      <c r="A23" s="28" t="s">
        <v>22</v>
      </c>
      <c r="B23" s="33">
        <f>SUM(B15:B22)</f>
        <v>0</v>
      </c>
      <c r="C23" s="33">
        <f t="shared" ref="C23:I23" si="0">SUM(C17:C22)</f>
        <v>3503</v>
      </c>
      <c r="D23" s="33">
        <f t="shared" si="0"/>
        <v>3004</v>
      </c>
      <c r="E23" s="33">
        <f t="shared" si="0"/>
        <v>3177</v>
      </c>
      <c r="F23" s="33">
        <f t="shared" si="0"/>
        <v>2819</v>
      </c>
      <c r="G23" s="33">
        <f t="shared" si="0"/>
        <v>0</v>
      </c>
      <c r="H23" s="33">
        <f t="shared" si="0"/>
        <v>0</v>
      </c>
      <c r="I23" s="33">
        <f t="shared" si="0"/>
        <v>200</v>
      </c>
    </row>
    <row r="24" spans="1:9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12703</v>
      </c>
    </row>
    <row r="25" spans="1:9" ht="20.25" thickTop="1" thickBot="1">
      <c r="A25" s="80" t="s">
        <v>4</v>
      </c>
      <c r="B25" s="80" t="s">
        <v>33</v>
      </c>
      <c r="C25" s="80"/>
      <c r="D25" s="80"/>
      <c r="E25" s="80"/>
      <c r="F25" s="80"/>
      <c r="G25" s="80"/>
      <c r="H25" s="80"/>
      <c r="I25" s="80"/>
    </row>
    <row r="26" spans="1:9" ht="20.25" thickTop="1" thickBot="1">
      <c r="A26" s="80"/>
      <c r="B26" s="81" t="s">
        <v>130</v>
      </c>
      <c r="C26" s="82"/>
      <c r="D26" s="82"/>
      <c r="E26" s="82"/>
      <c r="F26" s="82"/>
      <c r="G26" s="82"/>
      <c r="H26" s="82"/>
      <c r="I26" s="83"/>
    </row>
    <row r="27" spans="1:9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9" ht="20.25" thickTop="1" thickBot="1">
      <c r="A28" s="28" t="s">
        <v>14</v>
      </c>
      <c r="B28" s="31"/>
      <c r="C28" s="29"/>
      <c r="D28" s="29"/>
      <c r="E28" s="29"/>
      <c r="F28" s="29"/>
      <c r="G28" s="29"/>
      <c r="H28" s="29"/>
      <c r="I28" s="29"/>
    </row>
    <row r="29" spans="1:9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9" ht="20.25" thickTop="1" thickBot="1">
      <c r="A30" s="32" t="s">
        <v>16</v>
      </c>
      <c r="B30" s="31"/>
      <c r="C30" s="29">
        <v>10</v>
      </c>
      <c r="D30" s="29">
        <v>40</v>
      </c>
      <c r="E30" s="29"/>
      <c r="F30" s="29">
        <v>10</v>
      </c>
      <c r="G30" s="29"/>
      <c r="H30" s="29">
        <v>90</v>
      </c>
      <c r="I30" s="29"/>
    </row>
    <row r="31" spans="1:9" ht="20.25" thickTop="1" thickBot="1">
      <c r="A31" s="32" t="s">
        <v>17</v>
      </c>
      <c r="B31" s="31"/>
      <c r="C31" s="29">
        <v>16</v>
      </c>
      <c r="D31" s="29">
        <v>15</v>
      </c>
      <c r="E31" s="29"/>
      <c r="F31" s="29">
        <v>16</v>
      </c>
      <c r="G31" s="29"/>
      <c r="H31" s="29"/>
      <c r="I31" s="29"/>
    </row>
    <row r="32" spans="1:9" ht="20.25" thickTop="1" thickBot="1">
      <c r="A32" s="32" t="s">
        <v>18</v>
      </c>
      <c r="B32" s="31"/>
      <c r="C32" s="29"/>
      <c r="D32" s="29"/>
      <c r="E32" s="29"/>
      <c r="F32" s="29"/>
      <c r="G32" s="29"/>
      <c r="H32" s="29"/>
      <c r="I32" s="29"/>
    </row>
    <row r="33" spans="1:9" ht="20.25" thickTop="1" thickBot="1">
      <c r="A33" s="32" t="s">
        <v>19</v>
      </c>
      <c r="B33" s="31"/>
      <c r="C33" s="29">
        <v>55</v>
      </c>
      <c r="D33" s="29">
        <v>65</v>
      </c>
      <c r="E33" s="29">
        <v>65</v>
      </c>
      <c r="F33" s="29">
        <v>65</v>
      </c>
      <c r="G33" s="29"/>
      <c r="H33" s="29"/>
      <c r="I33" s="29"/>
    </row>
    <row r="34" spans="1:9" ht="20.25" thickTop="1" thickBot="1">
      <c r="A34" s="32" t="s">
        <v>20</v>
      </c>
      <c r="B34" s="31"/>
      <c r="C34" s="29"/>
      <c r="D34" s="29">
        <v>10</v>
      </c>
      <c r="E34" s="29"/>
      <c r="F34" s="29"/>
      <c r="G34" s="29"/>
      <c r="H34" s="29"/>
      <c r="I34" s="29"/>
    </row>
    <row r="35" spans="1:9" ht="20.25" thickTop="1" thickBot="1">
      <c r="A35" s="32" t="s">
        <v>21</v>
      </c>
      <c r="B35" s="31"/>
      <c r="C35" s="29">
        <v>481</v>
      </c>
      <c r="D35" s="29">
        <v>481</v>
      </c>
      <c r="E35" s="29">
        <v>481</v>
      </c>
      <c r="F35" s="29">
        <v>296</v>
      </c>
      <c r="G35" s="29"/>
      <c r="H35" s="29"/>
      <c r="I35" s="29"/>
    </row>
    <row r="36" spans="1:9" ht="20.25" thickTop="1" thickBot="1">
      <c r="A36" s="28" t="s">
        <v>22</v>
      </c>
      <c r="B36" s="33">
        <f>SUM(B28:B35)</f>
        <v>0</v>
      </c>
      <c r="C36" s="33">
        <f>SUM(C28:C35)</f>
        <v>562</v>
      </c>
      <c r="D36" s="33">
        <f t="shared" ref="D36:I36" si="1">SUM(D28:D35)</f>
        <v>611</v>
      </c>
      <c r="E36" s="33">
        <f t="shared" si="1"/>
        <v>546</v>
      </c>
      <c r="F36" s="33">
        <f t="shared" si="1"/>
        <v>387</v>
      </c>
      <c r="G36" s="33">
        <f t="shared" si="1"/>
        <v>0</v>
      </c>
      <c r="H36" s="33">
        <f t="shared" si="1"/>
        <v>90</v>
      </c>
      <c r="I36" s="33">
        <f t="shared" si="1"/>
        <v>0</v>
      </c>
    </row>
    <row r="37" spans="1:9" ht="17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35">
        <f>SUM(B36:I36)</f>
        <v>2196</v>
      </c>
    </row>
    <row r="38" spans="1:9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20.25" thickTop="1" thickBot="1">
      <c r="A39" s="80" t="s">
        <v>4</v>
      </c>
      <c r="B39" s="80" t="s">
        <v>33</v>
      </c>
      <c r="C39" s="80"/>
      <c r="D39" s="80"/>
      <c r="E39" s="80"/>
      <c r="F39" s="80"/>
      <c r="G39" s="80"/>
      <c r="H39" s="80"/>
      <c r="I39" s="80"/>
    </row>
    <row r="40" spans="1:9" ht="20.25" thickTop="1" thickBot="1">
      <c r="A40" s="80"/>
      <c r="B40" s="81" t="s">
        <v>131</v>
      </c>
      <c r="C40" s="82"/>
      <c r="D40" s="82"/>
      <c r="E40" s="82"/>
      <c r="F40" s="82"/>
      <c r="G40" s="82"/>
      <c r="H40" s="82"/>
      <c r="I40" s="83"/>
    </row>
    <row r="41" spans="1:9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9" ht="20.25" thickTop="1" thickBot="1">
      <c r="A42" s="28" t="s">
        <v>14</v>
      </c>
      <c r="B42" s="31"/>
      <c r="C42" s="29"/>
      <c r="D42" s="29"/>
      <c r="E42" s="29"/>
      <c r="F42" s="29"/>
      <c r="G42" s="29"/>
      <c r="H42" s="29"/>
      <c r="I42" s="29"/>
    </row>
    <row r="43" spans="1:9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9" ht="20.25" thickTop="1" thickBot="1">
      <c r="A44" s="32" t="s">
        <v>16</v>
      </c>
      <c r="B44" s="31"/>
      <c r="C44" s="29">
        <v>200</v>
      </c>
      <c r="D44" s="29">
        <v>200</v>
      </c>
      <c r="E44" s="29">
        <v>200</v>
      </c>
      <c r="F44" s="29">
        <v>200</v>
      </c>
      <c r="G44" s="29">
        <v>200</v>
      </c>
      <c r="H44" s="29">
        <v>200</v>
      </c>
      <c r="I44" s="29">
        <v>200</v>
      </c>
    </row>
    <row r="45" spans="1:9" ht="20.25" thickTop="1" thickBot="1">
      <c r="A45" s="32" t="s">
        <v>17</v>
      </c>
      <c r="B45" s="31"/>
      <c r="C45" s="29">
        <v>180</v>
      </c>
      <c r="D45" s="29">
        <v>180</v>
      </c>
      <c r="E45" s="29">
        <v>180</v>
      </c>
      <c r="F45" s="29">
        <v>180</v>
      </c>
      <c r="G45" s="29">
        <v>180</v>
      </c>
      <c r="H45" s="29">
        <v>180</v>
      </c>
      <c r="I45" s="29">
        <v>180</v>
      </c>
    </row>
    <row r="46" spans="1:9" ht="20.25" thickTop="1" thickBot="1">
      <c r="A46" s="32" t="s">
        <v>18</v>
      </c>
      <c r="B46" s="31"/>
      <c r="C46" s="29"/>
      <c r="D46" s="29"/>
      <c r="E46" s="29"/>
      <c r="F46" s="29"/>
      <c r="G46" s="29"/>
      <c r="H46" s="29"/>
      <c r="I46" s="29"/>
    </row>
    <row r="47" spans="1:9" ht="20.25" thickTop="1" thickBot="1">
      <c r="A47" s="32" t="s">
        <v>19</v>
      </c>
      <c r="B47" s="31"/>
      <c r="C47" s="29"/>
      <c r="D47" s="29"/>
      <c r="E47" s="29"/>
      <c r="F47" s="29">
        <v>50</v>
      </c>
      <c r="G47" s="29"/>
      <c r="H47" s="29"/>
      <c r="I47" s="29"/>
    </row>
    <row r="48" spans="1:9" ht="20.25" thickTop="1" thickBot="1">
      <c r="A48" s="32" t="s">
        <v>20</v>
      </c>
      <c r="B48" s="31"/>
      <c r="C48" s="29">
        <v>200</v>
      </c>
      <c r="D48" s="29">
        <v>200</v>
      </c>
      <c r="E48" s="29">
        <v>200</v>
      </c>
      <c r="F48" s="29">
        <v>200</v>
      </c>
      <c r="G48" s="29"/>
      <c r="H48" s="29"/>
      <c r="I48" s="29"/>
    </row>
    <row r="49" spans="1:9" ht="20.25" thickTop="1" thickBot="1">
      <c r="A49" s="32" t="s">
        <v>21</v>
      </c>
      <c r="B49" s="31"/>
      <c r="C49" s="29"/>
      <c r="D49" s="29"/>
      <c r="E49" s="29"/>
      <c r="F49" s="29"/>
      <c r="G49" s="29"/>
      <c r="H49" s="29"/>
      <c r="I49" s="29"/>
    </row>
    <row r="50" spans="1:9" ht="20.25" thickTop="1" thickBot="1">
      <c r="A50" s="28" t="s">
        <v>22</v>
      </c>
      <c r="B50" s="33">
        <f>SUM(B42:B49)</f>
        <v>0</v>
      </c>
      <c r="C50" s="33">
        <f>SUM(C42:C49)</f>
        <v>580</v>
      </c>
      <c r="D50" s="33">
        <f t="shared" ref="D50:I50" si="2">SUM(D42:D49)</f>
        <v>580</v>
      </c>
      <c r="E50" s="33">
        <f t="shared" si="2"/>
        <v>580</v>
      </c>
      <c r="F50" s="33">
        <f t="shared" si="2"/>
        <v>630</v>
      </c>
      <c r="G50" s="33">
        <f t="shared" si="2"/>
        <v>380</v>
      </c>
      <c r="H50" s="33">
        <f t="shared" si="2"/>
        <v>380</v>
      </c>
      <c r="I50" s="33">
        <f t="shared" si="2"/>
        <v>380</v>
      </c>
    </row>
    <row r="51" spans="1:9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3510</v>
      </c>
    </row>
    <row r="52" spans="1:9" ht="20.25" thickTop="1" thickBot="1">
      <c r="A52" s="80" t="s">
        <v>4</v>
      </c>
      <c r="B52" s="80" t="s">
        <v>33</v>
      </c>
      <c r="C52" s="80"/>
      <c r="D52" s="80"/>
      <c r="E52" s="80"/>
      <c r="F52" s="80"/>
      <c r="G52" s="80"/>
      <c r="H52" s="80"/>
      <c r="I52" s="80"/>
    </row>
    <row r="53" spans="1:9" ht="20.25" thickTop="1" thickBot="1">
      <c r="A53" s="80"/>
      <c r="B53" s="81" t="s">
        <v>132</v>
      </c>
      <c r="C53" s="82"/>
      <c r="D53" s="82"/>
      <c r="E53" s="82"/>
      <c r="F53" s="82"/>
      <c r="G53" s="82"/>
      <c r="H53" s="82"/>
      <c r="I53" s="83"/>
    </row>
    <row r="54" spans="1:9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9" ht="20.25" thickTop="1" thickBot="1">
      <c r="A55" s="28" t="s">
        <v>14</v>
      </c>
      <c r="B55" s="31"/>
      <c r="C55" s="29"/>
      <c r="D55" s="29"/>
      <c r="E55" s="29"/>
      <c r="F55" s="29"/>
      <c r="G55" s="29"/>
      <c r="H55" s="29"/>
      <c r="I55" s="29"/>
    </row>
    <row r="56" spans="1:9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9" ht="20.25" thickTop="1" thickBot="1">
      <c r="A57" s="32" t="s">
        <v>16</v>
      </c>
      <c r="B57" s="31"/>
      <c r="C57" s="29"/>
      <c r="D57" s="29"/>
      <c r="E57" s="29">
        <v>20</v>
      </c>
      <c r="F57" s="29">
        <v>30</v>
      </c>
      <c r="G57" s="29">
        <v>60</v>
      </c>
      <c r="H57" s="29">
        <v>175</v>
      </c>
      <c r="I57" s="29">
        <v>50</v>
      </c>
    </row>
    <row r="58" spans="1:9" ht="20.25" thickTop="1" thickBot="1">
      <c r="A58" s="32" t="s">
        <v>17</v>
      </c>
      <c r="B58" s="31"/>
      <c r="C58" s="29">
        <v>25</v>
      </c>
      <c r="D58" s="29"/>
      <c r="E58" s="29"/>
      <c r="F58" s="29">
        <v>60</v>
      </c>
      <c r="G58" s="29"/>
      <c r="H58" s="29">
        <v>50</v>
      </c>
      <c r="I58" s="29"/>
    </row>
    <row r="59" spans="1:9" ht="20.25" thickTop="1" thickBot="1">
      <c r="A59" s="32" t="s">
        <v>18</v>
      </c>
      <c r="B59" s="31"/>
      <c r="C59" s="29"/>
      <c r="D59" s="29"/>
      <c r="E59" s="29"/>
      <c r="F59" s="29"/>
      <c r="G59" s="29">
        <v>55</v>
      </c>
      <c r="H59" s="29"/>
      <c r="I59" s="29"/>
    </row>
    <row r="60" spans="1:9" ht="20.25" thickTop="1" thickBot="1">
      <c r="A60" s="32" t="s">
        <v>19</v>
      </c>
      <c r="B60" s="31"/>
      <c r="C60" s="29"/>
      <c r="D60" s="29"/>
      <c r="E60" s="29"/>
      <c r="F60" s="29">
        <v>50</v>
      </c>
      <c r="G60" s="29"/>
      <c r="H60" s="29"/>
      <c r="I60" s="29"/>
    </row>
    <row r="61" spans="1:9" ht="20.25" thickTop="1" thickBot="1">
      <c r="A61" s="32" t="s">
        <v>20</v>
      </c>
      <c r="B61" s="31"/>
      <c r="C61" s="29"/>
      <c r="D61" s="29"/>
      <c r="E61" s="29">
        <v>80</v>
      </c>
      <c r="F61" s="29"/>
      <c r="G61" s="29"/>
      <c r="H61" s="29"/>
      <c r="I61" s="29"/>
    </row>
    <row r="62" spans="1:9" ht="20.25" thickTop="1" thickBot="1">
      <c r="A62" s="32" t="s">
        <v>21</v>
      </c>
      <c r="B62" s="31"/>
      <c r="C62" s="29"/>
      <c r="D62" s="29">
        <v>30</v>
      </c>
      <c r="E62" s="29"/>
      <c r="F62" s="29"/>
      <c r="G62" s="29"/>
      <c r="H62" s="29"/>
      <c r="I62" s="29"/>
    </row>
    <row r="63" spans="1:9" ht="20.25" thickTop="1" thickBot="1">
      <c r="A63" s="28" t="s">
        <v>22</v>
      </c>
      <c r="B63" s="33">
        <f>SUM(B55:B62)</f>
        <v>0</v>
      </c>
      <c r="C63" s="33">
        <f>SUM(C55:C62)</f>
        <v>25</v>
      </c>
      <c r="D63" s="33">
        <f t="shared" ref="D63:I63" si="3">SUM(D55:D62)</f>
        <v>30</v>
      </c>
      <c r="E63" s="33">
        <f t="shared" si="3"/>
        <v>100</v>
      </c>
      <c r="F63" s="33">
        <f t="shared" si="3"/>
        <v>140</v>
      </c>
      <c r="G63" s="33">
        <f t="shared" si="3"/>
        <v>115</v>
      </c>
      <c r="H63" s="33">
        <f t="shared" si="3"/>
        <v>225</v>
      </c>
      <c r="I63" s="37">
        <f t="shared" si="3"/>
        <v>50</v>
      </c>
    </row>
    <row r="64" spans="1:9" ht="17.25" thickTop="1" thickBot="1">
      <c r="A64" s="36"/>
      <c r="B64" s="36"/>
      <c r="C64" s="41" t="s">
        <v>48</v>
      </c>
      <c r="D64" s="78">
        <f>+I64+I51+I37+I24</f>
        <v>19094</v>
      </c>
      <c r="E64" s="79"/>
      <c r="F64" s="36"/>
      <c r="G64" s="36"/>
      <c r="H64" s="36"/>
      <c r="I64" s="35">
        <f>SUM(B63:I63)</f>
        <v>685</v>
      </c>
    </row>
    <row r="65" spans="1:9">
      <c r="A65" s="36"/>
      <c r="B65" s="36"/>
      <c r="C65" s="36"/>
      <c r="D65" s="36"/>
      <c r="E65" s="36"/>
      <c r="F65" s="36"/>
      <c r="G65" s="36"/>
      <c r="H65" s="36"/>
      <c r="I65" s="36"/>
    </row>
    <row r="66" spans="1:9">
      <c r="A66" s="36"/>
      <c r="B66" s="36"/>
      <c r="C66" s="36"/>
      <c r="D66" s="36"/>
      <c r="E66" s="36"/>
      <c r="F66" s="36"/>
      <c r="G66" s="36"/>
      <c r="H66" s="36"/>
      <c r="I66" s="36"/>
    </row>
  </sheetData>
  <mergeCells count="17">
    <mergeCell ref="A8:I8"/>
    <mergeCell ref="A9:I9"/>
    <mergeCell ref="A10:I10"/>
    <mergeCell ref="A11:I11"/>
    <mergeCell ref="A12:A14"/>
    <mergeCell ref="B12:I12"/>
    <mergeCell ref="B13:I13"/>
    <mergeCell ref="A52:A54"/>
    <mergeCell ref="B52:I52"/>
    <mergeCell ref="B53:I53"/>
    <mergeCell ref="D64:E64"/>
    <mergeCell ref="A25:A27"/>
    <mergeCell ref="B25:I25"/>
    <mergeCell ref="B26:I26"/>
    <mergeCell ref="A39:A41"/>
    <mergeCell ref="B39:I39"/>
    <mergeCell ref="B40:I40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100"/>
  <sheetViews>
    <sheetView topLeftCell="A67" workbookViewId="0">
      <selection activeCell="E100" sqref="E100"/>
    </sheetView>
  </sheetViews>
  <sheetFormatPr baseColWidth="10" defaultColWidth="14.42578125" defaultRowHeight="15" customHeight="1"/>
  <cols>
    <col min="1" max="1" width="39" customWidth="1"/>
    <col min="2" max="2" width="8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34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133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f>MONTECRISTI1!B14+MONTECRISTI2!B15</f>
        <v>632</v>
      </c>
      <c r="C14" s="8">
        <f>MONTECRISTI1!C14+MONTECRISTI2!C15</f>
        <v>0</v>
      </c>
      <c r="D14" s="8">
        <f>MONTECRISTI1!D14+MONTECRISTI2!D15</f>
        <v>0</v>
      </c>
      <c r="E14" s="8">
        <f>MONTECRISTI1!E14+MONTECRISTI2!E15</f>
        <v>0</v>
      </c>
      <c r="F14" s="8">
        <f>MONTECRISTI1!F14+MONTECRISTI2!F15</f>
        <v>0</v>
      </c>
      <c r="G14" s="8">
        <f>MONTECRISTI1!G14+MONTECRISTI2!G15</f>
        <v>0</v>
      </c>
      <c r="H14" s="8">
        <f>MONTECRISTI1!H14+MONTECRISTI2!H15</f>
        <v>0</v>
      </c>
      <c r="I14" s="8">
        <f>MONTECRISTI1!I14+MONTECRISTI2!I15</f>
        <v>0</v>
      </c>
      <c r="J14" s="5"/>
      <c r="K14" s="2"/>
    </row>
    <row r="15" spans="1:11" ht="18.75">
      <c r="A15" s="9" t="s">
        <v>15</v>
      </c>
      <c r="B15" s="10"/>
      <c r="C15" s="8">
        <f>MONTECRISTI1!C15+MONTECRISTI2!C16</f>
        <v>0</v>
      </c>
      <c r="D15" s="8">
        <f>MONTECRISTI1!D15+MONTECRISTI2!D16</f>
        <v>0</v>
      </c>
      <c r="E15" s="8">
        <f>MONTECRISTI1!E15+MONTECRISTI2!E16</f>
        <v>0</v>
      </c>
      <c r="F15" s="8">
        <f>MONTECRISTI1!F15+MONTECRISTI2!F16</f>
        <v>0</v>
      </c>
      <c r="G15" s="8">
        <f>MONTECRISTI1!G15+MONTECRISTI2!G16</f>
        <v>0</v>
      </c>
      <c r="H15" s="8">
        <f>MONTECRISTI1!H15+MONTECRISTI2!H16</f>
        <v>0</v>
      </c>
      <c r="I15" s="8">
        <f>MONTECRISTI1!I15+MONTECRISTI2!I16</f>
        <v>0</v>
      </c>
      <c r="J15" s="5"/>
      <c r="K15" s="2"/>
    </row>
    <row r="16" spans="1:11" ht="18.75">
      <c r="A16" s="11" t="s">
        <v>16</v>
      </c>
      <c r="B16" s="10"/>
      <c r="C16" s="8">
        <f>MONTECRISTI1!C16+MONTECRISTI2!C17</f>
        <v>1285</v>
      </c>
      <c r="D16" s="8">
        <f>MONTECRISTI1!D16+MONTECRISTI2!D17</f>
        <v>811</v>
      </c>
      <c r="E16" s="8">
        <f>MONTECRISTI1!E16+MONTECRISTI2!E17</f>
        <v>797</v>
      </c>
      <c r="F16" s="8">
        <f>MONTECRISTI1!F16+MONTECRISTI2!F17</f>
        <v>1353</v>
      </c>
      <c r="G16" s="8">
        <f>MONTECRISTI1!G16+MONTECRISTI2!G17</f>
        <v>777</v>
      </c>
      <c r="H16" s="8">
        <f>MONTECRISTI1!H16+MONTECRISTI2!H17</f>
        <v>1290</v>
      </c>
      <c r="I16" s="8">
        <f>MONTECRISTI1!I16+MONTECRISTI2!I17</f>
        <v>1353</v>
      </c>
      <c r="J16" s="5"/>
      <c r="K16" s="2"/>
    </row>
    <row r="17" spans="1:11" ht="18.75">
      <c r="A17" s="11" t="s">
        <v>17</v>
      </c>
      <c r="B17" s="10"/>
      <c r="C17" s="8">
        <f>MONTECRISTI1!C17+MONTECRISTI2!C18</f>
        <v>798</v>
      </c>
      <c r="D17" s="8">
        <f>MONTECRISTI1!D17+MONTECRISTI2!D18</f>
        <v>825</v>
      </c>
      <c r="E17" s="8">
        <f>MONTECRISTI1!E17+MONTECRISTI2!E18</f>
        <v>818</v>
      </c>
      <c r="F17" s="8">
        <f>MONTECRISTI1!F17+MONTECRISTI2!F18</f>
        <v>1441</v>
      </c>
      <c r="G17" s="8">
        <f>MONTECRISTI1!G17+MONTECRISTI2!G18</f>
        <v>833</v>
      </c>
      <c r="H17" s="8">
        <f>MONTECRISTI1!H17+MONTECRISTI2!H18</f>
        <v>828</v>
      </c>
      <c r="I17" s="8">
        <f>MONTECRISTI1!I17+MONTECRISTI2!I18</f>
        <v>1441</v>
      </c>
      <c r="J17" s="5"/>
      <c r="K17" s="2"/>
    </row>
    <row r="18" spans="1:11" ht="18.75">
      <c r="A18" s="11" t="s">
        <v>18</v>
      </c>
      <c r="B18" s="10"/>
      <c r="C18" s="8">
        <f>MONTECRISTI1!C18+MONTECRISTI2!C19</f>
        <v>821</v>
      </c>
      <c r="D18" s="8">
        <f>MONTECRISTI1!D18+MONTECRISTI2!D19</f>
        <v>825</v>
      </c>
      <c r="E18" s="8">
        <f>MONTECRISTI1!E18+MONTECRISTI2!E19</f>
        <v>840</v>
      </c>
      <c r="F18" s="8">
        <f>MONTECRISTI1!F18+MONTECRISTI2!F19</f>
        <v>826</v>
      </c>
      <c r="G18" s="8">
        <f>MONTECRISTI1!G18+MONTECRISTI2!G19</f>
        <v>754</v>
      </c>
      <c r="H18" s="8">
        <f>MONTECRISTI1!H18+MONTECRISTI2!H19</f>
        <v>824</v>
      </c>
      <c r="I18" s="8">
        <f>MONTECRISTI1!I18+MONTECRISTI2!I19</f>
        <v>824</v>
      </c>
      <c r="J18" s="5"/>
      <c r="K18" s="2"/>
    </row>
    <row r="19" spans="1:11" ht="18.75">
      <c r="A19" s="11" t="s">
        <v>19</v>
      </c>
      <c r="B19" s="10"/>
      <c r="C19" s="8">
        <f>MONTECRISTI1!C19+MONTECRISTI2!C20</f>
        <v>911</v>
      </c>
      <c r="D19" s="8">
        <f>MONTECRISTI1!D19+MONTECRISTI2!D20</f>
        <v>801</v>
      </c>
      <c r="E19" s="8">
        <f>MONTECRISTI1!E19+MONTECRISTI2!E20</f>
        <v>1171</v>
      </c>
      <c r="F19" s="8">
        <f>MONTECRISTI1!F19+MONTECRISTI2!F20</f>
        <v>801</v>
      </c>
      <c r="G19" s="8">
        <f>MONTECRISTI1!G19+MONTECRISTI2!G20</f>
        <v>0</v>
      </c>
      <c r="H19" s="8">
        <f>MONTECRISTI1!H19+MONTECRISTI2!H20</f>
        <v>0</v>
      </c>
      <c r="I19" s="8">
        <f>MONTECRISTI1!I19+MONTECRISTI2!I20</f>
        <v>0</v>
      </c>
      <c r="J19" s="5"/>
      <c r="K19" s="2"/>
    </row>
    <row r="20" spans="1:11" ht="18.75">
      <c r="A20" s="11" t="s">
        <v>20</v>
      </c>
      <c r="B20" s="10"/>
      <c r="C20" s="8">
        <f>MONTECRISTI1!C20+MONTECRISTI2!C21</f>
        <v>779</v>
      </c>
      <c r="D20" s="8">
        <f>MONTECRISTI1!D20+MONTECRISTI2!D21</f>
        <v>1029</v>
      </c>
      <c r="E20" s="8">
        <f>MONTECRISTI1!E20+MONTECRISTI2!E21</f>
        <v>789</v>
      </c>
      <c r="F20" s="8">
        <f>MONTECRISTI1!F20+MONTECRISTI2!F21</f>
        <v>729</v>
      </c>
      <c r="G20" s="8">
        <f>MONTECRISTI1!G20+MONTECRISTI2!G21</f>
        <v>0</v>
      </c>
      <c r="H20" s="8">
        <f>MONTECRISTI1!H20+MONTECRISTI2!H21</f>
        <v>0</v>
      </c>
      <c r="I20" s="8">
        <f>MONTECRISTI1!I20+MONTECRISTI2!I21</f>
        <v>0</v>
      </c>
      <c r="J20" s="5"/>
      <c r="K20" s="2"/>
    </row>
    <row r="21" spans="1:11" ht="15.75" customHeight="1">
      <c r="A21" s="11" t="s">
        <v>21</v>
      </c>
      <c r="B21" s="10"/>
      <c r="C21" s="8">
        <f>MONTECRISTI1!C21+MONTECRISTI2!C22</f>
        <v>791</v>
      </c>
      <c r="D21" s="8">
        <f>MONTECRISTI1!D21+MONTECRISTI2!D22</f>
        <v>771</v>
      </c>
      <c r="E21" s="8">
        <f>MONTECRISTI1!E21+MONTECRISTI2!E22</f>
        <v>723</v>
      </c>
      <c r="F21" s="8">
        <f>MONTECRISTI1!F21+MONTECRISTI2!F22</f>
        <v>801</v>
      </c>
      <c r="G21" s="8">
        <f>MONTECRISTI1!G21+MONTECRISTI2!G22</f>
        <v>0</v>
      </c>
      <c r="H21" s="8">
        <f>MONTECRISTI1!H21+MONTECRISTI2!H22</f>
        <v>0</v>
      </c>
      <c r="I21" s="8">
        <f>MONTECRISTI1!I21+MONTECRISTI2!I22</f>
        <v>0</v>
      </c>
      <c r="J21" s="5"/>
      <c r="K21" s="2"/>
    </row>
    <row r="22" spans="1:11" ht="15.75" customHeight="1">
      <c r="A22" s="7" t="s">
        <v>22</v>
      </c>
      <c r="B22" s="12">
        <f>SUM(B14:B21)</f>
        <v>632</v>
      </c>
      <c r="C22" s="12">
        <f t="shared" ref="C22:I22" si="0">SUM(C16:C21)</f>
        <v>5385</v>
      </c>
      <c r="D22" s="12">
        <f t="shared" si="0"/>
        <v>5062</v>
      </c>
      <c r="E22" s="12">
        <f t="shared" si="0"/>
        <v>5138</v>
      </c>
      <c r="F22" s="12">
        <f t="shared" si="0"/>
        <v>5951</v>
      </c>
      <c r="G22" s="12">
        <f t="shared" si="0"/>
        <v>2364</v>
      </c>
      <c r="H22" s="12">
        <f t="shared" si="0"/>
        <v>2942</v>
      </c>
      <c r="I22" s="12">
        <f t="shared" si="0"/>
        <v>3618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31092</v>
      </c>
      <c r="J23" s="2"/>
      <c r="K23" s="2"/>
    </row>
    <row r="24" spans="1:11" ht="15.75" customHeight="1">
      <c r="A24" s="49" t="s">
        <v>4</v>
      </c>
      <c r="B24" s="51" t="s">
        <v>34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134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f>MONTECRISTI1!B27+MONTECRISTI2!B28</f>
        <v>767</v>
      </c>
      <c r="C27" s="8">
        <f>MONTECRISTI1!C27+MONTECRISTI2!C28</f>
        <v>0</v>
      </c>
      <c r="D27" s="8">
        <f>MONTECRISTI1!D27+MONTECRISTI2!D28</f>
        <v>0</v>
      </c>
      <c r="E27" s="8">
        <f>MONTECRISTI1!E27+MONTECRISTI2!E28</f>
        <v>0</v>
      </c>
      <c r="F27" s="8">
        <f>MONTECRISTI1!F27+MONTECRISTI2!F28</f>
        <v>0</v>
      </c>
      <c r="G27" s="8">
        <f>MONTECRISTI1!G27+MONTECRISTI2!G28</f>
        <v>0</v>
      </c>
      <c r="H27" s="8">
        <f>MONTECRISTI1!H27+MONTECRISTI2!H28</f>
        <v>0</v>
      </c>
      <c r="I27" s="8">
        <f>MONTECRISTI1!I27+MONTECRISTI2!I28</f>
        <v>0</v>
      </c>
      <c r="J27" s="2"/>
      <c r="K27" s="2"/>
    </row>
    <row r="28" spans="1:11" ht="15.75" customHeight="1">
      <c r="A28" s="9" t="s">
        <v>15</v>
      </c>
      <c r="B28" s="10"/>
      <c r="C28" s="8">
        <f>MONTECRISTI1!C28+MONTECRISTI2!C29</f>
        <v>0</v>
      </c>
      <c r="D28" s="8">
        <f>MONTECRISTI1!D28+MONTECRISTI2!D29</f>
        <v>0</v>
      </c>
      <c r="E28" s="8">
        <f>MONTECRISTI1!E28+MONTECRISTI2!E29</f>
        <v>0</v>
      </c>
      <c r="F28" s="8">
        <f>MONTECRISTI1!F28+MONTECRISTI2!F29</f>
        <v>0</v>
      </c>
      <c r="G28" s="8">
        <f>MONTECRISTI1!G28+MONTECRISTI2!G29</f>
        <v>0</v>
      </c>
      <c r="H28" s="8">
        <f>MONTECRISTI1!H28+MONTECRISTI2!H29</f>
        <v>0</v>
      </c>
      <c r="I28" s="8">
        <f>MONTECRISTI1!I28+MONTECRISTI2!I29</f>
        <v>0</v>
      </c>
      <c r="J28" s="2"/>
      <c r="K28" s="2"/>
    </row>
    <row r="29" spans="1:11" ht="15.75" customHeight="1">
      <c r="A29" s="11" t="s">
        <v>16</v>
      </c>
      <c r="B29" s="10"/>
      <c r="C29" s="8">
        <f>MONTECRISTI1!C29+MONTECRISTI2!C30</f>
        <v>865</v>
      </c>
      <c r="D29" s="8">
        <f>MONTECRISTI1!D29+MONTECRISTI2!D30</f>
        <v>865</v>
      </c>
      <c r="E29" s="8">
        <f>MONTECRISTI1!E29+MONTECRISTI2!E30</f>
        <v>815</v>
      </c>
      <c r="F29" s="8">
        <f>MONTECRISTI1!F29+MONTECRISTI2!F30</f>
        <v>815</v>
      </c>
      <c r="G29" s="8">
        <f>MONTECRISTI1!G29+MONTECRISTI2!G30</f>
        <v>815</v>
      </c>
      <c r="H29" s="8">
        <f>MONTECRISTI1!H29+MONTECRISTI2!H30</f>
        <v>815</v>
      </c>
      <c r="I29" s="8">
        <f>MONTECRISTI1!I29+MONTECRISTI2!I30</f>
        <v>815</v>
      </c>
      <c r="J29" s="2"/>
      <c r="K29" s="2"/>
    </row>
    <row r="30" spans="1:11" ht="15.75" customHeight="1">
      <c r="A30" s="11" t="s">
        <v>17</v>
      </c>
      <c r="B30" s="10"/>
      <c r="C30" s="8">
        <f>MONTECRISTI1!C30+MONTECRISTI2!C31</f>
        <v>960</v>
      </c>
      <c r="D30" s="8">
        <f>MONTECRISTI1!D30+MONTECRISTI2!D31</f>
        <v>960</v>
      </c>
      <c r="E30" s="8">
        <f>MONTECRISTI1!E30+MONTECRISTI2!E31</f>
        <v>910</v>
      </c>
      <c r="F30" s="8">
        <f>MONTECRISTI1!F30+MONTECRISTI2!F31</f>
        <v>910</v>
      </c>
      <c r="G30" s="8">
        <f>MONTECRISTI1!G30+MONTECRISTI2!G31</f>
        <v>910</v>
      </c>
      <c r="H30" s="8">
        <f>MONTECRISTI1!H30+MONTECRISTI2!H31</f>
        <v>910</v>
      </c>
      <c r="I30" s="8">
        <f>MONTECRISTI1!I30+MONTECRISTI2!I31</f>
        <v>910</v>
      </c>
      <c r="J30" s="2"/>
      <c r="K30" s="2"/>
    </row>
    <row r="31" spans="1:11" ht="15.75" customHeight="1">
      <c r="A31" s="11" t="s">
        <v>18</v>
      </c>
      <c r="B31" s="10"/>
      <c r="C31" s="8">
        <f>MONTECRISTI1!C31+MONTECRISTI2!C32</f>
        <v>988</v>
      </c>
      <c r="D31" s="8">
        <f>MONTECRISTI1!D31+MONTECRISTI2!D32</f>
        <v>988</v>
      </c>
      <c r="E31" s="8">
        <f>MONTECRISTI1!E31+MONTECRISTI2!E32</f>
        <v>938</v>
      </c>
      <c r="F31" s="8">
        <f>MONTECRISTI1!F31+MONTECRISTI2!F32</f>
        <v>938</v>
      </c>
      <c r="G31" s="8">
        <f>MONTECRISTI1!G31+MONTECRISTI2!G32</f>
        <v>938</v>
      </c>
      <c r="H31" s="8">
        <f>MONTECRISTI1!H31+MONTECRISTI2!H32</f>
        <v>938</v>
      </c>
      <c r="I31" s="8">
        <f>MONTECRISTI1!I31+MONTECRISTI2!I32</f>
        <v>938</v>
      </c>
      <c r="J31" s="2"/>
      <c r="K31" s="2"/>
    </row>
    <row r="32" spans="1:11" ht="15.75" customHeight="1">
      <c r="A32" s="11" t="s">
        <v>19</v>
      </c>
      <c r="B32" s="10"/>
      <c r="C32" s="8">
        <f>MONTECRISTI1!C32+MONTECRISTI2!C33</f>
        <v>940</v>
      </c>
      <c r="D32" s="8">
        <f>MONTECRISTI1!D32+MONTECRISTI2!D33</f>
        <v>932</v>
      </c>
      <c r="E32" s="8">
        <f>MONTECRISTI1!E32+MONTECRISTI2!E33</f>
        <v>890</v>
      </c>
      <c r="F32" s="8">
        <f>MONTECRISTI1!F32+MONTECRISTI2!F33</f>
        <v>890</v>
      </c>
      <c r="G32" s="8">
        <f>MONTECRISTI1!G32+MONTECRISTI2!G33</f>
        <v>0</v>
      </c>
      <c r="H32" s="8">
        <f>MONTECRISTI1!H32+MONTECRISTI2!H33</f>
        <v>0</v>
      </c>
      <c r="I32" s="8">
        <f>MONTECRISTI1!I32+MONTECRISTI2!I33</f>
        <v>0</v>
      </c>
      <c r="J32" s="2"/>
      <c r="K32" s="2"/>
    </row>
    <row r="33" spans="1:11" ht="15.75" customHeight="1">
      <c r="A33" s="11" t="s">
        <v>20</v>
      </c>
      <c r="B33" s="10"/>
      <c r="C33" s="8">
        <f>MONTECRISTI1!C33+MONTECRISTI2!C34</f>
        <v>916</v>
      </c>
      <c r="D33" s="8">
        <f>MONTECRISTI1!D33+MONTECRISTI2!D34</f>
        <v>916</v>
      </c>
      <c r="E33" s="8">
        <f>MONTECRISTI1!E33+MONTECRISTI2!E34</f>
        <v>916</v>
      </c>
      <c r="F33" s="8">
        <f>MONTECRISTI1!F33+MONTECRISTI2!F34</f>
        <v>916</v>
      </c>
      <c r="G33" s="8">
        <f>MONTECRISTI1!G33+MONTECRISTI2!G34</f>
        <v>0</v>
      </c>
      <c r="H33" s="8">
        <f>MONTECRISTI1!H33+MONTECRISTI2!H34</f>
        <v>0</v>
      </c>
      <c r="I33" s="8">
        <f>MONTECRISTI1!I33+MONTECRISTI2!I34</f>
        <v>0</v>
      </c>
      <c r="J33" s="2"/>
      <c r="K33" s="2"/>
    </row>
    <row r="34" spans="1:11" ht="15.75" customHeight="1">
      <c r="A34" s="11" t="s">
        <v>21</v>
      </c>
      <c r="B34" s="10"/>
      <c r="C34" s="8">
        <f>MONTECRISTI1!C34+MONTECRISTI2!C35</f>
        <v>910</v>
      </c>
      <c r="D34" s="8">
        <f>MONTECRISTI1!D34+MONTECRISTI2!D35</f>
        <v>910</v>
      </c>
      <c r="E34" s="8">
        <f>MONTECRISTI1!E34+MONTECRISTI2!E35</f>
        <v>912</v>
      </c>
      <c r="F34" s="8">
        <f>MONTECRISTI1!F34+MONTECRISTI2!F35</f>
        <v>860</v>
      </c>
      <c r="G34" s="8">
        <f>MONTECRISTI1!G34+MONTECRISTI2!G35</f>
        <v>0</v>
      </c>
      <c r="H34" s="8">
        <f>MONTECRISTI1!H34+MONTECRISTI2!H35</f>
        <v>0</v>
      </c>
      <c r="I34" s="8">
        <f>MONTECRISTI1!I34+MONTECRISTI2!I35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767</v>
      </c>
      <c r="C35" s="12">
        <f t="shared" si="1"/>
        <v>5579</v>
      </c>
      <c r="D35" s="12">
        <f t="shared" si="1"/>
        <v>5571</v>
      </c>
      <c r="E35" s="12">
        <f t="shared" si="1"/>
        <v>5381</v>
      </c>
      <c r="F35" s="12">
        <f t="shared" si="1"/>
        <v>5329</v>
      </c>
      <c r="G35" s="12">
        <f t="shared" si="1"/>
        <v>2663</v>
      </c>
      <c r="H35" s="12">
        <f t="shared" si="1"/>
        <v>2663</v>
      </c>
      <c r="I35" s="12">
        <f t="shared" si="1"/>
        <v>2663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30616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34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135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>
      <c r="A41" s="7" t="s">
        <v>14</v>
      </c>
      <c r="B41" s="8">
        <f>MONTECRISTI1!B41+MONTECRISTI2!B42</f>
        <v>505</v>
      </c>
      <c r="C41" s="8">
        <f>MONTECRISTI1!C41+MONTECRISTI2!C42</f>
        <v>0</v>
      </c>
      <c r="D41" s="8">
        <f>MONTECRISTI1!D41+MONTECRISTI2!D42</f>
        <v>0</v>
      </c>
      <c r="E41" s="8">
        <f>MONTECRISTI1!E41+MONTECRISTI2!E42</f>
        <v>0</v>
      </c>
      <c r="F41" s="8">
        <f>MONTECRISTI1!F41+MONTECRISTI2!F42</f>
        <v>0</v>
      </c>
      <c r="G41" s="8">
        <f>MONTECRISTI1!G41+MONTECRISTI2!G42</f>
        <v>0</v>
      </c>
      <c r="H41" s="8">
        <f>MONTECRISTI1!H41+MONTECRISTI2!H42</f>
        <v>0</v>
      </c>
      <c r="I41" s="8">
        <f>MONTECRISTI1!I41+MONTECRISTI2!I42</f>
        <v>0</v>
      </c>
      <c r="J41" s="2"/>
      <c r="K41" s="2"/>
    </row>
    <row r="42" spans="1:11" ht="15.75" customHeight="1">
      <c r="A42" s="9" t="s">
        <v>15</v>
      </c>
      <c r="B42" s="10"/>
      <c r="C42" s="8">
        <f>MONTECRISTI1!C42+MONTECRISTI2!C43</f>
        <v>0</v>
      </c>
      <c r="D42" s="8">
        <f>MONTECRISTI1!D42+MONTECRISTI2!D43</f>
        <v>0</v>
      </c>
      <c r="E42" s="8">
        <f>MONTECRISTI1!E42+MONTECRISTI2!E43</f>
        <v>0</v>
      </c>
      <c r="F42" s="8">
        <f>MONTECRISTI1!F42+MONTECRISTI2!F43</f>
        <v>0</v>
      </c>
      <c r="G42" s="8">
        <f>MONTECRISTI1!G42+MONTECRISTI2!G43</f>
        <v>0</v>
      </c>
      <c r="H42" s="8">
        <f>MONTECRISTI1!H42+MONTECRISTI2!H43</f>
        <v>0</v>
      </c>
      <c r="I42" s="8">
        <f>MONTECRISTI1!I42+MONTECRISTI2!I43</f>
        <v>0</v>
      </c>
      <c r="J42" s="2"/>
      <c r="K42" s="2"/>
    </row>
    <row r="43" spans="1:11" ht="15.75" customHeight="1">
      <c r="A43" s="11" t="s">
        <v>16</v>
      </c>
      <c r="B43" s="10"/>
      <c r="C43" s="8">
        <f>MONTECRISTI1!C43+MONTECRISTI2!C44</f>
        <v>538</v>
      </c>
      <c r="D43" s="8">
        <f>MONTECRISTI1!D43+MONTECRISTI2!D44</f>
        <v>536</v>
      </c>
      <c r="E43" s="8">
        <f>MONTECRISTI1!E43+MONTECRISTI2!E44</f>
        <v>550</v>
      </c>
      <c r="F43" s="8">
        <f>MONTECRISTI1!F43+MONTECRISTI2!F44</f>
        <v>547</v>
      </c>
      <c r="G43" s="8">
        <f>MONTECRISTI1!G43+MONTECRISTI2!G44</f>
        <v>547</v>
      </c>
      <c r="H43" s="8">
        <f>MONTECRISTI1!H43+MONTECRISTI2!H44</f>
        <v>532</v>
      </c>
      <c r="I43" s="8">
        <f>MONTECRISTI1!I43+MONTECRISTI2!I44</f>
        <v>529</v>
      </c>
      <c r="J43" s="2"/>
      <c r="K43" s="2"/>
    </row>
    <row r="44" spans="1:11" ht="15.75" customHeight="1">
      <c r="A44" s="11" t="s">
        <v>17</v>
      </c>
      <c r="B44" s="10"/>
      <c r="C44" s="8">
        <f>MONTECRISTI1!C44+MONTECRISTI2!C45</f>
        <v>597</v>
      </c>
      <c r="D44" s="8">
        <f>MONTECRISTI1!D44+MONTECRISTI2!D45</f>
        <v>579</v>
      </c>
      <c r="E44" s="8">
        <f>MONTECRISTI1!E44+MONTECRISTI2!E45</f>
        <v>580</v>
      </c>
      <c r="F44" s="8">
        <f>MONTECRISTI1!F44+MONTECRISTI2!F45</f>
        <v>830</v>
      </c>
      <c r="G44" s="8">
        <f>MONTECRISTI1!G44+MONTECRISTI2!G45</f>
        <v>570</v>
      </c>
      <c r="H44" s="8">
        <f>MONTECRISTI1!H44+MONTECRISTI2!H45</f>
        <v>569</v>
      </c>
      <c r="I44" s="8">
        <f>MONTECRISTI1!I44+MONTECRISTI2!I45</f>
        <v>568</v>
      </c>
      <c r="J44" s="2"/>
      <c r="K44" s="2"/>
    </row>
    <row r="45" spans="1:11" ht="15.75" customHeight="1">
      <c r="A45" s="11" t="s">
        <v>18</v>
      </c>
      <c r="B45" s="10"/>
      <c r="C45" s="8">
        <f>MONTECRISTI1!C45+MONTECRISTI2!C46</f>
        <v>600</v>
      </c>
      <c r="D45" s="8">
        <f>MONTECRISTI1!D45+MONTECRISTI2!D46</f>
        <v>622</v>
      </c>
      <c r="E45" s="8">
        <f>MONTECRISTI1!E45+MONTECRISTI2!E46</f>
        <v>585</v>
      </c>
      <c r="F45" s="8">
        <f>MONTECRISTI1!F45+MONTECRISTI2!F46</f>
        <v>600</v>
      </c>
      <c r="G45" s="8">
        <f>MONTECRISTI1!G45+MONTECRISTI2!G46</f>
        <v>575</v>
      </c>
      <c r="H45" s="8">
        <f>MONTECRISTI1!H45+MONTECRISTI2!H46</f>
        <v>576</v>
      </c>
      <c r="I45" s="8">
        <f>MONTECRISTI1!I45+MONTECRISTI2!I46</f>
        <v>575</v>
      </c>
      <c r="J45" s="2"/>
      <c r="K45" s="2"/>
    </row>
    <row r="46" spans="1:11" ht="15.75" customHeight="1">
      <c r="A46" s="11" t="s">
        <v>19</v>
      </c>
      <c r="B46" s="10"/>
      <c r="C46" s="8">
        <f>MONTECRISTI1!C46+MONTECRISTI2!C47</f>
        <v>552</v>
      </c>
      <c r="D46" s="8">
        <f>MONTECRISTI1!D46+MONTECRISTI2!D47</f>
        <v>541</v>
      </c>
      <c r="E46" s="8">
        <f>MONTECRISTI1!E46+MONTECRISTI2!E47</f>
        <v>552</v>
      </c>
      <c r="F46" s="8">
        <f>MONTECRISTI1!F46+MONTECRISTI2!F47</f>
        <v>559</v>
      </c>
      <c r="G46" s="8">
        <f>MONTECRISTI1!G46+MONTECRISTI2!G47</f>
        <v>0</v>
      </c>
      <c r="H46" s="8">
        <f>MONTECRISTI1!H46+MONTECRISTI2!H47</f>
        <v>0</v>
      </c>
      <c r="I46" s="8">
        <f>MONTECRISTI1!I46+MONTECRISTI2!I47</f>
        <v>0</v>
      </c>
      <c r="J46" s="2"/>
      <c r="K46" s="2"/>
    </row>
    <row r="47" spans="1:11" ht="15.75" customHeight="1">
      <c r="A47" s="11" t="s">
        <v>20</v>
      </c>
      <c r="B47" s="10"/>
      <c r="C47" s="8">
        <f>MONTECRISTI1!C47+MONTECRISTI2!C48</f>
        <v>497</v>
      </c>
      <c r="D47" s="8">
        <f>MONTECRISTI1!D47+MONTECRISTI2!D48</f>
        <v>476</v>
      </c>
      <c r="E47" s="8">
        <f>MONTECRISTI1!E47+MONTECRISTI2!E48</f>
        <v>497</v>
      </c>
      <c r="F47" s="8">
        <f>MONTECRISTI1!F47+MONTECRISTI2!F48</f>
        <v>484</v>
      </c>
      <c r="G47" s="8">
        <f>MONTECRISTI1!G47+MONTECRISTI2!G48</f>
        <v>0</v>
      </c>
      <c r="H47" s="8">
        <f>MONTECRISTI1!H47+MONTECRISTI2!H48</f>
        <v>0</v>
      </c>
      <c r="I47" s="8">
        <f>MONTECRISTI1!I47+MONTECRISTI2!I48</f>
        <v>0</v>
      </c>
      <c r="J47" s="2"/>
      <c r="K47" s="2"/>
    </row>
    <row r="48" spans="1:11" ht="15.75" customHeight="1">
      <c r="A48" s="11" t="s">
        <v>21</v>
      </c>
      <c r="B48" s="10"/>
      <c r="C48" s="8">
        <f>MONTECRISTI1!C48+MONTECRISTI2!C49</f>
        <v>581</v>
      </c>
      <c r="D48" s="8">
        <f>MONTECRISTI1!D48+MONTECRISTI2!D49</f>
        <v>489</v>
      </c>
      <c r="E48" s="8">
        <f>MONTECRISTI1!E48+MONTECRISTI2!E49</f>
        <v>571</v>
      </c>
      <c r="F48" s="8">
        <f>MONTECRISTI1!F48+MONTECRISTI2!F49</f>
        <v>522</v>
      </c>
      <c r="G48" s="8">
        <f>MONTECRISTI1!G48+MONTECRISTI2!G49</f>
        <v>0</v>
      </c>
      <c r="H48" s="8">
        <f>MONTECRISTI1!H48+MONTECRISTI2!H49</f>
        <v>0</v>
      </c>
      <c r="I48" s="8">
        <f>MONTECRISTI1!I48+MONTECRISTI2!I49</f>
        <v>0</v>
      </c>
      <c r="J48" s="2"/>
      <c r="K48" s="2"/>
    </row>
    <row r="49" spans="1:11" ht="15.75" customHeight="1">
      <c r="A49" s="7" t="s">
        <v>22</v>
      </c>
      <c r="B49" s="12">
        <f t="shared" ref="B49:I49" si="2">SUM(B41:B48)</f>
        <v>505</v>
      </c>
      <c r="C49" s="12">
        <f t="shared" si="2"/>
        <v>3365</v>
      </c>
      <c r="D49" s="12">
        <f t="shared" si="2"/>
        <v>3243</v>
      </c>
      <c r="E49" s="12">
        <f t="shared" si="2"/>
        <v>3335</v>
      </c>
      <c r="F49" s="12">
        <f t="shared" si="2"/>
        <v>3542</v>
      </c>
      <c r="G49" s="12">
        <f t="shared" si="2"/>
        <v>1692</v>
      </c>
      <c r="H49" s="12">
        <f t="shared" si="2"/>
        <v>1677</v>
      </c>
      <c r="I49" s="12">
        <f t="shared" si="2"/>
        <v>1672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19031</v>
      </c>
      <c r="J50" s="2"/>
      <c r="K50" s="2"/>
    </row>
    <row r="51" spans="1:11" ht="15.75" customHeight="1">
      <c r="A51" s="49" t="s">
        <v>4</v>
      </c>
      <c r="B51" s="51" t="s">
        <v>34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136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8">
        <f>MONTECRISTI1!B54+MONTECRISTI2!B55</f>
        <v>741</v>
      </c>
      <c r="C54" s="8">
        <f>MONTECRISTI1!C54+MONTECRISTI2!C55</f>
        <v>0</v>
      </c>
      <c r="D54" s="8">
        <f>MONTECRISTI1!D54+MONTECRISTI2!D55</f>
        <v>0</v>
      </c>
      <c r="E54" s="8">
        <f>MONTECRISTI1!E54+MONTECRISTI2!E55</f>
        <v>0</v>
      </c>
      <c r="F54" s="8">
        <f>MONTECRISTI1!F54+MONTECRISTI2!F55</f>
        <v>0</v>
      </c>
      <c r="G54" s="8">
        <f>MONTECRISTI1!G54+MONTECRISTI2!G55</f>
        <v>0</v>
      </c>
      <c r="H54" s="8">
        <f>MONTECRISTI1!H54+MONTECRISTI2!H55</f>
        <v>0</v>
      </c>
      <c r="I54" s="8">
        <f>MONTECRISTI1!I54+MONTECRISTI2!I55</f>
        <v>0</v>
      </c>
      <c r="J54" s="2"/>
      <c r="K54" s="2"/>
    </row>
    <row r="55" spans="1:11" ht="15.75" customHeight="1">
      <c r="A55" s="9" t="s">
        <v>15</v>
      </c>
      <c r="B55" s="10"/>
      <c r="C55" s="8">
        <f>MONTECRISTI1!C55+MONTECRISTI2!C56</f>
        <v>0</v>
      </c>
      <c r="D55" s="8">
        <f>MONTECRISTI1!D55+MONTECRISTI2!D56</f>
        <v>0</v>
      </c>
      <c r="E55" s="8">
        <f>MONTECRISTI1!E55+MONTECRISTI2!E56</f>
        <v>0</v>
      </c>
      <c r="F55" s="8">
        <f>MONTECRISTI1!F55+MONTECRISTI2!F56</f>
        <v>0</v>
      </c>
      <c r="G55" s="8">
        <f>MONTECRISTI1!G55+MONTECRISTI2!G56</f>
        <v>0</v>
      </c>
      <c r="H55" s="8">
        <f>MONTECRISTI1!H55+MONTECRISTI2!H56</f>
        <v>0</v>
      </c>
      <c r="I55" s="8">
        <f>MONTECRISTI1!I55+MONTECRISTI2!I56</f>
        <v>0</v>
      </c>
      <c r="J55" s="2"/>
      <c r="K55" s="2"/>
    </row>
    <row r="56" spans="1:11" ht="15.75" customHeight="1">
      <c r="A56" s="11" t="s">
        <v>16</v>
      </c>
      <c r="B56" s="10"/>
      <c r="C56" s="8">
        <f>MONTECRISTI1!C56+MONTECRISTI2!C57</f>
        <v>944</v>
      </c>
      <c r="D56" s="8">
        <f>MONTECRISTI1!D56+MONTECRISTI2!D57</f>
        <v>894</v>
      </c>
      <c r="E56" s="8">
        <f>MONTECRISTI1!E56+MONTECRISTI2!E57</f>
        <v>894</v>
      </c>
      <c r="F56" s="8">
        <f>MONTECRISTI1!F56+MONTECRISTI2!F57</f>
        <v>774</v>
      </c>
      <c r="G56" s="8">
        <f>MONTECRISTI1!G56+MONTECRISTI2!G57</f>
        <v>774</v>
      </c>
      <c r="H56" s="8">
        <f>MONTECRISTI1!H56+MONTECRISTI2!H57</f>
        <v>774</v>
      </c>
      <c r="I56" s="8">
        <f>MONTECRISTI1!I56+MONTECRISTI2!I57</f>
        <v>899</v>
      </c>
      <c r="J56" s="2"/>
      <c r="K56" s="2"/>
    </row>
    <row r="57" spans="1:11" ht="15.75" customHeight="1">
      <c r="A57" s="11" t="s">
        <v>17</v>
      </c>
      <c r="B57" s="10"/>
      <c r="C57" s="8">
        <f>MONTECRISTI1!C57+MONTECRISTI2!C58</f>
        <v>849</v>
      </c>
      <c r="D57" s="8">
        <f>MONTECRISTI1!D57+MONTECRISTI2!D58</f>
        <v>886</v>
      </c>
      <c r="E57" s="8">
        <f>MONTECRISTI1!E57+MONTECRISTI2!E58</f>
        <v>861</v>
      </c>
      <c r="F57" s="8">
        <f>MONTECRISTI1!F57+MONTECRISTI2!F58</f>
        <v>828</v>
      </c>
      <c r="G57" s="8">
        <f>MONTECRISTI1!G57+MONTECRISTI2!G58</f>
        <v>761</v>
      </c>
      <c r="H57" s="8">
        <f>MONTECRISTI1!H57+MONTECRISTI2!H58</f>
        <v>761</v>
      </c>
      <c r="I57" s="8">
        <f>MONTECRISTI1!I57+MONTECRISTI2!I58</f>
        <v>821</v>
      </c>
      <c r="J57" s="2"/>
      <c r="K57" s="2"/>
    </row>
    <row r="58" spans="1:11" ht="15.75" customHeight="1">
      <c r="A58" s="11" t="s">
        <v>18</v>
      </c>
      <c r="B58" s="10"/>
      <c r="C58" s="8">
        <f>MONTECRISTI1!C58+MONTECRISTI2!C59</f>
        <v>920</v>
      </c>
      <c r="D58" s="8">
        <f>MONTECRISTI1!D58+MONTECRISTI2!D59</f>
        <v>890</v>
      </c>
      <c r="E58" s="8">
        <f>MONTECRISTI1!E58+MONTECRISTI2!E59</f>
        <v>930</v>
      </c>
      <c r="F58" s="8">
        <f>MONTECRISTI1!F58+MONTECRISTI2!F59</f>
        <v>1057</v>
      </c>
      <c r="G58" s="8">
        <f>MONTECRISTI1!G58+MONTECRISTI2!G59</f>
        <v>780</v>
      </c>
      <c r="H58" s="8">
        <f>MONTECRISTI1!H58+MONTECRISTI2!H59</f>
        <v>780</v>
      </c>
      <c r="I58" s="8">
        <f>MONTECRISTI1!I58+MONTECRISTI2!I59</f>
        <v>907</v>
      </c>
      <c r="J58" s="2"/>
      <c r="K58" s="2"/>
    </row>
    <row r="59" spans="1:11" ht="15.75" customHeight="1">
      <c r="A59" s="11" t="s">
        <v>19</v>
      </c>
      <c r="B59" s="10"/>
      <c r="C59" s="8">
        <f>MONTECRISTI1!C59+MONTECRISTI2!C60</f>
        <v>856</v>
      </c>
      <c r="D59" s="8">
        <f>MONTECRISTI1!D59+MONTECRISTI2!D60</f>
        <v>863</v>
      </c>
      <c r="E59" s="8">
        <f>MONTECRISTI1!E59+MONTECRISTI2!E60</f>
        <v>853</v>
      </c>
      <c r="F59" s="8">
        <f>MONTECRISTI1!F59+MONTECRISTI2!F60</f>
        <v>1000</v>
      </c>
      <c r="G59" s="8">
        <f>MONTECRISTI1!G59+MONTECRISTI2!G60</f>
        <v>0</v>
      </c>
      <c r="H59" s="8">
        <f>MONTECRISTI1!H59+MONTECRISTI2!H60</f>
        <v>0</v>
      </c>
      <c r="I59" s="8">
        <f>MONTECRISTI1!I59+MONTECRISTI2!I60</f>
        <v>0</v>
      </c>
      <c r="J59" s="2"/>
      <c r="K59" s="2"/>
    </row>
    <row r="60" spans="1:11" ht="15.75" customHeight="1">
      <c r="A60" s="11" t="s">
        <v>20</v>
      </c>
      <c r="B60" s="10"/>
      <c r="C60" s="8">
        <f>MONTECRISTI1!C60+MONTECRISTI2!C61</f>
        <v>817</v>
      </c>
      <c r="D60" s="8">
        <f>MONTECRISTI1!D60+MONTECRISTI2!D61</f>
        <v>777</v>
      </c>
      <c r="E60" s="8">
        <f>MONTECRISTI1!E60+MONTECRISTI2!E61</f>
        <v>699</v>
      </c>
      <c r="F60" s="8">
        <f>MONTECRISTI1!F60+MONTECRISTI2!F61</f>
        <v>835</v>
      </c>
      <c r="G60" s="8">
        <f>MONTECRISTI1!G60+MONTECRISTI2!G61</f>
        <v>0</v>
      </c>
      <c r="H60" s="8">
        <f>MONTECRISTI1!H60+MONTECRISTI2!H61</f>
        <v>0</v>
      </c>
      <c r="I60" s="8">
        <f>MONTECRISTI1!I60+MONTECRISTI2!I61</f>
        <v>0</v>
      </c>
      <c r="J60" s="2"/>
      <c r="K60" s="2"/>
    </row>
    <row r="61" spans="1:11" ht="15.75" customHeight="1">
      <c r="A61" s="11" t="s">
        <v>21</v>
      </c>
      <c r="B61" s="10"/>
      <c r="C61" s="8">
        <f>MONTECRISTI1!C61+MONTECRISTI2!C62</f>
        <v>780</v>
      </c>
      <c r="D61" s="8">
        <f>MONTECRISTI1!D61+MONTECRISTI2!D62</f>
        <v>720</v>
      </c>
      <c r="E61" s="8">
        <f>MONTECRISTI1!E61+MONTECRISTI2!E62</f>
        <v>688</v>
      </c>
      <c r="F61" s="8">
        <f>MONTECRISTI1!F61+MONTECRISTI2!F62</f>
        <v>805</v>
      </c>
      <c r="G61" s="8">
        <f>MONTECRISTI1!G61+MONTECRISTI2!G62</f>
        <v>0</v>
      </c>
      <c r="H61" s="8">
        <f>MONTECRISTI1!H61+MONTECRISTI2!H62</f>
        <v>0</v>
      </c>
      <c r="I61" s="8">
        <f>MONTECRISTI1!I61+MONTECRISTI2!I62</f>
        <v>0</v>
      </c>
      <c r="J61" s="2"/>
      <c r="K61" s="2"/>
    </row>
    <row r="62" spans="1:11" ht="15.75" customHeight="1">
      <c r="A62" s="7" t="s">
        <v>22</v>
      </c>
      <c r="B62" s="12">
        <f t="shared" ref="B62:I62" si="3">SUM(B54:B61)</f>
        <v>741</v>
      </c>
      <c r="C62" s="12">
        <f t="shared" si="3"/>
        <v>5166</v>
      </c>
      <c r="D62" s="12">
        <f t="shared" si="3"/>
        <v>5030</v>
      </c>
      <c r="E62" s="12">
        <f t="shared" si="3"/>
        <v>4925</v>
      </c>
      <c r="F62" s="12">
        <f t="shared" si="3"/>
        <v>5299</v>
      </c>
      <c r="G62" s="12">
        <f t="shared" si="3"/>
        <v>2315</v>
      </c>
      <c r="H62" s="12">
        <f t="shared" si="3"/>
        <v>2315</v>
      </c>
      <c r="I62" s="15">
        <f t="shared" si="3"/>
        <v>2627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28418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34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137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8">
        <f>MONTECRISTI1!B68+MONTECRISTI2!B69</f>
        <v>387</v>
      </c>
      <c r="C68" s="8">
        <f>MONTECRISTI1!C68+MONTECRISTI2!C69</f>
        <v>0</v>
      </c>
      <c r="D68" s="8">
        <f>MONTECRISTI1!D68+MONTECRISTI2!D69</f>
        <v>0</v>
      </c>
      <c r="E68" s="8">
        <f>MONTECRISTI1!E68+MONTECRISTI2!E69</f>
        <v>0</v>
      </c>
      <c r="F68" s="8">
        <f>MONTECRISTI1!F68+MONTECRISTI2!F69</f>
        <v>0</v>
      </c>
      <c r="G68" s="8">
        <f>MONTECRISTI1!G68+MONTECRISTI2!G69</f>
        <v>0</v>
      </c>
      <c r="H68" s="8">
        <f>MONTECRISTI1!H68+MONTECRISTI2!H69</f>
        <v>0</v>
      </c>
      <c r="I68" s="8">
        <f>MONTECRISTI1!I68+MONTECRISTI2!I69</f>
        <v>0</v>
      </c>
      <c r="J68" s="2"/>
      <c r="K68" s="2"/>
    </row>
    <row r="69" spans="1:11" ht="15.75" customHeight="1">
      <c r="A69" s="9" t="s">
        <v>15</v>
      </c>
      <c r="B69" s="10"/>
      <c r="C69" s="8">
        <f>MONTECRISTI1!C69+MONTECRISTI2!C70</f>
        <v>0</v>
      </c>
      <c r="D69" s="8">
        <f>MONTECRISTI1!D69+MONTECRISTI2!D70</f>
        <v>0</v>
      </c>
      <c r="E69" s="8">
        <f>MONTECRISTI1!E69+MONTECRISTI2!E70</f>
        <v>0</v>
      </c>
      <c r="F69" s="8">
        <f>MONTECRISTI1!F69+MONTECRISTI2!F70</f>
        <v>0</v>
      </c>
      <c r="G69" s="8">
        <f>MONTECRISTI1!G69+MONTECRISTI2!G70</f>
        <v>0</v>
      </c>
      <c r="H69" s="8">
        <f>MONTECRISTI1!H69+MONTECRISTI2!H70</f>
        <v>0</v>
      </c>
      <c r="I69" s="8">
        <f>MONTECRISTI1!I69+MONTECRISTI2!I70</f>
        <v>0</v>
      </c>
      <c r="J69" s="2"/>
      <c r="K69" s="2"/>
    </row>
    <row r="70" spans="1:11" ht="15.75" customHeight="1">
      <c r="A70" s="11" t="s">
        <v>16</v>
      </c>
      <c r="B70" s="10"/>
      <c r="C70" s="8">
        <f>MONTECRISTI1!C70+MONTECRISTI2!C71</f>
        <v>419</v>
      </c>
      <c r="D70" s="8">
        <f>MONTECRISTI1!D70+MONTECRISTI2!D71</f>
        <v>452</v>
      </c>
      <c r="E70" s="8">
        <f>MONTECRISTI1!E70+MONTECRISTI2!E71</f>
        <v>434</v>
      </c>
      <c r="F70" s="8">
        <f>MONTECRISTI1!F70+MONTECRISTI2!F71</f>
        <v>419</v>
      </c>
      <c r="G70" s="8">
        <f>MONTECRISTI1!G70+MONTECRISTI2!G71</f>
        <v>419</v>
      </c>
      <c r="H70" s="8">
        <f>MONTECRISTI1!H70+MONTECRISTI2!H71</f>
        <v>419</v>
      </c>
      <c r="I70" s="8">
        <f>MONTECRISTI1!I70+MONTECRISTI2!I71</f>
        <v>419</v>
      </c>
      <c r="J70" s="2"/>
      <c r="K70" s="2"/>
    </row>
    <row r="71" spans="1:11" ht="15.75" customHeight="1">
      <c r="A71" s="11" t="s">
        <v>17</v>
      </c>
      <c r="B71" s="10"/>
      <c r="C71" s="8">
        <f>MONTECRISTI1!C71+MONTECRISTI2!C72</f>
        <v>423</v>
      </c>
      <c r="D71" s="8">
        <f>MONTECRISTI1!D71+MONTECRISTI2!D72</f>
        <v>458</v>
      </c>
      <c r="E71" s="8">
        <f>MONTECRISTI1!E71+MONTECRISTI2!E72</f>
        <v>423</v>
      </c>
      <c r="F71" s="8">
        <f>MONTECRISTI1!F71+MONTECRISTI2!F72</f>
        <v>423</v>
      </c>
      <c r="G71" s="8">
        <f>MONTECRISTI1!G71+MONTECRISTI2!G72</f>
        <v>433</v>
      </c>
      <c r="H71" s="8">
        <f>MONTECRISTI1!H71+MONTECRISTI2!H72</f>
        <v>462</v>
      </c>
      <c r="I71" s="8">
        <f>MONTECRISTI1!I71+MONTECRISTI2!I72</f>
        <v>435</v>
      </c>
      <c r="J71" s="2"/>
      <c r="K71" s="2"/>
    </row>
    <row r="72" spans="1:11" ht="15.75" customHeight="1">
      <c r="A72" s="11" t="s">
        <v>18</v>
      </c>
      <c r="B72" s="10"/>
      <c r="C72" s="8">
        <f>MONTECRISTI1!C72+MONTECRISTI2!C73</f>
        <v>461</v>
      </c>
      <c r="D72" s="8">
        <f>MONTECRISTI1!D72+MONTECRISTI2!D73</f>
        <v>459</v>
      </c>
      <c r="E72" s="8">
        <f>MONTECRISTI1!E72+MONTECRISTI2!E73</f>
        <v>483</v>
      </c>
      <c r="F72" s="8">
        <f>MONTECRISTI1!F72+MONTECRISTI2!F73</f>
        <v>458</v>
      </c>
      <c r="G72" s="8">
        <f>MONTECRISTI1!G72+MONTECRISTI2!G73</f>
        <v>454</v>
      </c>
      <c r="H72" s="8">
        <f>MONTECRISTI1!H72+MONTECRISTI2!H73</f>
        <v>474</v>
      </c>
      <c r="I72" s="8">
        <f>MONTECRISTI1!I72+MONTECRISTI2!I73</f>
        <v>483</v>
      </c>
      <c r="J72" s="2"/>
      <c r="K72" s="2"/>
    </row>
    <row r="73" spans="1:11" ht="15.75" customHeight="1">
      <c r="A73" s="11" t="s">
        <v>19</v>
      </c>
      <c r="B73" s="10"/>
      <c r="C73" s="8">
        <f>MONTECRISTI1!C73+MONTECRISTI2!C74</f>
        <v>493</v>
      </c>
      <c r="D73" s="8">
        <f>MONTECRISTI1!D73+MONTECRISTI2!D74</f>
        <v>470</v>
      </c>
      <c r="E73" s="8">
        <f>MONTECRISTI1!E73+MONTECRISTI2!E74</f>
        <v>460</v>
      </c>
      <c r="F73" s="8">
        <f>MONTECRISTI1!F73+MONTECRISTI2!F74</f>
        <v>495</v>
      </c>
      <c r="G73" s="8">
        <f>MONTECRISTI1!G73+MONTECRISTI2!G74</f>
        <v>0</v>
      </c>
      <c r="H73" s="8">
        <f>MONTECRISTI1!H73+MONTECRISTI2!H74</f>
        <v>0</v>
      </c>
      <c r="I73" s="8">
        <f>MONTECRISTI1!I73+MONTECRISTI2!I74</f>
        <v>0</v>
      </c>
      <c r="J73" s="2"/>
      <c r="K73" s="2"/>
    </row>
    <row r="74" spans="1:11" ht="15.75" customHeight="1">
      <c r="A74" s="11" t="s">
        <v>20</v>
      </c>
      <c r="B74" s="10"/>
      <c r="C74" s="8">
        <f>MONTECRISTI1!C74+MONTECRISTI2!C75</f>
        <v>416</v>
      </c>
      <c r="D74" s="8">
        <f>MONTECRISTI1!D74+MONTECRISTI2!D75</f>
        <v>406</v>
      </c>
      <c r="E74" s="8">
        <f>MONTECRISTI1!E74+MONTECRISTI2!E75</f>
        <v>457</v>
      </c>
      <c r="F74" s="8">
        <f>MONTECRISTI1!F74+MONTECRISTI2!F75</f>
        <v>406</v>
      </c>
      <c r="G74" s="8">
        <f>MONTECRISTI1!G74+MONTECRISTI2!G75</f>
        <v>0</v>
      </c>
      <c r="H74" s="8">
        <f>MONTECRISTI1!H74+MONTECRISTI2!H75</f>
        <v>0</v>
      </c>
      <c r="I74" s="8">
        <f>MONTECRISTI1!I74+MONTECRISTI2!I75</f>
        <v>0</v>
      </c>
      <c r="J74" s="2"/>
      <c r="K74" s="2"/>
    </row>
    <row r="75" spans="1:11" ht="15.75" customHeight="1">
      <c r="A75" s="11" t="s">
        <v>21</v>
      </c>
      <c r="B75" s="10"/>
      <c r="C75" s="8">
        <f>MONTECRISTI1!C75+MONTECRISTI2!C76</f>
        <v>420</v>
      </c>
      <c r="D75" s="8">
        <f>MONTECRISTI1!D75+MONTECRISTI2!D76</f>
        <v>397</v>
      </c>
      <c r="E75" s="8">
        <f>MONTECRISTI1!E75+MONTECRISTI2!E76</f>
        <v>430</v>
      </c>
      <c r="F75" s="8">
        <f>MONTECRISTI1!F75+MONTECRISTI2!F76</f>
        <v>453</v>
      </c>
      <c r="G75" s="8">
        <f>MONTECRISTI1!G75+MONTECRISTI2!G76</f>
        <v>0</v>
      </c>
      <c r="H75" s="8">
        <f>MONTECRISTI1!H75+MONTECRISTI2!H76</f>
        <v>0</v>
      </c>
      <c r="I75" s="8">
        <f>MONTECRISTI1!I75+MONTECRISTI2!I76</f>
        <v>0</v>
      </c>
      <c r="J75" s="2"/>
      <c r="K75" s="2"/>
    </row>
    <row r="76" spans="1:11" ht="15.75" customHeight="1">
      <c r="A76" s="7" t="s">
        <v>22</v>
      </c>
      <c r="B76" s="12">
        <f t="shared" ref="B76:I76" si="4">SUM(B68:B75)</f>
        <v>387</v>
      </c>
      <c r="C76" s="12">
        <f t="shared" si="4"/>
        <v>2632</v>
      </c>
      <c r="D76" s="12">
        <f t="shared" si="4"/>
        <v>2642</v>
      </c>
      <c r="E76" s="12">
        <f t="shared" si="4"/>
        <v>2687</v>
      </c>
      <c r="F76" s="12">
        <f t="shared" si="4"/>
        <v>2654</v>
      </c>
      <c r="G76" s="12">
        <f t="shared" si="4"/>
        <v>1306</v>
      </c>
      <c r="H76" s="12">
        <f t="shared" si="4"/>
        <v>1355</v>
      </c>
      <c r="I76" s="12">
        <f t="shared" si="4"/>
        <v>1337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15000</v>
      </c>
      <c r="J77" s="2"/>
      <c r="K77" s="2"/>
    </row>
    <row r="78" spans="1:11" ht="15.75" customHeight="1">
      <c r="A78" s="49" t="s">
        <v>4</v>
      </c>
      <c r="B78" s="51" t="s">
        <v>34</v>
      </c>
      <c r="C78" s="47"/>
      <c r="D78" s="47"/>
      <c r="E78" s="47"/>
      <c r="F78" s="47"/>
      <c r="G78" s="47"/>
      <c r="H78" s="47"/>
      <c r="I78" s="48"/>
      <c r="J78" s="2"/>
      <c r="K78" s="2"/>
    </row>
    <row r="79" spans="1:11" ht="15.75" customHeight="1">
      <c r="A79" s="63"/>
      <c r="B79" s="51" t="s">
        <v>138</v>
      </c>
      <c r="C79" s="47"/>
      <c r="D79" s="47"/>
      <c r="E79" s="47"/>
      <c r="F79" s="47"/>
      <c r="G79" s="47"/>
      <c r="H79" s="47"/>
      <c r="I79" s="48"/>
      <c r="J79" s="2"/>
      <c r="K79" s="2"/>
    </row>
    <row r="80" spans="1:11" ht="15.75" customHeight="1">
      <c r="A80" s="50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>
      <c r="A81" s="7" t="s">
        <v>14</v>
      </c>
      <c r="B81" s="8">
        <f>MONTECRISTI1!B81+MONTECRISTI2!B82</f>
        <v>201</v>
      </c>
      <c r="C81" s="8">
        <f>MONTECRISTI1!C81+MONTECRISTI2!C82</f>
        <v>0</v>
      </c>
      <c r="D81" s="8">
        <f>MONTECRISTI1!D81+MONTECRISTI2!D82</f>
        <v>0</v>
      </c>
      <c r="E81" s="8">
        <f>MONTECRISTI1!E81+MONTECRISTI2!E82</f>
        <v>0</v>
      </c>
      <c r="F81" s="8">
        <f>MONTECRISTI1!F81+MONTECRISTI2!F82</f>
        <v>0</v>
      </c>
      <c r="G81" s="8">
        <f>MONTECRISTI1!G81+MONTECRISTI2!G82</f>
        <v>0</v>
      </c>
      <c r="H81" s="8">
        <f>MONTECRISTI1!H81+MONTECRISTI2!H82</f>
        <v>0</v>
      </c>
      <c r="I81" s="8">
        <f>MONTECRISTI1!I81+MONTECRISTI2!I82</f>
        <v>0</v>
      </c>
      <c r="J81" s="2"/>
      <c r="K81" s="2"/>
    </row>
    <row r="82" spans="1:11" ht="15.75" customHeight="1">
      <c r="A82" s="9" t="s">
        <v>15</v>
      </c>
      <c r="B82" s="10"/>
      <c r="C82" s="8">
        <f>MONTECRISTI1!C82+MONTECRISTI2!C83</f>
        <v>0</v>
      </c>
      <c r="D82" s="8">
        <f>MONTECRISTI1!D82+MONTECRISTI2!D83</f>
        <v>0</v>
      </c>
      <c r="E82" s="8">
        <f>MONTECRISTI1!E82+MONTECRISTI2!E83</f>
        <v>0</v>
      </c>
      <c r="F82" s="8">
        <f>MONTECRISTI1!F82+MONTECRISTI2!F83</f>
        <v>0</v>
      </c>
      <c r="G82" s="8">
        <f>MONTECRISTI1!G82+MONTECRISTI2!G83</f>
        <v>0</v>
      </c>
      <c r="H82" s="8">
        <f>MONTECRISTI1!H82+MONTECRISTI2!H83</f>
        <v>0</v>
      </c>
      <c r="I82" s="8">
        <f>MONTECRISTI1!I82+MONTECRISTI2!I83</f>
        <v>0</v>
      </c>
      <c r="J82" s="2"/>
      <c r="K82" s="2"/>
    </row>
    <row r="83" spans="1:11" ht="15.75" customHeight="1">
      <c r="A83" s="11" t="s">
        <v>16</v>
      </c>
      <c r="B83" s="10"/>
      <c r="C83" s="8">
        <f>MONTECRISTI1!C83+MONTECRISTI2!C84</f>
        <v>455</v>
      </c>
      <c r="D83" s="8">
        <f>MONTECRISTI1!D83+MONTECRISTI2!D84</f>
        <v>339</v>
      </c>
      <c r="E83" s="8">
        <f>MONTECRISTI1!E83+MONTECRISTI2!E84</f>
        <v>338</v>
      </c>
      <c r="F83" s="8">
        <f>MONTECRISTI1!F83+MONTECRISTI2!F84</f>
        <v>438</v>
      </c>
      <c r="G83" s="8">
        <f>MONTECRISTI1!G83+MONTECRISTI2!G84</f>
        <v>305</v>
      </c>
      <c r="H83" s="8">
        <f>MONTECRISTI1!H83+MONTECRISTI2!H84</f>
        <v>302</v>
      </c>
      <c r="I83" s="8">
        <f>MONTECRISTI1!I83+MONTECRISTI2!I84</f>
        <v>345</v>
      </c>
      <c r="J83" s="2"/>
      <c r="K83" s="2"/>
    </row>
    <row r="84" spans="1:11" ht="15.75" customHeight="1">
      <c r="A84" s="11" t="s">
        <v>17</v>
      </c>
      <c r="B84" s="10"/>
      <c r="C84" s="8">
        <f>MONTECRISTI1!C84+MONTECRISTI2!C85</f>
        <v>324</v>
      </c>
      <c r="D84" s="8">
        <f>MONTECRISTI1!D84+MONTECRISTI2!D85</f>
        <v>303</v>
      </c>
      <c r="E84" s="8">
        <f>MONTECRISTI1!E84+MONTECRISTI2!E85</f>
        <v>305</v>
      </c>
      <c r="F84" s="8">
        <f>MONTECRISTI1!F84+MONTECRISTI2!F85</f>
        <v>299</v>
      </c>
      <c r="G84" s="8">
        <f>MONTECRISTI1!G84+MONTECRISTI2!G85</f>
        <v>334</v>
      </c>
      <c r="H84" s="8">
        <f>MONTECRISTI1!H84+MONTECRISTI2!H85</f>
        <v>300</v>
      </c>
      <c r="I84" s="8">
        <f>MONTECRISTI1!I84+MONTECRISTI2!I85</f>
        <v>318</v>
      </c>
      <c r="J84" s="2"/>
      <c r="K84" s="2"/>
    </row>
    <row r="85" spans="1:11" ht="15.75" customHeight="1">
      <c r="A85" s="11" t="s">
        <v>18</v>
      </c>
      <c r="B85" s="10"/>
      <c r="C85" s="8">
        <f>MONTECRISTI1!C85+MONTECRISTI2!C86</f>
        <v>316</v>
      </c>
      <c r="D85" s="8">
        <f>MONTECRISTI1!D85+MONTECRISTI2!D86</f>
        <v>317</v>
      </c>
      <c r="E85" s="8">
        <f>MONTECRISTI1!E85+MONTECRISTI2!E86</f>
        <v>317</v>
      </c>
      <c r="F85" s="8">
        <f>MONTECRISTI1!F85+MONTECRISTI2!F86</f>
        <v>317</v>
      </c>
      <c r="G85" s="8">
        <f>MONTECRISTI1!G85+MONTECRISTI2!G86</f>
        <v>316</v>
      </c>
      <c r="H85" s="8">
        <f>MONTECRISTI1!H85+MONTECRISTI2!H86</f>
        <v>316</v>
      </c>
      <c r="I85" s="8">
        <f>MONTECRISTI1!I85+MONTECRISTI2!I86</f>
        <v>317</v>
      </c>
      <c r="J85" s="2"/>
      <c r="K85" s="2"/>
    </row>
    <row r="86" spans="1:11" ht="15.75" customHeight="1">
      <c r="A86" s="11" t="s">
        <v>19</v>
      </c>
      <c r="B86" s="10"/>
      <c r="C86" s="8">
        <f>MONTECRISTI1!C86+MONTECRISTI2!C87</f>
        <v>249</v>
      </c>
      <c r="D86" s="8">
        <f>MONTECRISTI1!D86+MONTECRISTI2!D87</f>
        <v>249</v>
      </c>
      <c r="E86" s="8">
        <f>MONTECRISTI1!E86+MONTECRISTI2!E87</f>
        <v>249</v>
      </c>
      <c r="F86" s="8">
        <f>MONTECRISTI1!F86+MONTECRISTI2!F87</f>
        <v>249</v>
      </c>
      <c r="G86" s="8">
        <f>MONTECRISTI1!G86+MONTECRISTI2!G87</f>
        <v>0</v>
      </c>
      <c r="H86" s="8">
        <f>MONTECRISTI1!H86+MONTECRISTI2!H87</f>
        <v>0</v>
      </c>
      <c r="I86" s="8">
        <f>MONTECRISTI1!I86+MONTECRISTI2!I87</f>
        <v>0</v>
      </c>
      <c r="J86" s="2"/>
      <c r="K86" s="2"/>
    </row>
    <row r="87" spans="1:11" ht="15.75" customHeight="1">
      <c r="A87" s="11" t="s">
        <v>20</v>
      </c>
      <c r="B87" s="10"/>
      <c r="C87" s="8">
        <f>MONTECRISTI1!C87+MONTECRISTI2!C88</f>
        <v>246</v>
      </c>
      <c r="D87" s="8">
        <f>MONTECRISTI1!D87+MONTECRISTI2!D88</f>
        <v>246</v>
      </c>
      <c r="E87" s="8">
        <f>MONTECRISTI1!E87+MONTECRISTI2!E88</f>
        <v>246</v>
      </c>
      <c r="F87" s="8">
        <f>MONTECRISTI1!F87+MONTECRISTI2!F88</f>
        <v>246</v>
      </c>
      <c r="G87" s="8">
        <f>MONTECRISTI1!G87+MONTECRISTI2!G88</f>
        <v>0</v>
      </c>
      <c r="H87" s="8">
        <f>MONTECRISTI1!H87+MONTECRISTI2!H88</f>
        <v>0</v>
      </c>
      <c r="I87" s="8">
        <f>MONTECRISTI1!I87+MONTECRISTI2!I88</f>
        <v>0</v>
      </c>
      <c r="J87" s="2"/>
      <c r="K87" s="2"/>
    </row>
    <row r="88" spans="1:11" ht="15.75" customHeight="1">
      <c r="A88" s="11" t="s">
        <v>21</v>
      </c>
      <c r="B88" s="10"/>
      <c r="C88" s="8">
        <f>MONTECRISTI1!C88+MONTECRISTI2!C89</f>
        <v>241</v>
      </c>
      <c r="D88" s="8">
        <f>MONTECRISTI1!D88+MONTECRISTI2!D89</f>
        <v>241</v>
      </c>
      <c r="E88" s="8">
        <f>MONTECRISTI1!E88+MONTECRISTI2!E89</f>
        <v>241</v>
      </c>
      <c r="F88" s="8">
        <f>MONTECRISTI1!F88+MONTECRISTI2!F89</f>
        <v>241</v>
      </c>
      <c r="G88" s="8">
        <f>MONTECRISTI1!G88+MONTECRISTI2!G89</f>
        <v>0</v>
      </c>
      <c r="H88" s="8">
        <f>MONTECRISTI1!H88+MONTECRISTI2!H89</f>
        <v>0</v>
      </c>
      <c r="I88" s="8">
        <f>MONTECRISTI1!I88+MONTECRISTI2!I89</f>
        <v>0</v>
      </c>
      <c r="J88" s="2"/>
      <c r="K88" s="2"/>
    </row>
    <row r="89" spans="1:11" ht="15.75" customHeight="1">
      <c r="A89" s="7" t="s">
        <v>22</v>
      </c>
      <c r="B89" s="12">
        <f t="shared" ref="B89:I89" si="5">SUM(B81:B88)</f>
        <v>201</v>
      </c>
      <c r="C89" s="12">
        <f t="shared" si="5"/>
        <v>1831</v>
      </c>
      <c r="D89" s="12">
        <f t="shared" si="5"/>
        <v>1695</v>
      </c>
      <c r="E89" s="12">
        <f t="shared" si="5"/>
        <v>1696</v>
      </c>
      <c r="F89" s="12">
        <f t="shared" si="5"/>
        <v>1790</v>
      </c>
      <c r="G89" s="12">
        <f t="shared" si="5"/>
        <v>955</v>
      </c>
      <c r="H89" s="12">
        <f t="shared" si="5"/>
        <v>918</v>
      </c>
      <c r="I89" s="12">
        <f t="shared" si="5"/>
        <v>980</v>
      </c>
      <c r="J89" s="2"/>
      <c r="K89" s="2"/>
    </row>
    <row r="90" spans="1:11" ht="15.75" customHeight="1">
      <c r="A90" s="2"/>
      <c r="B90" s="2"/>
      <c r="C90" s="21" t="s">
        <v>48</v>
      </c>
      <c r="D90" s="96">
        <f>I77+I63+I50+I36+I23+I90</f>
        <v>134223</v>
      </c>
      <c r="E90" s="56"/>
      <c r="F90" s="2"/>
      <c r="G90" s="2"/>
      <c r="H90" s="2"/>
      <c r="I90" s="14">
        <f>SUM(B89:I89)</f>
        <v>10066</v>
      </c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3">
    <mergeCell ref="A7:I7"/>
    <mergeCell ref="A8:I8"/>
    <mergeCell ref="A9:I9"/>
    <mergeCell ref="A11:A13"/>
    <mergeCell ref="B12:I12"/>
    <mergeCell ref="A10:I10"/>
    <mergeCell ref="B11:I11"/>
    <mergeCell ref="A24:A26"/>
    <mergeCell ref="B24:I24"/>
    <mergeCell ref="B25:I25"/>
    <mergeCell ref="A78:A80"/>
    <mergeCell ref="B78:I78"/>
    <mergeCell ref="B79:I79"/>
    <mergeCell ref="A38:A40"/>
    <mergeCell ref="B38:I38"/>
    <mergeCell ref="B39:I39"/>
    <mergeCell ref="D90:E90"/>
    <mergeCell ref="A51:A53"/>
    <mergeCell ref="B51:I51"/>
    <mergeCell ref="B52:I52"/>
    <mergeCell ref="A65:A67"/>
    <mergeCell ref="B65:I65"/>
    <mergeCell ref="B66:I66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100"/>
  <sheetViews>
    <sheetView topLeftCell="A61" workbookViewId="0"/>
  </sheetViews>
  <sheetFormatPr baseColWidth="10" defaultColWidth="14.42578125" defaultRowHeight="15" customHeight="1"/>
  <cols>
    <col min="1" max="1" width="39" style="24" customWidth="1"/>
    <col min="2" max="2" width="8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34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133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v>632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10"/>
      <c r="C16" s="8">
        <v>677</v>
      </c>
      <c r="D16" s="8">
        <v>677</v>
      </c>
      <c r="E16" s="8">
        <v>677</v>
      </c>
      <c r="F16" s="8">
        <v>677</v>
      </c>
      <c r="G16" s="8">
        <v>677</v>
      </c>
      <c r="H16" s="8">
        <v>677</v>
      </c>
      <c r="I16" s="8">
        <v>677</v>
      </c>
      <c r="J16" s="5"/>
      <c r="K16" s="2"/>
    </row>
    <row r="17" spans="1:11" ht="20.25" thickTop="1" thickBot="1">
      <c r="A17" s="11" t="s">
        <v>17</v>
      </c>
      <c r="B17" s="10"/>
      <c r="C17" s="8">
        <v>748</v>
      </c>
      <c r="D17" s="8">
        <v>748</v>
      </c>
      <c r="E17" s="8">
        <v>748</v>
      </c>
      <c r="F17" s="8">
        <v>748</v>
      </c>
      <c r="G17" s="8">
        <v>748</v>
      </c>
      <c r="H17" s="8">
        <v>748</v>
      </c>
      <c r="I17" s="8">
        <v>748</v>
      </c>
      <c r="J17" s="5"/>
      <c r="K17" s="2"/>
    </row>
    <row r="18" spans="1:11" ht="20.25" thickTop="1" thickBot="1">
      <c r="A18" s="11" t="s">
        <v>18</v>
      </c>
      <c r="B18" s="10"/>
      <c r="C18" s="8">
        <v>754</v>
      </c>
      <c r="D18" s="8">
        <v>754</v>
      </c>
      <c r="E18" s="8">
        <v>754</v>
      </c>
      <c r="F18" s="8">
        <v>754</v>
      </c>
      <c r="G18" s="8">
        <v>754</v>
      </c>
      <c r="H18" s="8">
        <v>754</v>
      </c>
      <c r="I18" s="8">
        <v>754</v>
      </c>
      <c r="J18" s="5"/>
      <c r="K18" s="2"/>
    </row>
    <row r="19" spans="1:11" ht="20.25" thickTop="1" thickBot="1">
      <c r="A19" s="11" t="s">
        <v>19</v>
      </c>
      <c r="B19" s="10"/>
      <c r="C19" s="8">
        <v>701</v>
      </c>
      <c r="D19" s="8">
        <v>701</v>
      </c>
      <c r="E19" s="8">
        <v>701</v>
      </c>
      <c r="F19" s="8">
        <v>701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10"/>
      <c r="C20" s="8">
        <v>679</v>
      </c>
      <c r="D20" s="8">
        <v>679</v>
      </c>
      <c r="E20" s="8">
        <v>679</v>
      </c>
      <c r="F20" s="8">
        <v>679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10"/>
      <c r="C21" s="8">
        <v>671</v>
      </c>
      <c r="D21" s="8">
        <v>671</v>
      </c>
      <c r="E21" s="8">
        <v>671</v>
      </c>
      <c r="F21" s="8">
        <v>671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2">
        <f>SUM(B14:B21)</f>
        <v>632</v>
      </c>
      <c r="C22" s="12">
        <f t="shared" ref="C22:I22" si="0">SUM(C16:C21)</f>
        <v>4230</v>
      </c>
      <c r="D22" s="12">
        <f t="shared" si="0"/>
        <v>4230</v>
      </c>
      <c r="E22" s="12">
        <f t="shared" si="0"/>
        <v>4230</v>
      </c>
      <c r="F22" s="12">
        <f t="shared" si="0"/>
        <v>4230</v>
      </c>
      <c r="G22" s="12">
        <f t="shared" si="0"/>
        <v>2179</v>
      </c>
      <c r="H22" s="12">
        <f t="shared" si="0"/>
        <v>2179</v>
      </c>
      <c r="I22" s="12">
        <f t="shared" si="0"/>
        <v>2179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24089</v>
      </c>
      <c r="J23" s="2"/>
      <c r="K23" s="2"/>
    </row>
    <row r="24" spans="1:11" ht="15.75" customHeight="1" thickTop="1" thickBot="1">
      <c r="A24" s="69" t="s">
        <v>4</v>
      </c>
      <c r="B24" s="51" t="s">
        <v>34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134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v>717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815</v>
      </c>
      <c r="D29" s="8">
        <v>815</v>
      </c>
      <c r="E29" s="8">
        <v>815</v>
      </c>
      <c r="F29" s="8">
        <v>815</v>
      </c>
      <c r="G29" s="8">
        <v>815</v>
      </c>
      <c r="H29" s="8">
        <v>815</v>
      </c>
      <c r="I29" s="8">
        <v>815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910</v>
      </c>
      <c r="D30" s="8">
        <v>910</v>
      </c>
      <c r="E30" s="8">
        <v>910</v>
      </c>
      <c r="F30" s="8">
        <v>910</v>
      </c>
      <c r="G30" s="8">
        <v>910</v>
      </c>
      <c r="H30" s="8">
        <v>910</v>
      </c>
      <c r="I30" s="8">
        <v>910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938</v>
      </c>
      <c r="D31" s="8">
        <v>938</v>
      </c>
      <c r="E31" s="8">
        <v>938</v>
      </c>
      <c r="F31" s="8">
        <v>938</v>
      </c>
      <c r="G31" s="8">
        <v>938</v>
      </c>
      <c r="H31" s="8">
        <v>938</v>
      </c>
      <c r="I31" s="8">
        <v>938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890</v>
      </c>
      <c r="D32" s="8">
        <v>890</v>
      </c>
      <c r="E32" s="8">
        <v>890</v>
      </c>
      <c r="F32" s="8">
        <v>890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866</v>
      </c>
      <c r="D33" s="8">
        <v>866</v>
      </c>
      <c r="E33" s="8">
        <v>866</v>
      </c>
      <c r="F33" s="8">
        <v>866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860</v>
      </c>
      <c r="D34" s="8">
        <v>860</v>
      </c>
      <c r="E34" s="8">
        <v>860</v>
      </c>
      <c r="F34" s="8">
        <v>860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717</v>
      </c>
      <c r="C35" s="12">
        <f t="shared" si="1"/>
        <v>5279</v>
      </c>
      <c r="D35" s="12">
        <f t="shared" si="1"/>
        <v>5279</v>
      </c>
      <c r="E35" s="12">
        <f t="shared" si="1"/>
        <v>5279</v>
      </c>
      <c r="F35" s="12">
        <f t="shared" si="1"/>
        <v>5279</v>
      </c>
      <c r="G35" s="12">
        <f t="shared" si="1"/>
        <v>2663</v>
      </c>
      <c r="H35" s="12">
        <f t="shared" si="1"/>
        <v>2663</v>
      </c>
      <c r="I35" s="12">
        <f t="shared" si="1"/>
        <v>2663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29822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34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135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8">
        <v>467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511</v>
      </c>
      <c r="D43" s="8">
        <v>511</v>
      </c>
      <c r="E43" s="8">
        <v>511</v>
      </c>
      <c r="F43" s="8">
        <v>511</v>
      </c>
      <c r="G43" s="8">
        <v>511</v>
      </c>
      <c r="H43" s="8">
        <v>511</v>
      </c>
      <c r="I43" s="8">
        <v>511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543</v>
      </c>
      <c r="D44" s="8">
        <v>543</v>
      </c>
      <c r="E44" s="8">
        <v>543</v>
      </c>
      <c r="F44" s="8">
        <v>543</v>
      </c>
      <c r="G44" s="8">
        <v>543</v>
      </c>
      <c r="H44" s="8">
        <v>543</v>
      </c>
      <c r="I44" s="8">
        <v>543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544</v>
      </c>
      <c r="D45" s="8">
        <v>544</v>
      </c>
      <c r="E45" s="8">
        <v>544</v>
      </c>
      <c r="F45" s="8">
        <v>544</v>
      </c>
      <c r="G45" s="8">
        <v>544</v>
      </c>
      <c r="H45" s="8">
        <v>544</v>
      </c>
      <c r="I45" s="8">
        <v>544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510</v>
      </c>
      <c r="D46" s="8">
        <v>510</v>
      </c>
      <c r="E46" s="8">
        <v>510</v>
      </c>
      <c r="F46" s="8">
        <v>510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439</v>
      </c>
      <c r="D47" s="8">
        <v>439</v>
      </c>
      <c r="E47" s="8">
        <v>439</v>
      </c>
      <c r="F47" s="8">
        <v>439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466</v>
      </c>
      <c r="D48" s="8">
        <v>466</v>
      </c>
      <c r="E48" s="8">
        <v>466</v>
      </c>
      <c r="F48" s="8">
        <v>466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467</v>
      </c>
      <c r="C49" s="12">
        <f t="shared" si="2"/>
        <v>3013</v>
      </c>
      <c r="D49" s="12">
        <f t="shared" si="2"/>
        <v>3013</v>
      </c>
      <c r="E49" s="12">
        <f t="shared" si="2"/>
        <v>3013</v>
      </c>
      <c r="F49" s="12">
        <f t="shared" si="2"/>
        <v>3013</v>
      </c>
      <c r="G49" s="12">
        <f t="shared" si="2"/>
        <v>1598</v>
      </c>
      <c r="H49" s="12">
        <f t="shared" si="2"/>
        <v>1598</v>
      </c>
      <c r="I49" s="12">
        <f t="shared" si="2"/>
        <v>1598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17313</v>
      </c>
      <c r="J50" s="2"/>
      <c r="K50" s="2"/>
    </row>
    <row r="51" spans="1:11" ht="15.75" customHeight="1" thickTop="1" thickBot="1">
      <c r="A51" s="69" t="s">
        <v>4</v>
      </c>
      <c r="B51" s="51" t="s">
        <v>34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136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8">
        <v>641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774</v>
      </c>
      <c r="D56" s="8">
        <v>774</v>
      </c>
      <c r="E56" s="8">
        <v>774</v>
      </c>
      <c r="F56" s="8">
        <v>774</v>
      </c>
      <c r="G56" s="8">
        <v>774</v>
      </c>
      <c r="H56" s="8">
        <v>774</v>
      </c>
      <c r="I56" s="8">
        <v>774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761</v>
      </c>
      <c r="D57" s="8">
        <v>761</v>
      </c>
      <c r="E57" s="8">
        <v>761</v>
      </c>
      <c r="F57" s="8">
        <v>761</v>
      </c>
      <c r="G57" s="8">
        <v>761</v>
      </c>
      <c r="H57" s="8">
        <v>761</v>
      </c>
      <c r="I57" s="8">
        <v>761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780</v>
      </c>
      <c r="D58" s="8">
        <v>780</v>
      </c>
      <c r="E58" s="8">
        <v>780</v>
      </c>
      <c r="F58" s="8">
        <v>780</v>
      </c>
      <c r="G58" s="8">
        <v>780</v>
      </c>
      <c r="H58" s="8">
        <v>780</v>
      </c>
      <c r="I58" s="8">
        <v>780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753</v>
      </c>
      <c r="D59" s="8">
        <v>753</v>
      </c>
      <c r="E59" s="8">
        <v>753</v>
      </c>
      <c r="F59" s="8">
        <v>753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699</v>
      </c>
      <c r="D60" s="8">
        <v>699</v>
      </c>
      <c r="E60" s="8">
        <v>699</v>
      </c>
      <c r="F60" s="8">
        <v>699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638</v>
      </c>
      <c r="D61" s="8">
        <v>638</v>
      </c>
      <c r="E61" s="8">
        <v>638</v>
      </c>
      <c r="F61" s="8">
        <v>638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641</v>
      </c>
      <c r="C62" s="12">
        <f t="shared" si="3"/>
        <v>4405</v>
      </c>
      <c r="D62" s="12">
        <f t="shared" si="3"/>
        <v>4405</v>
      </c>
      <c r="E62" s="12">
        <f t="shared" si="3"/>
        <v>4405</v>
      </c>
      <c r="F62" s="12">
        <f t="shared" si="3"/>
        <v>4405</v>
      </c>
      <c r="G62" s="12">
        <f t="shared" si="3"/>
        <v>2315</v>
      </c>
      <c r="H62" s="12">
        <f t="shared" si="3"/>
        <v>2315</v>
      </c>
      <c r="I62" s="15">
        <f t="shared" si="3"/>
        <v>2315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25206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34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137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8">
        <v>387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 thickTop="1" thickBot="1">
      <c r="A69" s="9" t="s">
        <v>15</v>
      </c>
      <c r="B69" s="10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 thickTop="1" thickBot="1">
      <c r="A70" s="11" t="s">
        <v>16</v>
      </c>
      <c r="B70" s="10"/>
      <c r="C70" s="8">
        <v>419</v>
      </c>
      <c r="D70" s="8">
        <v>419</v>
      </c>
      <c r="E70" s="8">
        <v>419</v>
      </c>
      <c r="F70" s="8">
        <v>419</v>
      </c>
      <c r="G70" s="8">
        <v>419</v>
      </c>
      <c r="H70" s="8">
        <v>419</v>
      </c>
      <c r="I70" s="8">
        <v>419</v>
      </c>
      <c r="J70" s="2"/>
      <c r="K70" s="2"/>
    </row>
    <row r="71" spans="1:11" ht="15.75" customHeight="1" thickTop="1" thickBot="1">
      <c r="A71" s="11" t="s">
        <v>17</v>
      </c>
      <c r="B71" s="10"/>
      <c r="C71" s="8">
        <v>423</v>
      </c>
      <c r="D71" s="8">
        <v>423</v>
      </c>
      <c r="E71" s="8">
        <v>423</v>
      </c>
      <c r="F71" s="8">
        <v>423</v>
      </c>
      <c r="G71" s="8">
        <v>423</v>
      </c>
      <c r="H71" s="8">
        <v>423</v>
      </c>
      <c r="I71" s="8">
        <v>423</v>
      </c>
      <c r="J71" s="2"/>
      <c r="K71" s="2"/>
    </row>
    <row r="72" spans="1:11" ht="15.75" customHeight="1" thickTop="1" thickBot="1">
      <c r="A72" s="11" t="s">
        <v>18</v>
      </c>
      <c r="B72" s="10"/>
      <c r="C72" s="8">
        <v>454</v>
      </c>
      <c r="D72" s="8">
        <v>454</v>
      </c>
      <c r="E72" s="8">
        <v>454</v>
      </c>
      <c r="F72" s="8">
        <v>454</v>
      </c>
      <c r="G72" s="8">
        <v>454</v>
      </c>
      <c r="H72" s="8">
        <v>454</v>
      </c>
      <c r="I72" s="8">
        <v>454</v>
      </c>
      <c r="J72" s="2"/>
      <c r="K72" s="2"/>
    </row>
    <row r="73" spans="1:11" ht="15.75" customHeight="1" thickTop="1" thickBot="1">
      <c r="A73" s="11" t="s">
        <v>19</v>
      </c>
      <c r="B73" s="10"/>
      <c r="C73" s="8">
        <v>460</v>
      </c>
      <c r="D73" s="8">
        <v>460</v>
      </c>
      <c r="E73" s="8">
        <v>460</v>
      </c>
      <c r="F73" s="8">
        <v>460</v>
      </c>
      <c r="G73" s="8"/>
      <c r="H73" s="8"/>
      <c r="I73" s="8"/>
      <c r="J73" s="2"/>
      <c r="K73" s="2"/>
    </row>
    <row r="74" spans="1:11" ht="15.75" customHeight="1" thickTop="1" thickBot="1">
      <c r="A74" s="11" t="s">
        <v>20</v>
      </c>
      <c r="B74" s="10"/>
      <c r="C74" s="8">
        <v>406</v>
      </c>
      <c r="D74" s="8">
        <v>406</v>
      </c>
      <c r="E74" s="8">
        <v>406</v>
      </c>
      <c r="F74" s="8">
        <v>406</v>
      </c>
      <c r="G74" s="8"/>
      <c r="H74" s="8"/>
      <c r="I74" s="8"/>
      <c r="J74" s="2"/>
      <c r="K74" s="2"/>
    </row>
    <row r="75" spans="1:11" ht="15.75" customHeight="1" thickTop="1" thickBot="1">
      <c r="A75" s="11" t="s">
        <v>21</v>
      </c>
      <c r="B75" s="10"/>
      <c r="C75" s="8">
        <v>397</v>
      </c>
      <c r="D75" s="8">
        <v>397</v>
      </c>
      <c r="E75" s="8">
        <v>397</v>
      </c>
      <c r="F75" s="8">
        <v>397</v>
      </c>
      <c r="G75" s="8"/>
      <c r="H75" s="8"/>
      <c r="I75" s="8"/>
      <c r="J75" s="2"/>
      <c r="K75" s="2"/>
    </row>
    <row r="76" spans="1:11" ht="15.75" customHeight="1" thickTop="1" thickBot="1">
      <c r="A76" s="7" t="s">
        <v>22</v>
      </c>
      <c r="B76" s="12">
        <f t="shared" ref="B76:I76" si="4">SUM(B68:B75)</f>
        <v>387</v>
      </c>
      <c r="C76" s="12">
        <f t="shared" si="4"/>
        <v>2559</v>
      </c>
      <c r="D76" s="12">
        <f t="shared" si="4"/>
        <v>2559</v>
      </c>
      <c r="E76" s="12">
        <f t="shared" si="4"/>
        <v>2559</v>
      </c>
      <c r="F76" s="12">
        <f t="shared" si="4"/>
        <v>2559</v>
      </c>
      <c r="G76" s="12">
        <f t="shared" si="4"/>
        <v>1296</v>
      </c>
      <c r="H76" s="12">
        <f t="shared" si="4"/>
        <v>1296</v>
      </c>
      <c r="I76" s="12">
        <f t="shared" si="4"/>
        <v>1296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14511</v>
      </c>
      <c r="J77" s="2"/>
      <c r="K77" s="2"/>
    </row>
    <row r="78" spans="1:11" ht="15.75" customHeight="1" thickTop="1" thickBot="1">
      <c r="A78" s="69" t="s">
        <v>4</v>
      </c>
      <c r="B78" s="51" t="s">
        <v>34</v>
      </c>
      <c r="C78" s="72"/>
      <c r="D78" s="72"/>
      <c r="E78" s="72"/>
      <c r="F78" s="72"/>
      <c r="G78" s="72"/>
      <c r="H78" s="72"/>
      <c r="I78" s="73"/>
      <c r="J78" s="2"/>
      <c r="K78" s="2"/>
    </row>
    <row r="79" spans="1:11" ht="15.75" customHeight="1" thickTop="1" thickBot="1">
      <c r="A79" s="70"/>
      <c r="B79" s="51" t="s">
        <v>138</v>
      </c>
      <c r="C79" s="72"/>
      <c r="D79" s="72"/>
      <c r="E79" s="72"/>
      <c r="F79" s="72"/>
      <c r="G79" s="72"/>
      <c r="H79" s="72"/>
      <c r="I79" s="73"/>
      <c r="J79" s="2"/>
      <c r="K79" s="2"/>
    </row>
    <row r="80" spans="1:11" ht="15.75" customHeight="1" thickTop="1" thickBot="1">
      <c r="A80" s="71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 thickTop="1" thickBot="1">
      <c r="A81" s="7" t="s">
        <v>14</v>
      </c>
      <c r="B81" s="8">
        <v>201</v>
      </c>
      <c r="C81" s="8"/>
      <c r="D81" s="8"/>
      <c r="E81" s="8"/>
      <c r="F81" s="8"/>
      <c r="G81" s="8"/>
      <c r="H81" s="8"/>
      <c r="I81" s="8"/>
      <c r="J81" s="2"/>
      <c r="K81" s="2"/>
    </row>
    <row r="82" spans="1:11" ht="15.75" customHeight="1" thickTop="1" thickBot="1">
      <c r="A82" s="9" t="s">
        <v>15</v>
      </c>
      <c r="B82" s="10"/>
      <c r="C82" s="8"/>
      <c r="D82" s="8"/>
      <c r="E82" s="8"/>
      <c r="F82" s="8"/>
      <c r="G82" s="8"/>
      <c r="H82" s="8"/>
      <c r="I82" s="8"/>
      <c r="J82" s="2"/>
      <c r="K82" s="2"/>
    </row>
    <row r="83" spans="1:11" ht="15.75" customHeight="1" thickTop="1" thickBot="1">
      <c r="A83" s="11" t="s">
        <v>16</v>
      </c>
      <c r="B83" s="10"/>
      <c r="C83" s="8">
        <v>299</v>
      </c>
      <c r="D83" s="8">
        <v>299</v>
      </c>
      <c r="E83" s="8">
        <v>299</v>
      </c>
      <c r="F83" s="8">
        <v>299</v>
      </c>
      <c r="G83" s="8">
        <v>299</v>
      </c>
      <c r="H83" s="8">
        <v>299</v>
      </c>
      <c r="I83" s="8">
        <v>299</v>
      </c>
      <c r="J83" s="2"/>
      <c r="K83" s="2"/>
    </row>
    <row r="84" spans="1:11" ht="15.75" customHeight="1" thickTop="1" thickBot="1">
      <c r="A84" s="11" t="s">
        <v>17</v>
      </c>
      <c r="B84" s="10"/>
      <c r="C84" s="8">
        <v>278</v>
      </c>
      <c r="D84" s="8">
        <v>278</v>
      </c>
      <c r="E84" s="8">
        <v>278</v>
      </c>
      <c r="F84" s="8">
        <v>278</v>
      </c>
      <c r="G84" s="8">
        <v>278</v>
      </c>
      <c r="H84" s="8">
        <v>278</v>
      </c>
      <c r="I84" s="8">
        <v>278</v>
      </c>
      <c r="J84" s="2"/>
      <c r="K84" s="2"/>
    </row>
    <row r="85" spans="1:11" ht="15.75" customHeight="1" thickTop="1" thickBot="1">
      <c r="A85" s="11" t="s">
        <v>18</v>
      </c>
      <c r="B85" s="10"/>
      <c r="C85" s="8">
        <v>291</v>
      </c>
      <c r="D85" s="8">
        <v>291</v>
      </c>
      <c r="E85" s="8">
        <v>291</v>
      </c>
      <c r="F85" s="8">
        <v>291</v>
      </c>
      <c r="G85" s="8">
        <v>291</v>
      </c>
      <c r="H85" s="8">
        <v>291</v>
      </c>
      <c r="I85" s="8">
        <v>291</v>
      </c>
      <c r="J85" s="2"/>
      <c r="K85" s="2"/>
    </row>
    <row r="86" spans="1:11" ht="15.75" customHeight="1" thickTop="1" thickBot="1">
      <c r="A86" s="11" t="s">
        <v>19</v>
      </c>
      <c r="B86" s="10"/>
      <c r="C86" s="8">
        <v>249</v>
      </c>
      <c r="D86" s="8">
        <v>249</v>
      </c>
      <c r="E86" s="8">
        <v>249</v>
      </c>
      <c r="F86" s="8">
        <v>249</v>
      </c>
      <c r="G86" s="8"/>
      <c r="H86" s="8"/>
      <c r="I86" s="8"/>
      <c r="J86" s="2"/>
      <c r="K86" s="2"/>
    </row>
    <row r="87" spans="1:11" ht="15.75" customHeight="1" thickTop="1" thickBot="1">
      <c r="A87" s="11" t="s">
        <v>20</v>
      </c>
      <c r="B87" s="10"/>
      <c r="C87" s="8">
        <v>246</v>
      </c>
      <c r="D87" s="8">
        <v>246</v>
      </c>
      <c r="E87" s="8">
        <v>246</v>
      </c>
      <c r="F87" s="8">
        <v>246</v>
      </c>
      <c r="G87" s="8"/>
      <c r="H87" s="8"/>
      <c r="I87" s="8"/>
      <c r="J87" s="2"/>
      <c r="K87" s="2"/>
    </row>
    <row r="88" spans="1:11" ht="15.75" customHeight="1" thickTop="1" thickBot="1">
      <c r="A88" s="11" t="s">
        <v>21</v>
      </c>
      <c r="B88" s="10"/>
      <c r="C88" s="8">
        <v>241</v>
      </c>
      <c r="D88" s="8">
        <v>241</v>
      </c>
      <c r="E88" s="8">
        <v>241</v>
      </c>
      <c r="F88" s="8">
        <v>241</v>
      </c>
      <c r="G88" s="8"/>
      <c r="H88" s="8"/>
      <c r="I88" s="8"/>
      <c r="J88" s="2"/>
      <c r="K88" s="2"/>
    </row>
    <row r="89" spans="1:11" ht="15.75" customHeight="1" thickTop="1" thickBot="1">
      <c r="A89" s="7" t="s">
        <v>22</v>
      </c>
      <c r="B89" s="12">
        <f t="shared" ref="B89:I89" si="5">SUM(B81:B88)</f>
        <v>201</v>
      </c>
      <c r="C89" s="12">
        <f t="shared" si="5"/>
        <v>1604</v>
      </c>
      <c r="D89" s="12">
        <f t="shared" si="5"/>
        <v>1604</v>
      </c>
      <c r="E89" s="12">
        <f t="shared" si="5"/>
        <v>1604</v>
      </c>
      <c r="F89" s="12">
        <f t="shared" si="5"/>
        <v>1604</v>
      </c>
      <c r="G89" s="12">
        <f t="shared" si="5"/>
        <v>868</v>
      </c>
      <c r="H89" s="12">
        <f t="shared" si="5"/>
        <v>868</v>
      </c>
      <c r="I89" s="12">
        <f t="shared" si="5"/>
        <v>868</v>
      </c>
      <c r="J89" s="2"/>
      <c r="K89" s="2"/>
    </row>
    <row r="90" spans="1:11" ht="15.75" customHeight="1" thickTop="1" thickBot="1">
      <c r="A90" s="2"/>
      <c r="B90" s="2"/>
      <c r="C90" s="21" t="s">
        <v>48</v>
      </c>
      <c r="D90" s="97">
        <f>I77+I63+I50+I36+I23+I90</f>
        <v>120162</v>
      </c>
      <c r="E90" s="93"/>
      <c r="F90" s="2"/>
      <c r="G90" s="2"/>
      <c r="H90" s="2"/>
      <c r="I90" s="14">
        <f>SUM(B89:I89)</f>
        <v>9221</v>
      </c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3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78:A80"/>
    <mergeCell ref="B78:I78"/>
    <mergeCell ref="B79:I79"/>
    <mergeCell ref="D90:E90"/>
    <mergeCell ref="A51:A53"/>
    <mergeCell ref="B51:I51"/>
    <mergeCell ref="B52:I52"/>
    <mergeCell ref="A65:A67"/>
    <mergeCell ref="B65:I65"/>
    <mergeCell ref="B66:I66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84"/>
  <sheetViews>
    <sheetView topLeftCell="A58" workbookViewId="0">
      <selection activeCell="F63" sqref="F63"/>
    </sheetView>
  </sheetViews>
  <sheetFormatPr baseColWidth="10" defaultRowHeight="15"/>
  <cols>
    <col min="1" max="1" width="28.85546875" style="26" customWidth="1"/>
    <col min="2" max="2" width="11.42578125" style="26"/>
    <col min="3" max="3" width="19.42578125" style="26" customWidth="1"/>
    <col min="4" max="4" width="15.85546875" style="26" customWidth="1"/>
    <col min="5" max="5" width="19.7109375" style="26" customWidth="1"/>
    <col min="6" max="6" width="22.42578125" style="26" customWidth="1"/>
    <col min="7" max="7" width="22.7109375" style="26" customWidth="1"/>
    <col min="8" max="8" width="19.140625" style="26" customWidth="1"/>
    <col min="9" max="9" width="22.5703125" style="26" customWidth="1"/>
    <col min="10" max="16384" width="11.42578125" style="26"/>
  </cols>
  <sheetData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9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9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9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9" ht="20.25" thickTop="1" thickBot="1">
      <c r="A12" s="80" t="s">
        <v>4</v>
      </c>
      <c r="B12" s="80" t="s">
        <v>5</v>
      </c>
      <c r="C12" s="80"/>
      <c r="D12" s="80"/>
      <c r="E12" s="80"/>
      <c r="F12" s="80"/>
      <c r="G12" s="80"/>
      <c r="H12" s="80"/>
      <c r="I12" s="80"/>
    </row>
    <row r="13" spans="1:9" ht="20.25" thickTop="1" thickBot="1">
      <c r="A13" s="80"/>
      <c r="B13" s="81" t="s">
        <v>42</v>
      </c>
      <c r="C13" s="82"/>
      <c r="D13" s="82"/>
      <c r="E13" s="82"/>
      <c r="F13" s="82"/>
      <c r="G13" s="82"/>
      <c r="H13" s="82"/>
      <c r="I13" s="83"/>
    </row>
    <row r="14" spans="1:9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9" ht="20.25" thickTop="1" thickBot="1">
      <c r="A15" s="28" t="s">
        <v>14</v>
      </c>
      <c r="B15" s="31"/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0" t="s">
        <v>15</v>
      </c>
      <c r="B16" s="31"/>
      <c r="C16" s="29"/>
      <c r="D16" s="29"/>
      <c r="E16" s="29"/>
      <c r="F16" s="29"/>
      <c r="G16" s="29"/>
      <c r="H16" s="29"/>
      <c r="I16" s="29"/>
    </row>
    <row r="17" spans="1:9" ht="20.25" thickTop="1" thickBot="1">
      <c r="A17" s="32" t="s">
        <v>16</v>
      </c>
      <c r="B17" s="31"/>
      <c r="C17" s="29"/>
      <c r="D17" s="29"/>
      <c r="E17" s="29"/>
      <c r="F17" s="29"/>
      <c r="G17" s="29"/>
      <c r="H17" s="29"/>
      <c r="I17" s="29"/>
    </row>
    <row r="18" spans="1:9" ht="20.25" thickTop="1" thickBot="1">
      <c r="A18" s="32" t="s">
        <v>17</v>
      </c>
      <c r="B18" s="31"/>
      <c r="C18" s="29"/>
      <c r="D18" s="29"/>
      <c r="E18" s="29"/>
      <c r="F18" s="29"/>
      <c r="G18" s="29"/>
      <c r="H18" s="29"/>
      <c r="I18" s="29"/>
    </row>
    <row r="19" spans="1:9" ht="20.25" thickTop="1" thickBot="1">
      <c r="A19" s="32" t="s">
        <v>18</v>
      </c>
      <c r="B19" s="31"/>
      <c r="C19" s="29"/>
      <c r="D19" s="29"/>
      <c r="E19" s="29"/>
      <c r="F19" s="29"/>
      <c r="G19" s="29"/>
      <c r="H19" s="29"/>
      <c r="I19" s="29"/>
    </row>
    <row r="20" spans="1:9" ht="20.25" thickTop="1" thickBot="1">
      <c r="A20" s="32" t="s">
        <v>19</v>
      </c>
      <c r="B20" s="31"/>
      <c r="C20" s="29"/>
      <c r="D20" s="29"/>
      <c r="E20" s="29"/>
      <c r="F20" s="29"/>
      <c r="G20" s="29"/>
      <c r="H20" s="29"/>
      <c r="I20" s="29"/>
    </row>
    <row r="21" spans="1:9" ht="20.25" thickTop="1" thickBot="1">
      <c r="A21" s="32" t="s">
        <v>20</v>
      </c>
      <c r="B21" s="31"/>
      <c r="C21" s="29"/>
      <c r="D21" s="29"/>
      <c r="E21" s="29"/>
      <c r="F21" s="29"/>
      <c r="G21" s="29"/>
      <c r="H21" s="29"/>
      <c r="I21" s="29"/>
    </row>
    <row r="22" spans="1:9" ht="20.25" thickTop="1" thickBot="1">
      <c r="A22" s="32" t="s">
        <v>21</v>
      </c>
      <c r="B22" s="31"/>
      <c r="C22" s="29"/>
      <c r="D22" s="29"/>
      <c r="E22" s="29"/>
      <c r="F22" s="29"/>
      <c r="G22" s="29"/>
      <c r="H22" s="29"/>
      <c r="I22" s="29"/>
    </row>
    <row r="23" spans="1:9" ht="20.25" thickTop="1" thickBot="1">
      <c r="A23" s="28" t="s">
        <v>22</v>
      </c>
      <c r="B23" s="44">
        <f>SUM(B15:B22)</f>
        <v>0</v>
      </c>
      <c r="C23" s="33">
        <f t="shared" ref="C23:I23" si="0">SUM(C17:C22)</f>
        <v>0</v>
      </c>
      <c r="D23" s="33">
        <f t="shared" si="0"/>
        <v>0</v>
      </c>
      <c r="E23" s="33">
        <f t="shared" si="0"/>
        <v>0</v>
      </c>
      <c r="F23" s="33">
        <f t="shared" si="0"/>
        <v>0</v>
      </c>
      <c r="G23" s="33">
        <f t="shared" si="0"/>
        <v>0</v>
      </c>
      <c r="H23" s="33">
        <f t="shared" si="0"/>
        <v>0</v>
      </c>
      <c r="I23" s="33">
        <f t="shared" si="0"/>
        <v>0</v>
      </c>
    </row>
    <row r="24" spans="1:9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0</v>
      </c>
    </row>
    <row r="25" spans="1:9" ht="20.25" thickTop="1" thickBot="1">
      <c r="A25" s="80" t="s">
        <v>4</v>
      </c>
      <c r="B25" s="80" t="s">
        <v>5</v>
      </c>
      <c r="C25" s="80"/>
      <c r="D25" s="80"/>
      <c r="E25" s="80"/>
      <c r="F25" s="80"/>
      <c r="G25" s="80"/>
      <c r="H25" s="80"/>
      <c r="I25" s="80"/>
    </row>
    <row r="26" spans="1:9" ht="20.25" thickTop="1" thickBot="1">
      <c r="A26" s="80"/>
      <c r="B26" s="81" t="s">
        <v>43</v>
      </c>
      <c r="C26" s="82"/>
      <c r="D26" s="82"/>
      <c r="E26" s="82"/>
      <c r="F26" s="82"/>
      <c r="G26" s="82"/>
      <c r="H26" s="82"/>
      <c r="I26" s="83"/>
    </row>
    <row r="27" spans="1:9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9" ht="20.25" thickTop="1" thickBot="1">
      <c r="A28" s="28" t="s">
        <v>14</v>
      </c>
      <c r="B28" s="29"/>
      <c r="C28" s="29"/>
      <c r="D28" s="29"/>
      <c r="E28" s="29"/>
      <c r="F28" s="29"/>
      <c r="G28" s="29"/>
      <c r="H28" s="29"/>
      <c r="I28" s="29"/>
    </row>
    <row r="29" spans="1:9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9" ht="20.25" thickTop="1" thickBot="1">
      <c r="A30" s="32" t="s">
        <v>16</v>
      </c>
      <c r="B30" s="31"/>
      <c r="C30" s="29"/>
      <c r="D30" s="29"/>
      <c r="E30" s="29"/>
      <c r="F30" s="29"/>
      <c r="G30" s="29"/>
      <c r="H30" s="29"/>
      <c r="I30" s="29"/>
    </row>
    <row r="31" spans="1:9" ht="20.25" thickTop="1" thickBot="1">
      <c r="A31" s="32" t="s">
        <v>17</v>
      </c>
      <c r="B31" s="31"/>
      <c r="C31" s="29"/>
      <c r="D31" s="29"/>
      <c r="E31" s="29"/>
      <c r="F31" s="29"/>
      <c r="G31" s="29"/>
      <c r="H31" s="29"/>
      <c r="I31" s="29"/>
    </row>
    <row r="32" spans="1:9" ht="20.25" thickTop="1" thickBot="1">
      <c r="A32" s="32" t="s">
        <v>18</v>
      </c>
      <c r="B32" s="31"/>
      <c r="C32" s="29"/>
      <c r="D32" s="29"/>
      <c r="E32" s="29"/>
      <c r="F32" s="29"/>
      <c r="G32" s="29"/>
      <c r="H32" s="29"/>
      <c r="I32" s="29"/>
    </row>
    <row r="33" spans="1:9" ht="20.25" thickTop="1" thickBot="1">
      <c r="A33" s="32" t="s">
        <v>19</v>
      </c>
      <c r="B33" s="31"/>
      <c r="C33" s="29"/>
      <c r="D33" s="29"/>
      <c r="E33" s="29"/>
      <c r="F33" s="29"/>
      <c r="G33" s="29"/>
      <c r="H33" s="29"/>
      <c r="I33" s="29"/>
    </row>
    <row r="34" spans="1:9" ht="20.25" thickTop="1" thickBot="1">
      <c r="A34" s="32" t="s">
        <v>20</v>
      </c>
      <c r="B34" s="31"/>
      <c r="C34" s="29"/>
      <c r="D34" s="29"/>
      <c r="E34" s="29"/>
      <c r="F34" s="29"/>
      <c r="G34" s="29"/>
      <c r="H34" s="29"/>
      <c r="I34" s="29"/>
    </row>
    <row r="35" spans="1:9" ht="20.25" thickTop="1" thickBot="1">
      <c r="A35" s="32" t="s">
        <v>21</v>
      </c>
      <c r="B35" s="31"/>
      <c r="C35" s="29"/>
      <c r="D35" s="29"/>
      <c r="E35" s="29"/>
      <c r="F35" s="29"/>
      <c r="G35" s="29"/>
      <c r="H35" s="29"/>
      <c r="I35" s="29"/>
    </row>
    <row r="36" spans="1:9" ht="20.25" thickTop="1" thickBot="1">
      <c r="A36" s="28" t="s">
        <v>22</v>
      </c>
      <c r="B36" s="33">
        <f>SUM(B28:B35)</f>
        <v>0</v>
      </c>
      <c r="C36" s="33">
        <f>SUM(C28:C35)</f>
        <v>0</v>
      </c>
      <c r="D36" s="33">
        <f t="shared" ref="D36:I36" si="1">SUM(D28:D35)</f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  <c r="I36" s="33">
        <f t="shared" si="1"/>
        <v>0</v>
      </c>
    </row>
    <row r="37" spans="1:9" ht="17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35">
        <f>SUM(B36:I36)</f>
        <v>0</v>
      </c>
    </row>
    <row r="38" spans="1:9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20.25" thickTop="1" thickBot="1">
      <c r="A39" s="80" t="s">
        <v>4</v>
      </c>
      <c r="B39" s="80" t="s">
        <v>5</v>
      </c>
      <c r="C39" s="80"/>
      <c r="D39" s="80"/>
      <c r="E39" s="80"/>
      <c r="F39" s="80"/>
      <c r="G39" s="80"/>
      <c r="H39" s="80"/>
      <c r="I39" s="80"/>
    </row>
    <row r="40" spans="1:9" ht="20.25" thickTop="1" thickBot="1">
      <c r="A40" s="80"/>
      <c r="B40" s="81" t="s">
        <v>45</v>
      </c>
      <c r="C40" s="82"/>
      <c r="D40" s="82"/>
      <c r="E40" s="82"/>
      <c r="F40" s="82"/>
      <c r="G40" s="82"/>
      <c r="H40" s="82"/>
      <c r="I40" s="83"/>
    </row>
    <row r="41" spans="1:9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9" ht="20.25" thickTop="1" thickBot="1">
      <c r="A42" s="28" t="s">
        <v>14</v>
      </c>
      <c r="B42" s="31">
        <v>600</v>
      </c>
      <c r="C42" s="29"/>
      <c r="D42" s="29"/>
      <c r="E42" s="29"/>
      <c r="F42" s="29"/>
      <c r="G42" s="29"/>
      <c r="H42" s="29"/>
      <c r="I42" s="29"/>
    </row>
    <row r="43" spans="1:9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9" ht="20.25" thickTop="1" thickBot="1">
      <c r="A44" s="32" t="s">
        <v>16</v>
      </c>
      <c r="B44" s="31"/>
      <c r="C44" s="29">
        <v>600</v>
      </c>
      <c r="D44" s="29">
        <v>600</v>
      </c>
      <c r="E44" s="29">
        <v>600</v>
      </c>
      <c r="F44" s="29">
        <v>600</v>
      </c>
      <c r="G44" s="29">
        <v>600</v>
      </c>
      <c r="H44" s="29">
        <v>600</v>
      </c>
      <c r="I44" s="29">
        <v>600</v>
      </c>
    </row>
    <row r="45" spans="1:9" ht="20.25" thickTop="1" thickBot="1">
      <c r="A45" s="32" t="s">
        <v>17</v>
      </c>
      <c r="B45" s="31"/>
      <c r="C45" s="29">
        <v>600</v>
      </c>
      <c r="D45" s="29">
        <v>600</v>
      </c>
      <c r="E45" s="29">
        <v>600</v>
      </c>
      <c r="F45" s="29">
        <v>600</v>
      </c>
      <c r="G45" s="29">
        <v>600</v>
      </c>
      <c r="H45" s="29">
        <v>600</v>
      </c>
      <c r="I45" s="29">
        <v>600</v>
      </c>
    </row>
    <row r="46" spans="1:9" ht="20.25" thickTop="1" thickBot="1">
      <c r="A46" s="32" t="s">
        <v>18</v>
      </c>
      <c r="B46" s="31"/>
      <c r="C46" s="29">
        <v>600</v>
      </c>
      <c r="D46" s="29">
        <v>600</v>
      </c>
      <c r="E46" s="29">
        <v>600</v>
      </c>
      <c r="F46" s="29">
        <v>600</v>
      </c>
      <c r="G46" s="29">
        <v>600</v>
      </c>
      <c r="H46" s="29">
        <v>600</v>
      </c>
      <c r="I46" s="29">
        <v>600</v>
      </c>
    </row>
    <row r="47" spans="1:9" ht="20.25" thickTop="1" thickBot="1">
      <c r="A47" s="32" t="s">
        <v>19</v>
      </c>
      <c r="B47" s="31"/>
      <c r="C47" s="29">
        <v>600</v>
      </c>
      <c r="D47" s="29">
        <v>600</v>
      </c>
      <c r="E47" s="29">
        <v>600</v>
      </c>
      <c r="F47" s="29">
        <v>600</v>
      </c>
      <c r="G47" s="29"/>
      <c r="H47" s="29"/>
      <c r="I47" s="29"/>
    </row>
    <row r="48" spans="1:9" ht="20.25" thickTop="1" thickBot="1">
      <c r="A48" s="32" t="s">
        <v>20</v>
      </c>
      <c r="B48" s="31"/>
      <c r="C48" s="29">
        <v>600</v>
      </c>
      <c r="D48" s="29">
        <v>600</v>
      </c>
      <c r="E48" s="29">
        <v>600</v>
      </c>
      <c r="F48" s="29">
        <v>600</v>
      </c>
      <c r="G48" s="29"/>
      <c r="H48" s="29"/>
      <c r="I48" s="29"/>
    </row>
    <row r="49" spans="1:9" ht="20.25" thickTop="1" thickBot="1">
      <c r="A49" s="32" t="s">
        <v>21</v>
      </c>
      <c r="B49" s="31"/>
      <c r="C49" s="29">
        <v>600</v>
      </c>
      <c r="D49" s="29">
        <v>600</v>
      </c>
      <c r="E49" s="29">
        <v>600</v>
      </c>
      <c r="F49" s="29">
        <v>600</v>
      </c>
      <c r="G49" s="29"/>
      <c r="H49" s="29"/>
      <c r="I49" s="29"/>
    </row>
    <row r="50" spans="1:9" ht="20.25" thickTop="1" thickBot="1">
      <c r="A50" s="28" t="s">
        <v>22</v>
      </c>
      <c r="B50" s="33">
        <f>SUM(B42:B49)</f>
        <v>600</v>
      </c>
      <c r="C50" s="33">
        <f>SUM(C42:C49)</f>
        <v>3600</v>
      </c>
      <c r="D50" s="33">
        <f t="shared" ref="D50:I50" si="2">SUM(D42:D49)</f>
        <v>3600</v>
      </c>
      <c r="E50" s="33">
        <f t="shared" si="2"/>
        <v>3600</v>
      </c>
      <c r="F50" s="33">
        <f t="shared" si="2"/>
        <v>3600</v>
      </c>
      <c r="G50" s="33">
        <f t="shared" si="2"/>
        <v>1800</v>
      </c>
      <c r="H50" s="33">
        <f t="shared" si="2"/>
        <v>1800</v>
      </c>
      <c r="I50" s="33">
        <f t="shared" si="2"/>
        <v>1800</v>
      </c>
    </row>
    <row r="51" spans="1:9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20400</v>
      </c>
    </row>
    <row r="52" spans="1:9" ht="20.25" thickTop="1" thickBot="1">
      <c r="A52" s="80" t="s">
        <v>4</v>
      </c>
      <c r="B52" s="80" t="s">
        <v>5</v>
      </c>
      <c r="C52" s="80"/>
      <c r="D52" s="80"/>
      <c r="E52" s="80"/>
      <c r="F52" s="80"/>
      <c r="G52" s="80"/>
      <c r="H52" s="80"/>
      <c r="I52" s="80"/>
    </row>
    <row r="53" spans="1:9" ht="20.25" thickTop="1" thickBot="1">
      <c r="A53" s="80"/>
      <c r="B53" s="81" t="s">
        <v>46</v>
      </c>
      <c r="C53" s="82"/>
      <c r="D53" s="82"/>
      <c r="E53" s="82"/>
      <c r="F53" s="82"/>
      <c r="G53" s="82"/>
      <c r="H53" s="82"/>
      <c r="I53" s="83"/>
    </row>
    <row r="54" spans="1:9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9" ht="20.25" thickTop="1" thickBot="1">
      <c r="A55" s="28" t="s">
        <v>14</v>
      </c>
      <c r="B55" s="31"/>
      <c r="C55" s="29"/>
      <c r="D55" s="29"/>
      <c r="E55" s="29"/>
      <c r="F55" s="29"/>
      <c r="G55" s="29"/>
      <c r="H55" s="29"/>
      <c r="I55" s="29"/>
    </row>
    <row r="56" spans="1:9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9" ht="20.25" thickTop="1" thickBot="1">
      <c r="A57" s="32" t="s">
        <v>16</v>
      </c>
      <c r="B57" s="31"/>
      <c r="C57" s="29">
        <v>700</v>
      </c>
      <c r="D57" s="29"/>
      <c r="E57" s="29"/>
      <c r="F57" s="29">
        <v>700</v>
      </c>
      <c r="G57" s="29"/>
      <c r="H57" s="29">
        <v>700</v>
      </c>
      <c r="I57" s="29"/>
    </row>
    <row r="58" spans="1:9" ht="20.25" thickTop="1" thickBot="1">
      <c r="A58" s="32" t="s">
        <v>17</v>
      </c>
      <c r="B58" s="31"/>
      <c r="C58" s="29">
        <v>750</v>
      </c>
      <c r="D58" s="29"/>
      <c r="E58" s="29"/>
      <c r="F58" s="29">
        <v>750</v>
      </c>
      <c r="G58" s="29"/>
      <c r="H58" s="29">
        <v>750</v>
      </c>
      <c r="I58" s="29"/>
    </row>
    <row r="59" spans="1:9" ht="20.25" thickTop="1" thickBot="1">
      <c r="A59" s="32" t="s">
        <v>18</v>
      </c>
      <c r="B59" s="31"/>
      <c r="C59" s="29"/>
      <c r="D59" s="29"/>
      <c r="E59" s="29"/>
      <c r="F59" s="29"/>
      <c r="G59" s="29"/>
      <c r="H59" s="29">
        <v>750</v>
      </c>
      <c r="I59" s="29"/>
    </row>
    <row r="60" spans="1:9" ht="20.25" thickTop="1" thickBot="1">
      <c r="A60" s="32" t="s">
        <v>19</v>
      </c>
      <c r="B60" s="31"/>
      <c r="C60" s="29">
        <v>700</v>
      </c>
      <c r="D60" s="29"/>
      <c r="E60" s="29">
        <v>700</v>
      </c>
      <c r="F60" s="29"/>
      <c r="G60" s="29"/>
      <c r="H60" s="29"/>
      <c r="I60" s="29"/>
    </row>
    <row r="61" spans="1:9" ht="20.25" thickTop="1" thickBot="1">
      <c r="A61" s="32" t="s">
        <v>20</v>
      </c>
      <c r="B61" s="31"/>
      <c r="C61" s="29">
        <v>50</v>
      </c>
      <c r="D61" s="29">
        <v>700</v>
      </c>
      <c r="E61" s="29">
        <v>50</v>
      </c>
      <c r="F61" s="29">
        <v>50</v>
      </c>
      <c r="G61" s="29"/>
      <c r="H61" s="29"/>
      <c r="I61" s="29"/>
    </row>
    <row r="62" spans="1:9" ht="20.25" thickTop="1" thickBot="1">
      <c r="A62" s="32" t="s">
        <v>21</v>
      </c>
      <c r="B62" s="31"/>
      <c r="C62" s="29">
        <v>30</v>
      </c>
      <c r="D62" s="29"/>
      <c r="E62" s="29">
        <v>30</v>
      </c>
      <c r="F62" s="29">
        <v>30</v>
      </c>
      <c r="G62" s="29"/>
      <c r="H62" s="29"/>
      <c r="I62" s="29"/>
    </row>
    <row r="63" spans="1:9" ht="20.25" thickTop="1" thickBot="1">
      <c r="A63" s="28" t="s">
        <v>22</v>
      </c>
      <c r="B63" s="33">
        <f>SUM(B55:B62)</f>
        <v>0</v>
      </c>
      <c r="C63" s="33">
        <f>SUM(C55:C62)</f>
        <v>2230</v>
      </c>
      <c r="D63" s="33">
        <f t="shared" ref="D63:I63" si="3">SUM(D55:D62)</f>
        <v>700</v>
      </c>
      <c r="E63" s="33">
        <f t="shared" si="3"/>
        <v>780</v>
      </c>
      <c r="F63" s="33">
        <f t="shared" si="3"/>
        <v>1530</v>
      </c>
      <c r="G63" s="33">
        <f t="shared" si="3"/>
        <v>0</v>
      </c>
      <c r="H63" s="33">
        <f t="shared" si="3"/>
        <v>2200</v>
      </c>
      <c r="I63" s="37">
        <f t="shared" si="3"/>
        <v>0</v>
      </c>
    </row>
    <row r="64" spans="1:9" ht="17.25" thickTop="1" thickBot="1">
      <c r="A64" s="36"/>
      <c r="B64" s="36"/>
      <c r="C64" s="36"/>
      <c r="D64" s="36"/>
      <c r="E64" s="36"/>
      <c r="F64" s="36"/>
      <c r="G64" s="36"/>
      <c r="H64" s="36"/>
      <c r="I64" s="35">
        <f>SUM(B63:I63)</f>
        <v>7440</v>
      </c>
    </row>
    <row r="65" spans="1:9" ht="15.75" thickBot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20.25" thickTop="1" thickBot="1">
      <c r="A66" s="80" t="s">
        <v>4</v>
      </c>
      <c r="B66" s="80" t="s">
        <v>5</v>
      </c>
      <c r="C66" s="80"/>
      <c r="D66" s="80"/>
      <c r="E66" s="80"/>
      <c r="F66" s="80"/>
      <c r="G66" s="80"/>
      <c r="H66" s="80"/>
      <c r="I66" s="80"/>
    </row>
    <row r="67" spans="1:9" ht="20.25" thickTop="1" thickBot="1">
      <c r="A67" s="80"/>
      <c r="B67" s="81" t="s">
        <v>47</v>
      </c>
      <c r="C67" s="82"/>
      <c r="D67" s="82"/>
      <c r="E67" s="82"/>
      <c r="F67" s="82"/>
      <c r="G67" s="82"/>
      <c r="H67" s="82"/>
      <c r="I67" s="83"/>
    </row>
    <row r="68" spans="1:9" ht="20.25" thickTop="1" thickBot="1">
      <c r="A68" s="80"/>
      <c r="B68" s="27" t="s">
        <v>6</v>
      </c>
      <c r="C68" s="27" t="s">
        <v>7</v>
      </c>
      <c r="D68" s="27" t="s">
        <v>8</v>
      </c>
      <c r="E68" s="27" t="s">
        <v>9</v>
      </c>
      <c r="F68" s="27" t="s">
        <v>10</v>
      </c>
      <c r="G68" s="27" t="s">
        <v>11</v>
      </c>
      <c r="H68" s="27" t="s">
        <v>12</v>
      </c>
      <c r="I68" s="27" t="s">
        <v>13</v>
      </c>
    </row>
    <row r="69" spans="1:9" ht="20.25" thickTop="1" thickBot="1">
      <c r="A69" s="28" t="s">
        <v>14</v>
      </c>
      <c r="B69" s="31"/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0" t="s">
        <v>15</v>
      </c>
      <c r="B70" s="31"/>
      <c r="C70" s="29"/>
      <c r="D70" s="29"/>
      <c r="E70" s="29"/>
      <c r="F70" s="29"/>
      <c r="G70" s="29"/>
      <c r="H70" s="29"/>
      <c r="I70" s="29"/>
    </row>
    <row r="71" spans="1:9" ht="20.25" thickTop="1" thickBot="1">
      <c r="A71" s="32" t="s">
        <v>16</v>
      </c>
      <c r="B71" s="31"/>
      <c r="C71" s="29"/>
      <c r="D71" s="29"/>
      <c r="E71" s="29"/>
      <c r="F71" s="29"/>
      <c r="G71" s="29"/>
      <c r="H71" s="29"/>
      <c r="I71" s="29"/>
    </row>
    <row r="72" spans="1:9" ht="20.25" thickTop="1" thickBot="1">
      <c r="A72" s="32" t="s">
        <v>17</v>
      </c>
      <c r="B72" s="31"/>
      <c r="C72" s="29"/>
      <c r="D72" s="29"/>
      <c r="E72" s="29"/>
      <c r="F72" s="29"/>
      <c r="G72" s="29"/>
      <c r="H72" s="29"/>
      <c r="I72" s="29"/>
    </row>
    <row r="73" spans="1:9" ht="20.25" thickTop="1" thickBot="1">
      <c r="A73" s="32" t="s">
        <v>18</v>
      </c>
      <c r="B73" s="31"/>
      <c r="C73" s="29"/>
      <c r="D73" s="29"/>
      <c r="E73" s="29"/>
      <c r="F73" s="29"/>
      <c r="G73" s="29"/>
      <c r="H73" s="29"/>
      <c r="I73" s="29"/>
    </row>
    <row r="74" spans="1:9" ht="20.25" thickTop="1" thickBot="1">
      <c r="A74" s="32" t="s">
        <v>19</v>
      </c>
      <c r="B74" s="31"/>
      <c r="C74" s="29"/>
      <c r="D74" s="29"/>
      <c r="E74" s="29"/>
      <c r="F74" s="29"/>
      <c r="G74" s="29"/>
      <c r="H74" s="29"/>
      <c r="I74" s="29"/>
    </row>
    <row r="75" spans="1:9" ht="20.25" thickTop="1" thickBot="1">
      <c r="A75" s="32" t="s">
        <v>20</v>
      </c>
      <c r="B75" s="31"/>
      <c r="C75" s="29"/>
      <c r="D75" s="29"/>
      <c r="E75" s="29"/>
      <c r="F75" s="29"/>
      <c r="G75" s="29"/>
      <c r="H75" s="29"/>
      <c r="I75" s="29"/>
    </row>
    <row r="76" spans="1:9" ht="20.25" thickTop="1" thickBot="1">
      <c r="A76" s="32" t="s">
        <v>21</v>
      </c>
      <c r="B76" s="31"/>
      <c r="C76" s="29"/>
      <c r="D76" s="29"/>
      <c r="E76" s="29"/>
      <c r="F76" s="29"/>
      <c r="G76" s="29"/>
      <c r="H76" s="29"/>
      <c r="I76" s="29"/>
    </row>
    <row r="77" spans="1:9" ht="20.25" thickTop="1" thickBot="1">
      <c r="A77" s="28" t="s">
        <v>22</v>
      </c>
      <c r="B77" s="33">
        <f>SUM(B69:B76)</f>
        <v>0</v>
      </c>
      <c r="C77" s="33">
        <f>SUM(C69:C76)</f>
        <v>0</v>
      </c>
      <c r="D77" s="33">
        <f t="shared" ref="D77:I77" si="4">SUM(D69:D76)</f>
        <v>0</v>
      </c>
      <c r="E77" s="33">
        <f t="shared" si="4"/>
        <v>0</v>
      </c>
      <c r="F77" s="33">
        <f t="shared" si="4"/>
        <v>0</v>
      </c>
      <c r="G77" s="33">
        <f t="shared" si="4"/>
        <v>0</v>
      </c>
      <c r="H77" s="33">
        <f t="shared" si="4"/>
        <v>0</v>
      </c>
      <c r="I77" s="33">
        <f t="shared" si="4"/>
        <v>0</v>
      </c>
    </row>
    <row r="78" spans="1:9" ht="17.25" thickTop="1" thickBot="1">
      <c r="A78" s="36"/>
      <c r="B78" s="36"/>
      <c r="C78" s="36"/>
      <c r="D78" s="36"/>
      <c r="E78" s="36"/>
      <c r="F78" s="36"/>
      <c r="G78" s="36"/>
      <c r="H78" s="36"/>
      <c r="I78" s="35">
        <f>SUM(B77:I77)</f>
        <v>0</v>
      </c>
    </row>
    <row r="79" spans="1:9">
      <c r="A79" s="36"/>
      <c r="B79" s="36"/>
      <c r="C79" s="36"/>
      <c r="D79" s="36"/>
      <c r="E79" s="36"/>
      <c r="F79" s="36"/>
      <c r="G79" s="36"/>
      <c r="H79" s="36"/>
      <c r="I79" s="36"/>
    </row>
    <row r="80" spans="1:9" ht="15.75" thickBot="1">
      <c r="A80" s="36"/>
      <c r="B80" s="36"/>
      <c r="C80" s="36"/>
      <c r="D80" s="36"/>
      <c r="E80" s="36"/>
      <c r="F80" s="36"/>
      <c r="G80" s="36"/>
      <c r="H80" s="36"/>
      <c r="I80" s="36"/>
    </row>
    <row r="81" spans="1:9">
      <c r="A81" s="36"/>
      <c r="B81" s="36"/>
      <c r="C81" s="36"/>
      <c r="D81" s="36"/>
      <c r="E81" s="36"/>
      <c r="F81" s="36"/>
      <c r="G81" s="74" t="s">
        <v>48</v>
      </c>
      <c r="H81" s="76">
        <f>I78+I64+I51+I37+I24</f>
        <v>27840</v>
      </c>
      <c r="I81" s="77"/>
    </row>
    <row r="82" spans="1:9" ht="15.75" thickBot="1">
      <c r="A82" s="36"/>
      <c r="B82" s="36"/>
      <c r="C82" s="36"/>
      <c r="D82" s="36"/>
      <c r="E82" s="36"/>
      <c r="F82" s="36"/>
      <c r="G82" s="75"/>
      <c r="H82" s="78"/>
      <c r="I82" s="79"/>
    </row>
    <row r="83" spans="1:9">
      <c r="A83" s="36"/>
      <c r="B83" s="36"/>
      <c r="C83" s="36"/>
      <c r="D83" s="36"/>
      <c r="E83" s="36"/>
      <c r="F83" s="36"/>
      <c r="G83" s="36"/>
      <c r="H83" s="36"/>
      <c r="I83" s="36"/>
    </row>
    <row r="84" spans="1:9">
      <c r="A84" s="36"/>
      <c r="B84" s="36"/>
      <c r="C84" s="36"/>
      <c r="D84" s="36"/>
      <c r="E84" s="36"/>
      <c r="F84" s="36"/>
      <c r="G84" s="36"/>
      <c r="H84" s="36"/>
      <c r="I84" s="36"/>
    </row>
  </sheetData>
  <mergeCells count="21">
    <mergeCell ref="A8:I8"/>
    <mergeCell ref="A9:I9"/>
    <mergeCell ref="A10:I10"/>
    <mergeCell ref="A11:I11"/>
    <mergeCell ref="A12:A14"/>
    <mergeCell ref="B12:I12"/>
    <mergeCell ref="B13:I13"/>
    <mergeCell ref="A25:A27"/>
    <mergeCell ref="B25:I25"/>
    <mergeCell ref="B26:I26"/>
    <mergeCell ref="A39:A41"/>
    <mergeCell ref="B39:I39"/>
    <mergeCell ref="B40:I40"/>
    <mergeCell ref="G81:G82"/>
    <mergeCell ref="H81:I82"/>
    <mergeCell ref="A52:A54"/>
    <mergeCell ref="B52:I52"/>
    <mergeCell ref="B53:I53"/>
    <mergeCell ref="A66:A68"/>
    <mergeCell ref="B66:I66"/>
    <mergeCell ref="B67:I67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J94"/>
  <sheetViews>
    <sheetView topLeftCell="A73" workbookViewId="0">
      <selection activeCell="F77" sqref="F77"/>
    </sheetView>
  </sheetViews>
  <sheetFormatPr baseColWidth="10" defaultRowHeight="15"/>
  <cols>
    <col min="1" max="1" width="29.5703125" style="26" customWidth="1"/>
    <col min="2" max="2" width="11.42578125" style="26"/>
    <col min="3" max="3" width="20" style="26" customWidth="1"/>
    <col min="4" max="4" width="16" style="26" customWidth="1"/>
    <col min="5" max="5" width="19.85546875" style="26" customWidth="1"/>
    <col min="6" max="6" width="22.140625" style="26" customWidth="1"/>
    <col min="7" max="7" width="22.42578125" style="26" customWidth="1"/>
    <col min="8" max="8" width="21" style="26" customWidth="1"/>
    <col min="9" max="9" width="21.28515625" style="26" customWidth="1"/>
    <col min="10" max="16384" width="11.42578125" style="26"/>
  </cols>
  <sheetData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9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9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9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9" ht="20.25" thickTop="1" thickBot="1">
      <c r="A12" s="80" t="s">
        <v>4</v>
      </c>
      <c r="B12" s="81" t="s">
        <v>34</v>
      </c>
      <c r="C12" s="82"/>
      <c r="D12" s="82"/>
      <c r="E12" s="82"/>
      <c r="F12" s="82"/>
      <c r="G12" s="82"/>
      <c r="H12" s="82"/>
      <c r="I12" s="83"/>
    </row>
    <row r="13" spans="1:9" ht="20.25" thickTop="1" thickBot="1">
      <c r="A13" s="80"/>
      <c r="B13" s="81" t="s">
        <v>133</v>
      </c>
      <c r="C13" s="82"/>
      <c r="D13" s="82"/>
      <c r="E13" s="82"/>
      <c r="F13" s="82"/>
      <c r="G13" s="82"/>
      <c r="H13" s="82"/>
      <c r="I13" s="83"/>
    </row>
    <row r="14" spans="1:9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9" ht="20.25" thickTop="1" thickBot="1">
      <c r="A15" s="28" t="s">
        <v>14</v>
      </c>
      <c r="B15" s="31"/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0" t="s">
        <v>15</v>
      </c>
      <c r="B16" s="31"/>
      <c r="C16" s="29"/>
      <c r="D16" s="29"/>
      <c r="E16" s="29"/>
      <c r="F16" s="29"/>
      <c r="G16" s="29"/>
      <c r="H16" s="29"/>
      <c r="I16" s="29"/>
    </row>
    <row r="17" spans="1:10" ht="20.25" thickTop="1" thickBot="1">
      <c r="A17" s="32" t="s">
        <v>16</v>
      </c>
      <c r="B17" s="31"/>
      <c r="C17" s="29">
        <v>608</v>
      </c>
      <c r="D17" s="29">
        <v>134</v>
      </c>
      <c r="E17" s="29">
        <v>120</v>
      </c>
      <c r="F17" s="29">
        <v>676</v>
      </c>
      <c r="G17" s="29">
        <v>100</v>
      </c>
      <c r="H17" s="29">
        <v>613</v>
      </c>
      <c r="I17" s="29">
        <v>676</v>
      </c>
      <c r="J17" s="36"/>
    </row>
    <row r="18" spans="1:10" ht="20.25" thickTop="1" thickBot="1">
      <c r="A18" s="32" t="s">
        <v>17</v>
      </c>
      <c r="B18" s="31"/>
      <c r="C18" s="29">
        <v>50</v>
      </c>
      <c r="D18" s="29">
        <v>77</v>
      </c>
      <c r="E18" s="29">
        <v>70</v>
      </c>
      <c r="F18" s="29">
        <v>693</v>
      </c>
      <c r="G18" s="29">
        <v>85</v>
      </c>
      <c r="H18" s="29">
        <v>80</v>
      </c>
      <c r="I18" s="29">
        <v>693</v>
      </c>
      <c r="J18" s="36"/>
    </row>
    <row r="19" spans="1:10" ht="20.25" thickTop="1" thickBot="1">
      <c r="A19" s="32" t="s">
        <v>18</v>
      </c>
      <c r="B19" s="31"/>
      <c r="C19" s="29">
        <v>67</v>
      </c>
      <c r="D19" s="29">
        <v>71</v>
      </c>
      <c r="E19" s="29">
        <v>86</v>
      </c>
      <c r="F19" s="29">
        <v>72</v>
      </c>
      <c r="G19" s="29"/>
      <c r="H19" s="29">
        <v>70</v>
      </c>
      <c r="I19" s="29">
        <v>70</v>
      </c>
      <c r="J19" s="36"/>
    </row>
    <row r="20" spans="1:10" ht="20.25" thickTop="1" thickBot="1">
      <c r="A20" s="32" t="s">
        <v>19</v>
      </c>
      <c r="B20" s="31"/>
      <c r="C20" s="29">
        <v>210</v>
      </c>
      <c r="D20" s="29">
        <v>100</v>
      </c>
      <c r="E20" s="29">
        <v>470</v>
      </c>
      <c r="F20" s="29">
        <v>100</v>
      </c>
      <c r="G20" s="29"/>
      <c r="H20" s="29"/>
      <c r="I20" s="29"/>
      <c r="J20" s="36"/>
    </row>
    <row r="21" spans="1:10" ht="20.25" thickTop="1" thickBot="1">
      <c r="A21" s="32" t="s">
        <v>20</v>
      </c>
      <c r="B21" s="31"/>
      <c r="C21" s="29">
        <v>100</v>
      </c>
      <c r="D21" s="29">
        <v>350</v>
      </c>
      <c r="E21" s="29">
        <v>110</v>
      </c>
      <c r="F21" s="29">
        <v>50</v>
      </c>
      <c r="G21" s="29"/>
      <c r="H21" s="29"/>
      <c r="I21" s="29"/>
      <c r="J21" s="36"/>
    </row>
    <row r="22" spans="1:10" ht="20.25" thickTop="1" thickBot="1">
      <c r="A22" s="32" t="s">
        <v>21</v>
      </c>
      <c r="B22" s="31"/>
      <c r="C22" s="29">
        <v>120</v>
      </c>
      <c r="D22" s="29">
        <v>100</v>
      </c>
      <c r="E22" s="29">
        <v>52</v>
      </c>
      <c r="F22" s="29">
        <v>130</v>
      </c>
      <c r="G22" s="29"/>
      <c r="H22" s="29"/>
      <c r="I22" s="29"/>
      <c r="J22" s="36"/>
    </row>
    <row r="23" spans="1:10" ht="20.25" thickTop="1" thickBot="1">
      <c r="A23" s="28" t="s">
        <v>22</v>
      </c>
      <c r="B23" s="33">
        <f>SUM(B15:B22)</f>
        <v>0</v>
      </c>
      <c r="C23" s="33">
        <f t="shared" ref="C23:I23" si="0">SUM(C17:C22)</f>
        <v>1155</v>
      </c>
      <c r="D23" s="33">
        <f t="shared" si="0"/>
        <v>832</v>
      </c>
      <c r="E23" s="33">
        <f t="shared" si="0"/>
        <v>908</v>
      </c>
      <c r="F23" s="33">
        <f t="shared" si="0"/>
        <v>1721</v>
      </c>
      <c r="G23" s="33">
        <f t="shared" si="0"/>
        <v>185</v>
      </c>
      <c r="H23" s="33">
        <f t="shared" si="0"/>
        <v>763</v>
      </c>
      <c r="I23" s="33">
        <f t="shared" si="0"/>
        <v>1439</v>
      </c>
    </row>
    <row r="24" spans="1:10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7003</v>
      </c>
    </row>
    <row r="25" spans="1:10" ht="20.25" thickTop="1" thickBot="1">
      <c r="A25" s="80" t="s">
        <v>4</v>
      </c>
      <c r="B25" s="81" t="s">
        <v>34</v>
      </c>
      <c r="C25" s="82"/>
      <c r="D25" s="82"/>
      <c r="E25" s="82"/>
      <c r="F25" s="82"/>
      <c r="G25" s="82"/>
      <c r="H25" s="82"/>
      <c r="I25" s="83"/>
    </row>
    <row r="26" spans="1:10" ht="20.25" thickTop="1" thickBot="1">
      <c r="A26" s="80"/>
      <c r="B26" s="81" t="s">
        <v>134</v>
      </c>
      <c r="C26" s="82"/>
      <c r="D26" s="82"/>
      <c r="E26" s="82"/>
      <c r="F26" s="82"/>
      <c r="G26" s="82"/>
      <c r="H26" s="82"/>
      <c r="I26" s="83"/>
    </row>
    <row r="27" spans="1:10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10" ht="20.25" thickTop="1" thickBot="1">
      <c r="A28" s="28" t="s">
        <v>14</v>
      </c>
      <c r="B28" s="31">
        <v>50</v>
      </c>
      <c r="C28" s="29"/>
      <c r="D28" s="29"/>
      <c r="E28" s="29"/>
      <c r="F28" s="29"/>
      <c r="G28" s="29"/>
      <c r="H28" s="29"/>
      <c r="I28" s="29"/>
    </row>
    <row r="29" spans="1:10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10" ht="20.25" thickTop="1" thickBot="1">
      <c r="A30" s="32" t="s">
        <v>16</v>
      </c>
      <c r="B30" s="31"/>
      <c r="C30" s="29">
        <v>50</v>
      </c>
      <c r="D30" s="29">
        <v>50</v>
      </c>
      <c r="E30" s="29"/>
      <c r="F30" s="29"/>
      <c r="G30" s="29"/>
      <c r="H30" s="29"/>
      <c r="I30" s="29"/>
      <c r="J30" s="36"/>
    </row>
    <row r="31" spans="1:10" ht="20.25" thickTop="1" thickBot="1">
      <c r="A31" s="32" t="s">
        <v>17</v>
      </c>
      <c r="B31" s="31"/>
      <c r="C31" s="29">
        <v>50</v>
      </c>
      <c r="D31" s="29">
        <v>50</v>
      </c>
      <c r="E31" s="29"/>
      <c r="F31" s="29"/>
      <c r="G31" s="29"/>
      <c r="H31" s="29"/>
      <c r="I31" s="29"/>
      <c r="J31" s="36"/>
    </row>
    <row r="32" spans="1:10" ht="20.25" thickTop="1" thickBot="1">
      <c r="A32" s="32" t="s">
        <v>18</v>
      </c>
      <c r="B32" s="31"/>
      <c r="C32" s="29">
        <v>50</v>
      </c>
      <c r="D32" s="29">
        <v>50</v>
      </c>
      <c r="E32" s="29"/>
      <c r="F32" s="29"/>
      <c r="G32" s="29"/>
      <c r="H32" s="29"/>
      <c r="I32" s="29"/>
      <c r="J32" s="36"/>
    </row>
    <row r="33" spans="1:10" ht="20.25" thickTop="1" thickBot="1">
      <c r="A33" s="32" t="s">
        <v>19</v>
      </c>
      <c r="B33" s="31"/>
      <c r="C33" s="29">
        <v>50</v>
      </c>
      <c r="D33" s="29">
        <v>42</v>
      </c>
      <c r="E33" s="29"/>
      <c r="F33" s="29"/>
      <c r="G33" s="29"/>
      <c r="H33" s="29"/>
      <c r="I33" s="29"/>
      <c r="J33" s="36"/>
    </row>
    <row r="34" spans="1:10" ht="20.25" thickTop="1" thickBot="1">
      <c r="A34" s="32" t="s">
        <v>20</v>
      </c>
      <c r="B34" s="31"/>
      <c r="C34" s="29">
        <v>50</v>
      </c>
      <c r="D34" s="29">
        <v>50</v>
      </c>
      <c r="E34" s="29">
        <v>50</v>
      </c>
      <c r="F34" s="29">
        <v>50</v>
      </c>
      <c r="G34" s="29"/>
      <c r="H34" s="29"/>
      <c r="I34" s="29"/>
      <c r="J34" s="36"/>
    </row>
    <row r="35" spans="1:10" ht="20.25" thickTop="1" thickBot="1">
      <c r="A35" s="32" t="s">
        <v>21</v>
      </c>
      <c r="B35" s="31"/>
      <c r="C35" s="29">
        <v>50</v>
      </c>
      <c r="D35" s="29">
        <v>50</v>
      </c>
      <c r="E35" s="29">
        <v>52</v>
      </c>
      <c r="F35" s="29"/>
      <c r="G35" s="29"/>
      <c r="H35" s="29"/>
      <c r="I35" s="29"/>
      <c r="J35" s="36"/>
    </row>
    <row r="36" spans="1:10" ht="20.25" thickTop="1" thickBot="1">
      <c r="A36" s="28" t="s">
        <v>22</v>
      </c>
      <c r="B36" s="33">
        <f t="shared" ref="B36:I36" si="1">SUM(B28:B35)</f>
        <v>50</v>
      </c>
      <c r="C36" s="33">
        <f t="shared" si="1"/>
        <v>300</v>
      </c>
      <c r="D36" s="33">
        <f t="shared" si="1"/>
        <v>292</v>
      </c>
      <c r="E36" s="33">
        <f t="shared" si="1"/>
        <v>102</v>
      </c>
      <c r="F36" s="33">
        <f t="shared" si="1"/>
        <v>50</v>
      </c>
      <c r="G36" s="33">
        <f t="shared" si="1"/>
        <v>0</v>
      </c>
      <c r="H36" s="33">
        <f t="shared" si="1"/>
        <v>0</v>
      </c>
      <c r="I36" s="33">
        <f t="shared" si="1"/>
        <v>0</v>
      </c>
    </row>
    <row r="37" spans="1:10" ht="17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35">
        <f>SUM(B36:I36)</f>
        <v>794</v>
      </c>
    </row>
    <row r="38" spans="1:10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10" ht="20.25" thickTop="1" thickBot="1">
      <c r="A39" s="80" t="s">
        <v>4</v>
      </c>
      <c r="B39" s="81" t="s">
        <v>34</v>
      </c>
      <c r="C39" s="82"/>
      <c r="D39" s="82"/>
      <c r="E39" s="82"/>
      <c r="F39" s="82"/>
      <c r="G39" s="82"/>
      <c r="H39" s="82"/>
      <c r="I39" s="83"/>
    </row>
    <row r="40" spans="1:10" ht="20.25" thickTop="1" thickBot="1">
      <c r="A40" s="80"/>
      <c r="B40" s="81" t="s">
        <v>135</v>
      </c>
      <c r="C40" s="82"/>
      <c r="D40" s="82"/>
      <c r="E40" s="82"/>
      <c r="F40" s="82"/>
      <c r="G40" s="82"/>
      <c r="H40" s="82"/>
      <c r="I40" s="83"/>
    </row>
    <row r="41" spans="1:10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10" ht="20.25" thickTop="1" thickBot="1">
      <c r="A42" s="28" t="s">
        <v>14</v>
      </c>
      <c r="B42" s="29">
        <v>38</v>
      </c>
      <c r="C42" s="29"/>
      <c r="D42" s="29"/>
      <c r="E42" s="29"/>
      <c r="F42" s="29"/>
      <c r="G42" s="29"/>
      <c r="H42" s="29"/>
      <c r="I42" s="29"/>
    </row>
    <row r="43" spans="1:10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10" ht="20.25" thickTop="1" thickBot="1">
      <c r="A44" s="32" t="s">
        <v>16</v>
      </c>
      <c r="B44" s="31"/>
      <c r="C44" s="29">
        <v>27</v>
      </c>
      <c r="D44" s="29">
        <v>25</v>
      </c>
      <c r="E44" s="29">
        <v>39</v>
      </c>
      <c r="F44" s="29">
        <v>36</v>
      </c>
      <c r="G44" s="29">
        <v>36</v>
      </c>
      <c r="H44" s="29">
        <v>21</v>
      </c>
      <c r="I44" s="29">
        <v>18</v>
      </c>
      <c r="J44" s="36"/>
    </row>
    <row r="45" spans="1:10" ht="20.25" thickTop="1" thickBot="1">
      <c r="A45" s="32" t="s">
        <v>17</v>
      </c>
      <c r="B45" s="31"/>
      <c r="C45" s="29">
        <v>54</v>
      </c>
      <c r="D45" s="29">
        <v>36</v>
      </c>
      <c r="E45" s="29">
        <v>37</v>
      </c>
      <c r="F45" s="29">
        <v>287</v>
      </c>
      <c r="G45" s="29">
        <v>27</v>
      </c>
      <c r="H45" s="29">
        <v>26</v>
      </c>
      <c r="I45" s="29">
        <v>25</v>
      </c>
      <c r="J45" s="36"/>
    </row>
    <row r="46" spans="1:10" ht="20.25" thickTop="1" thickBot="1">
      <c r="A46" s="32" t="s">
        <v>18</v>
      </c>
      <c r="B46" s="31"/>
      <c r="C46" s="29">
        <v>56</v>
      </c>
      <c r="D46" s="29">
        <v>78</v>
      </c>
      <c r="E46" s="29">
        <v>41</v>
      </c>
      <c r="F46" s="29">
        <v>56</v>
      </c>
      <c r="G46" s="29">
        <v>31</v>
      </c>
      <c r="H46" s="29">
        <v>32</v>
      </c>
      <c r="I46" s="29">
        <v>31</v>
      </c>
      <c r="J46" s="36"/>
    </row>
    <row r="47" spans="1:10" ht="20.25" thickTop="1" thickBot="1">
      <c r="A47" s="32" t="s">
        <v>19</v>
      </c>
      <c r="B47" s="31"/>
      <c r="C47" s="29">
        <v>42</v>
      </c>
      <c r="D47" s="29">
        <v>31</v>
      </c>
      <c r="E47" s="29">
        <v>42</v>
      </c>
      <c r="F47" s="29">
        <v>49</v>
      </c>
      <c r="G47" s="29"/>
      <c r="H47" s="29"/>
      <c r="I47" s="29"/>
      <c r="J47" s="36"/>
    </row>
    <row r="48" spans="1:10" ht="20.25" thickTop="1" thickBot="1">
      <c r="A48" s="32" t="s">
        <v>20</v>
      </c>
      <c r="B48" s="31"/>
      <c r="C48" s="29">
        <v>58</v>
      </c>
      <c r="D48" s="29">
        <v>37</v>
      </c>
      <c r="E48" s="29">
        <v>58</v>
      </c>
      <c r="F48" s="29">
        <v>45</v>
      </c>
      <c r="G48" s="29"/>
      <c r="H48" s="29"/>
      <c r="I48" s="29"/>
      <c r="J48" s="36"/>
    </row>
    <row r="49" spans="1:10" ht="20.25" thickTop="1" thickBot="1">
      <c r="A49" s="32" t="s">
        <v>21</v>
      </c>
      <c r="B49" s="31"/>
      <c r="C49" s="29">
        <v>115</v>
      </c>
      <c r="D49" s="29">
        <v>23</v>
      </c>
      <c r="E49" s="29">
        <v>105</v>
      </c>
      <c r="F49" s="29">
        <v>56</v>
      </c>
      <c r="G49" s="29"/>
      <c r="H49" s="29"/>
      <c r="I49" s="29"/>
      <c r="J49" s="36"/>
    </row>
    <row r="50" spans="1:10" ht="20.25" thickTop="1" thickBot="1">
      <c r="A50" s="28" t="s">
        <v>22</v>
      </c>
      <c r="B50" s="33">
        <f>SUM(B42:B49)</f>
        <v>38</v>
      </c>
      <c r="C50" s="33">
        <f>SUM(C42:C49)</f>
        <v>352</v>
      </c>
      <c r="D50" s="33">
        <f t="shared" ref="D50:I50" si="2">SUM(D42:D49)</f>
        <v>230</v>
      </c>
      <c r="E50" s="33">
        <f t="shared" si="2"/>
        <v>322</v>
      </c>
      <c r="F50" s="33">
        <f t="shared" si="2"/>
        <v>529</v>
      </c>
      <c r="G50" s="33">
        <f t="shared" si="2"/>
        <v>94</v>
      </c>
      <c r="H50" s="33">
        <f t="shared" si="2"/>
        <v>79</v>
      </c>
      <c r="I50" s="33">
        <f t="shared" si="2"/>
        <v>74</v>
      </c>
    </row>
    <row r="51" spans="1:10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1718</v>
      </c>
    </row>
    <row r="52" spans="1:10" ht="20.25" thickTop="1" thickBot="1">
      <c r="A52" s="80" t="s">
        <v>4</v>
      </c>
      <c r="B52" s="81" t="s">
        <v>34</v>
      </c>
      <c r="C52" s="82"/>
      <c r="D52" s="82"/>
      <c r="E52" s="82"/>
      <c r="F52" s="82"/>
      <c r="G52" s="82"/>
      <c r="H52" s="82"/>
      <c r="I52" s="83"/>
    </row>
    <row r="53" spans="1:10" ht="20.25" thickTop="1" thickBot="1">
      <c r="A53" s="80"/>
      <c r="B53" s="81" t="s">
        <v>136</v>
      </c>
      <c r="C53" s="82"/>
      <c r="D53" s="82"/>
      <c r="E53" s="82"/>
      <c r="F53" s="82"/>
      <c r="G53" s="82"/>
      <c r="H53" s="82"/>
      <c r="I53" s="83"/>
    </row>
    <row r="54" spans="1:10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10" ht="20.25" thickTop="1" thickBot="1">
      <c r="A55" s="28" t="s">
        <v>14</v>
      </c>
      <c r="B55" s="29">
        <v>100</v>
      </c>
      <c r="C55" s="29"/>
      <c r="D55" s="29"/>
      <c r="E55" s="29"/>
      <c r="F55" s="29"/>
      <c r="G55" s="29"/>
      <c r="H55" s="29"/>
      <c r="I55" s="29"/>
    </row>
    <row r="56" spans="1:10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10" ht="20.25" thickTop="1" thickBot="1">
      <c r="A57" s="32" t="s">
        <v>16</v>
      </c>
      <c r="B57" s="31"/>
      <c r="C57" s="29">
        <v>170</v>
      </c>
      <c r="D57" s="29">
        <v>120</v>
      </c>
      <c r="E57" s="29">
        <v>120</v>
      </c>
      <c r="F57" s="29"/>
      <c r="G57" s="29"/>
      <c r="H57" s="29"/>
      <c r="I57" s="29">
        <v>125</v>
      </c>
    </row>
    <row r="58" spans="1:10" ht="20.25" thickTop="1" thickBot="1">
      <c r="A58" s="32" t="s">
        <v>17</v>
      </c>
      <c r="B58" s="31"/>
      <c r="C58" s="29">
        <v>88</v>
      </c>
      <c r="D58" s="29">
        <v>125</v>
      </c>
      <c r="E58" s="29">
        <v>100</v>
      </c>
      <c r="F58" s="29">
        <v>67</v>
      </c>
      <c r="G58" s="29"/>
      <c r="H58" s="29"/>
      <c r="I58" s="29">
        <v>60</v>
      </c>
    </row>
    <row r="59" spans="1:10" ht="20.25" thickTop="1" thickBot="1">
      <c r="A59" s="32" t="s">
        <v>18</v>
      </c>
      <c r="B59" s="31"/>
      <c r="C59" s="29">
        <v>140</v>
      </c>
      <c r="D59" s="29">
        <v>110</v>
      </c>
      <c r="E59" s="29">
        <v>150</v>
      </c>
      <c r="F59" s="29">
        <v>277</v>
      </c>
      <c r="G59" s="29"/>
      <c r="H59" s="29"/>
      <c r="I59" s="29">
        <v>127</v>
      </c>
    </row>
    <row r="60" spans="1:10" ht="20.25" thickTop="1" thickBot="1">
      <c r="A60" s="32" t="s">
        <v>19</v>
      </c>
      <c r="B60" s="31"/>
      <c r="C60" s="29">
        <v>103</v>
      </c>
      <c r="D60" s="29">
        <v>110</v>
      </c>
      <c r="E60" s="29">
        <v>100</v>
      </c>
      <c r="F60" s="29">
        <v>247</v>
      </c>
      <c r="G60" s="29"/>
      <c r="H60" s="29"/>
      <c r="I60" s="29"/>
    </row>
    <row r="61" spans="1:10" ht="20.25" thickTop="1" thickBot="1">
      <c r="A61" s="32" t="s">
        <v>20</v>
      </c>
      <c r="B61" s="31"/>
      <c r="C61" s="29">
        <v>118</v>
      </c>
      <c r="D61" s="29">
        <v>78</v>
      </c>
      <c r="E61" s="29"/>
      <c r="F61" s="29">
        <v>136</v>
      </c>
      <c r="G61" s="29"/>
      <c r="H61" s="29"/>
      <c r="I61" s="29"/>
    </row>
    <row r="62" spans="1:10" ht="20.25" thickTop="1" thickBot="1">
      <c r="A62" s="32" t="s">
        <v>21</v>
      </c>
      <c r="B62" s="31"/>
      <c r="C62" s="29">
        <v>142</v>
      </c>
      <c r="D62" s="29">
        <v>82</v>
      </c>
      <c r="E62" s="29">
        <v>50</v>
      </c>
      <c r="F62" s="29">
        <v>167</v>
      </c>
      <c r="G62" s="29"/>
      <c r="H62" s="29"/>
      <c r="I62" s="29"/>
    </row>
    <row r="63" spans="1:10" ht="20.25" thickTop="1" thickBot="1">
      <c r="A63" s="28" t="s">
        <v>22</v>
      </c>
      <c r="B63" s="33">
        <f>SUM(B55:B62)</f>
        <v>100</v>
      </c>
      <c r="C63" s="33">
        <f>SUM(C55:C62)</f>
        <v>761</v>
      </c>
      <c r="D63" s="33">
        <f t="shared" ref="D63:I63" si="3">SUM(D55:D62)</f>
        <v>625</v>
      </c>
      <c r="E63" s="33">
        <f t="shared" si="3"/>
        <v>520</v>
      </c>
      <c r="F63" s="33">
        <f t="shared" si="3"/>
        <v>894</v>
      </c>
      <c r="G63" s="33">
        <f t="shared" si="3"/>
        <v>0</v>
      </c>
      <c r="H63" s="33">
        <f t="shared" si="3"/>
        <v>0</v>
      </c>
      <c r="I63" s="37">
        <f t="shared" si="3"/>
        <v>312</v>
      </c>
    </row>
    <row r="64" spans="1:10" ht="17.25" thickTop="1" thickBot="1">
      <c r="A64" s="36"/>
      <c r="B64" s="36"/>
      <c r="C64" s="36"/>
      <c r="D64" s="36"/>
      <c r="E64" s="36"/>
      <c r="F64" s="36"/>
      <c r="G64" s="36"/>
      <c r="H64" s="36"/>
      <c r="I64" s="35">
        <f>SUM(B63:I63)</f>
        <v>3212</v>
      </c>
    </row>
    <row r="65" spans="1:9" ht="15.75" thickBot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20.25" thickTop="1" thickBot="1">
      <c r="A66" s="80" t="s">
        <v>4</v>
      </c>
      <c r="B66" s="81" t="s">
        <v>34</v>
      </c>
      <c r="C66" s="82"/>
      <c r="D66" s="82"/>
      <c r="E66" s="82"/>
      <c r="F66" s="82"/>
      <c r="G66" s="82"/>
      <c r="H66" s="82"/>
      <c r="I66" s="83"/>
    </row>
    <row r="67" spans="1:9" ht="20.25" thickTop="1" thickBot="1">
      <c r="A67" s="80"/>
      <c r="B67" s="81" t="s">
        <v>137</v>
      </c>
      <c r="C67" s="82"/>
      <c r="D67" s="82"/>
      <c r="E67" s="82"/>
      <c r="F67" s="82"/>
      <c r="G67" s="82"/>
      <c r="H67" s="82"/>
      <c r="I67" s="83"/>
    </row>
    <row r="68" spans="1:9" ht="20.25" thickTop="1" thickBot="1">
      <c r="A68" s="80"/>
      <c r="B68" s="27" t="s">
        <v>6</v>
      </c>
      <c r="C68" s="27" t="s">
        <v>7</v>
      </c>
      <c r="D68" s="27" t="s">
        <v>8</v>
      </c>
      <c r="E68" s="27" t="s">
        <v>9</v>
      </c>
      <c r="F68" s="27" t="s">
        <v>10</v>
      </c>
      <c r="G68" s="27" t="s">
        <v>11</v>
      </c>
      <c r="H68" s="27" t="s">
        <v>12</v>
      </c>
      <c r="I68" s="27" t="s">
        <v>13</v>
      </c>
    </row>
    <row r="69" spans="1:9" ht="20.25" thickTop="1" thickBot="1">
      <c r="A69" s="28" t="s">
        <v>14</v>
      </c>
      <c r="B69" s="29"/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0" t="s">
        <v>15</v>
      </c>
      <c r="B70" s="31"/>
      <c r="C70" s="29"/>
      <c r="D70" s="29"/>
      <c r="E70" s="29"/>
      <c r="F70" s="29"/>
      <c r="G70" s="29"/>
      <c r="H70" s="29"/>
      <c r="I70" s="29"/>
    </row>
    <row r="71" spans="1:9" ht="20.25" thickTop="1" thickBot="1">
      <c r="A71" s="32" t="s">
        <v>16</v>
      </c>
      <c r="B71" s="31"/>
      <c r="C71" s="29"/>
      <c r="D71" s="29">
        <v>33</v>
      </c>
      <c r="E71" s="29">
        <v>15</v>
      </c>
      <c r="F71" s="29"/>
      <c r="G71" s="29"/>
      <c r="H71" s="29"/>
      <c r="I71" s="29"/>
    </row>
    <row r="72" spans="1:9" ht="20.25" thickTop="1" thickBot="1">
      <c r="A72" s="32" t="s">
        <v>17</v>
      </c>
      <c r="B72" s="31"/>
      <c r="C72" s="29"/>
      <c r="D72" s="29">
        <v>35</v>
      </c>
      <c r="E72" s="29"/>
      <c r="F72" s="29"/>
      <c r="G72" s="29">
        <v>10</v>
      </c>
      <c r="H72" s="29">
        <v>39</v>
      </c>
      <c r="I72" s="29">
        <v>12</v>
      </c>
    </row>
    <row r="73" spans="1:9" ht="20.25" thickTop="1" thickBot="1">
      <c r="A73" s="32" t="s">
        <v>18</v>
      </c>
      <c r="B73" s="31"/>
      <c r="C73" s="29">
        <v>7</v>
      </c>
      <c r="D73" s="29">
        <v>5</v>
      </c>
      <c r="E73" s="29">
        <v>29</v>
      </c>
      <c r="F73" s="29">
        <v>4</v>
      </c>
      <c r="G73" s="29"/>
      <c r="H73" s="29">
        <v>20</v>
      </c>
      <c r="I73" s="29">
        <v>29</v>
      </c>
    </row>
    <row r="74" spans="1:9" ht="20.25" thickTop="1" thickBot="1">
      <c r="A74" s="32" t="s">
        <v>19</v>
      </c>
      <c r="B74" s="31"/>
      <c r="C74" s="29">
        <v>33</v>
      </c>
      <c r="D74" s="29">
        <v>10</v>
      </c>
      <c r="E74" s="29"/>
      <c r="F74" s="29">
        <v>35</v>
      </c>
      <c r="G74" s="29"/>
      <c r="H74" s="29"/>
      <c r="I74" s="29"/>
    </row>
    <row r="75" spans="1:9" ht="20.25" thickTop="1" thickBot="1">
      <c r="A75" s="32" t="s">
        <v>20</v>
      </c>
      <c r="B75" s="31"/>
      <c r="C75" s="29">
        <v>10</v>
      </c>
      <c r="D75" s="29"/>
      <c r="E75" s="29">
        <v>51</v>
      </c>
      <c r="F75" s="29"/>
      <c r="G75" s="29"/>
      <c r="H75" s="29"/>
      <c r="I75" s="29"/>
    </row>
    <row r="76" spans="1:9" ht="20.25" thickTop="1" thickBot="1">
      <c r="A76" s="32" t="s">
        <v>21</v>
      </c>
      <c r="B76" s="31"/>
      <c r="C76" s="29">
        <v>23</v>
      </c>
      <c r="D76" s="29"/>
      <c r="E76" s="29">
        <v>33</v>
      </c>
      <c r="F76" s="29">
        <v>56</v>
      </c>
      <c r="G76" s="29"/>
      <c r="H76" s="29"/>
      <c r="I76" s="29"/>
    </row>
    <row r="77" spans="1:9" ht="20.25" thickTop="1" thickBot="1">
      <c r="A77" s="28" t="s">
        <v>22</v>
      </c>
      <c r="B77" s="33">
        <f>SUM(B69:B76)</f>
        <v>0</v>
      </c>
      <c r="C77" s="33">
        <f>SUM(C69:C76)</f>
        <v>73</v>
      </c>
      <c r="D77" s="33">
        <f t="shared" ref="D77:I77" si="4">SUM(D69:D76)</f>
        <v>83</v>
      </c>
      <c r="E77" s="33">
        <f t="shared" si="4"/>
        <v>128</v>
      </c>
      <c r="F77" s="33">
        <f t="shared" si="4"/>
        <v>95</v>
      </c>
      <c r="G77" s="33">
        <f t="shared" si="4"/>
        <v>10</v>
      </c>
      <c r="H77" s="33">
        <f t="shared" si="4"/>
        <v>59</v>
      </c>
      <c r="I77" s="33">
        <f t="shared" si="4"/>
        <v>41</v>
      </c>
    </row>
    <row r="78" spans="1:9" ht="17.25" thickTop="1" thickBot="1">
      <c r="A78" s="36"/>
      <c r="B78" s="36"/>
      <c r="C78" s="36"/>
      <c r="D78" s="36"/>
      <c r="E78" s="36"/>
      <c r="F78" s="36"/>
      <c r="G78" s="36"/>
      <c r="H78" s="36"/>
      <c r="I78" s="35">
        <f>SUM(B77:I77)</f>
        <v>489</v>
      </c>
    </row>
    <row r="79" spans="1:9" ht="20.25" thickTop="1" thickBot="1">
      <c r="A79" s="80" t="s">
        <v>4</v>
      </c>
      <c r="B79" s="81" t="s">
        <v>34</v>
      </c>
      <c r="C79" s="82"/>
      <c r="D79" s="82"/>
      <c r="E79" s="82"/>
      <c r="F79" s="82"/>
      <c r="G79" s="82"/>
      <c r="H79" s="82"/>
      <c r="I79" s="83"/>
    </row>
    <row r="80" spans="1:9" ht="20.25" thickTop="1" thickBot="1">
      <c r="A80" s="80"/>
      <c r="B80" s="81" t="s">
        <v>138</v>
      </c>
      <c r="C80" s="82"/>
      <c r="D80" s="82"/>
      <c r="E80" s="82"/>
      <c r="F80" s="82"/>
      <c r="G80" s="82"/>
      <c r="H80" s="82"/>
      <c r="I80" s="83"/>
    </row>
    <row r="81" spans="1:9" ht="20.25" thickTop="1" thickBot="1">
      <c r="A81" s="80"/>
      <c r="B81" s="27" t="s">
        <v>6</v>
      </c>
      <c r="C81" s="27" t="s">
        <v>7</v>
      </c>
      <c r="D81" s="27" t="s">
        <v>8</v>
      </c>
      <c r="E81" s="27" t="s">
        <v>9</v>
      </c>
      <c r="F81" s="27" t="s">
        <v>10</v>
      </c>
      <c r="G81" s="27" t="s">
        <v>11</v>
      </c>
      <c r="H81" s="27" t="s">
        <v>12</v>
      </c>
      <c r="I81" s="27" t="s">
        <v>13</v>
      </c>
    </row>
    <row r="82" spans="1:9" ht="20.25" thickTop="1" thickBot="1">
      <c r="A82" s="28" t="s">
        <v>14</v>
      </c>
      <c r="B82" s="29"/>
      <c r="C82" s="29"/>
      <c r="D82" s="29"/>
      <c r="E82" s="29"/>
      <c r="F82" s="29"/>
      <c r="G82" s="29"/>
      <c r="H82" s="29"/>
      <c r="I82" s="29"/>
    </row>
    <row r="83" spans="1:9" ht="20.25" thickTop="1" thickBot="1">
      <c r="A83" s="30" t="s">
        <v>15</v>
      </c>
      <c r="B83" s="31"/>
      <c r="C83" s="29"/>
      <c r="D83" s="29"/>
      <c r="E83" s="29"/>
      <c r="F83" s="29"/>
      <c r="G83" s="29"/>
      <c r="H83" s="29"/>
      <c r="I83" s="29"/>
    </row>
    <row r="84" spans="1:9" ht="20.25" thickTop="1" thickBot="1">
      <c r="A84" s="32" t="s">
        <v>16</v>
      </c>
      <c r="B84" s="31"/>
      <c r="C84" s="29">
        <v>156</v>
      </c>
      <c r="D84" s="29">
        <v>40</v>
      </c>
      <c r="E84" s="29">
        <v>39</v>
      </c>
      <c r="F84" s="29">
        <v>139</v>
      </c>
      <c r="G84" s="29">
        <v>6</v>
      </c>
      <c r="H84" s="29">
        <v>3</v>
      </c>
      <c r="I84" s="29">
        <v>46</v>
      </c>
    </row>
    <row r="85" spans="1:9" ht="20.25" thickTop="1" thickBot="1">
      <c r="A85" s="32" t="s">
        <v>17</v>
      </c>
      <c r="B85" s="31"/>
      <c r="C85" s="29">
        <v>46</v>
      </c>
      <c r="D85" s="29">
        <v>25</v>
      </c>
      <c r="E85" s="29">
        <v>27</v>
      </c>
      <c r="F85" s="29">
        <v>21</v>
      </c>
      <c r="G85" s="29">
        <v>56</v>
      </c>
      <c r="H85" s="29">
        <v>22</v>
      </c>
      <c r="I85" s="29">
        <v>40</v>
      </c>
    </row>
    <row r="86" spans="1:9" ht="20.25" thickTop="1" thickBot="1">
      <c r="A86" s="32" t="s">
        <v>18</v>
      </c>
      <c r="B86" s="31"/>
      <c r="C86" s="29">
        <v>25</v>
      </c>
      <c r="D86" s="29">
        <v>26</v>
      </c>
      <c r="E86" s="29">
        <v>26</v>
      </c>
      <c r="F86" s="29">
        <v>26</v>
      </c>
      <c r="G86" s="29">
        <v>25</v>
      </c>
      <c r="H86" s="29">
        <v>25</v>
      </c>
      <c r="I86" s="29">
        <v>26</v>
      </c>
    </row>
    <row r="87" spans="1:9" ht="20.25" thickTop="1" thickBot="1">
      <c r="A87" s="32" t="s">
        <v>19</v>
      </c>
      <c r="B87" s="31"/>
      <c r="C87" s="29"/>
      <c r="D87" s="29"/>
      <c r="E87" s="29"/>
      <c r="F87" s="29"/>
      <c r="G87" s="29"/>
      <c r="H87" s="29"/>
      <c r="I87" s="29"/>
    </row>
    <row r="88" spans="1:9" ht="20.25" thickTop="1" thickBot="1">
      <c r="A88" s="32" t="s">
        <v>20</v>
      </c>
      <c r="B88" s="31"/>
      <c r="C88" s="29"/>
      <c r="D88" s="29"/>
      <c r="E88" s="29"/>
      <c r="F88" s="29"/>
      <c r="G88" s="29"/>
      <c r="H88" s="29"/>
      <c r="I88" s="29"/>
    </row>
    <row r="89" spans="1:9" ht="20.25" thickTop="1" thickBot="1">
      <c r="A89" s="32" t="s">
        <v>21</v>
      </c>
      <c r="B89" s="31"/>
      <c r="C89" s="29"/>
      <c r="D89" s="29"/>
      <c r="E89" s="29"/>
      <c r="F89" s="29"/>
      <c r="G89" s="29"/>
      <c r="H89" s="29"/>
      <c r="I89" s="29"/>
    </row>
    <row r="90" spans="1:9" ht="20.25" thickTop="1" thickBot="1">
      <c r="A90" s="28" t="s">
        <v>22</v>
      </c>
      <c r="B90" s="33">
        <f>SUM(B82:B89)</f>
        <v>0</v>
      </c>
      <c r="C90" s="33">
        <f>SUM(C82:C89)</f>
        <v>227</v>
      </c>
      <c r="D90" s="33">
        <f t="shared" ref="D90:I90" si="5">SUM(D82:D89)</f>
        <v>91</v>
      </c>
      <c r="E90" s="33">
        <f t="shared" si="5"/>
        <v>92</v>
      </c>
      <c r="F90" s="33">
        <f t="shared" si="5"/>
        <v>186</v>
      </c>
      <c r="G90" s="33">
        <f t="shared" si="5"/>
        <v>87</v>
      </c>
      <c r="H90" s="33">
        <f t="shared" si="5"/>
        <v>50</v>
      </c>
      <c r="I90" s="33">
        <f t="shared" si="5"/>
        <v>112</v>
      </c>
    </row>
    <row r="91" spans="1:9" ht="17.25" thickTop="1" thickBot="1">
      <c r="A91" s="36"/>
      <c r="B91" s="36"/>
      <c r="C91" s="40" t="s">
        <v>48</v>
      </c>
      <c r="D91" s="98">
        <f>I78+I64+I51+I37+I24+I91</f>
        <v>14061</v>
      </c>
      <c r="E91" s="99"/>
      <c r="F91" s="36"/>
      <c r="G91" s="36"/>
      <c r="H91" s="36"/>
      <c r="I91" s="35">
        <f>SUM(B90:I90)</f>
        <v>845</v>
      </c>
    </row>
    <row r="92" spans="1:9" ht="15.75">
      <c r="A92" s="36"/>
      <c r="B92" s="36"/>
      <c r="C92" s="36"/>
      <c r="D92" s="36"/>
      <c r="E92" s="36"/>
      <c r="F92" s="36"/>
      <c r="G92" s="36"/>
      <c r="H92" s="36"/>
      <c r="I92" s="39"/>
    </row>
    <row r="93" spans="1:9">
      <c r="A93" s="36"/>
      <c r="B93" s="36"/>
      <c r="C93" s="36"/>
      <c r="D93" s="36"/>
      <c r="E93" s="36"/>
      <c r="F93" s="36"/>
      <c r="G93" s="36"/>
      <c r="H93" s="36"/>
      <c r="I93" s="36"/>
    </row>
    <row r="94" spans="1:9">
      <c r="A94" s="36"/>
      <c r="B94" s="36"/>
      <c r="C94" s="36"/>
      <c r="D94" s="36"/>
      <c r="E94" s="36"/>
      <c r="F94" s="36"/>
      <c r="G94" s="36"/>
      <c r="H94" s="36"/>
      <c r="I94" s="36"/>
    </row>
  </sheetData>
  <mergeCells count="23">
    <mergeCell ref="A8:I8"/>
    <mergeCell ref="A9:I9"/>
    <mergeCell ref="A10:I10"/>
    <mergeCell ref="A11:I11"/>
    <mergeCell ref="A12:A14"/>
    <mergeCell ref="B12:I12"/>
    <mergeCell ref="B13:I13"/>
    <mergeCell ref="A25:A27"/>
    <mergeCell ref="B25:I25"/>
    <mergeCell ref="B26:I26"/>
    <mergeCell ref="A39:A41"/>
    <mergeCell ref="B39:I39"/>
    <mergeCell ref="B40:I40"/>
    <mergeCell ref="A79:A81"/>
    <mergeCell ref="B79:I79"/>
    <mergeCell ref="B80:I80"/>
    <mergeCell ref="D91:E91"/>
    <mergeCell ref="A52:A54"/>
    <mergeCell ref="B52:I52"/>
    <mergeCell ref="B53:I53"/>
    <mergeCell ref="A66:A68"/>
    <mergeCell ref="B66:I66"/>
    <mergeCell ref="B67:I67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108"/>
  <sheetViews>
    <sheetView topLeftCell="A76" workbookViewId="0">
      <selection activeCell="F107" sqref="F107"/>
    </sheetView>
  </sheetViews>
  <sheetFormatPr baseColWidth="10" defaultColWidth="14.42578125" defaultRowHeight="15" customHeight="1"/>
  <cols>
    <col min="1" max="1" width="39" customWidth="1"/>
    <col min="2" max="2" width="12.140625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35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139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f>NAGUA1!B14+NAGUA2!B15</f>
        <v>1163</v>
      </c>
      <c r="C14" s="8">
        <f>NAGUA1!C14+NAGUA2!C15</f>
        <v>0</v>
      </c>
      <c r="D14" s="8">
        <f>NAGUA1!D14+NAGUA2!D15</f>
        <v>0</v>
      </c>
      <c r="E14" s="8">
        <f>NAGUA1!E14+NAGUA2!E15</f>
        <v>0</v>
      </c>
      <c r="F14" s="8">
        <f>NAGUA1!F14+NAGUA2!F15</f>
        <v>0</v>
      </c>
      <c r="G14" s="8">
        <f>NAGUA1!G14+NAGUA2!G15</f>
        <v>0</v>
      </c>
      <c r="H14" s="8">
        <f>NAGUA1!H14+NAGUA2!H15</f>
        <v>0</v>
      </c>
      <c r="I14" s="8">
        <f>NAGUA1!I14+NAGUA2!I15</f>
        <v>0</v>
      </c>
      <c r="J14" s="5"/>
      <c r="K14" s="2"/>
    </row>
    <row r="15" spans="1:11" ht="18.75">
      <c r="A15" s="9" t="s">
        <v>15</v>
      </c>
      <c r="B15" s="10"/>
      <c r="C15" s="8">
        <f>NAGUA1!C15+NAGUA2!C16</f>
        <v>0</v>
      </c>
      <c r="D15" s="8">
        <f>NAGUA1!D15+NAGUA2!D16</f>
        <v>0</v>
      </c>
      <c r="E15" s="8">
        <f>NAGUA1!E15+NAGUA2!E16</f>
        <v>0</v>
      </c>
      <c r="F15" s="8">
        <f>NAGUA1!F15+NAGUA2!F16</f>
        <v>0</v>
      </c>
      <c r="G15" s="8">
        <f>NAGUA1!G15+NAGUA2!G16</f>
        <v>0</v>
      </c>
      <c r="H15" s="8">
        <f>NAGUA1!H15+NAGUA2!H16</f>
        <v>0</v>
      </c>
      <c r="I15" s="8">
        <f>NAGUA1!I15+NAGUA2!I16</f>
        <v>0</v>
      </c>
      <c r="J15" s="5"/>
      <c r="K15" s="2"/>
    </row>
    <row r="16" spans="1:11" ht="18.75">
      <c r="A16" s="11" t="s">
        <v>16</v>
      </c>
      <c r="B16" s="10"/>
      <c r="C16" s="8">
        <f>NAGUA1!C16+NAGUA2!C17</f>
        <v>1269</v>
      </c>
      <c r="D16" s="8">
        <f>NAGUA1!D16+NAGUA2!D17</f>
        <v>1269</v>
      </c>
      <c r="E16" s="8">
        <f>NAGUA1!E16+NAGUA2!E17</f>
        <v>1269</v>
      </c>
      <c r="F16" s="8">
        <f>NAGUA1!F16+NAGUA2!F17</f>
        <v>1269</v>
      </c>
      <c r="G16" s="8">
        <f>NAGUA1!G16+NAGUA2!G17</f>
        <v>1269</v>
      </c>
      <c r="H16" s="8">
        <f>NAGUA1!H16+NAGUA2!H17</f>
        <v>1269</v>
      </c>
      <c r="I16" s="8">
        <f>NAGUA1!I16+NAGUA2!I17</f>
        <v>1269</v>
      </c>
      <c r="J16" s="5"/>
      <c r="K16" s="2"/>
    </row>
    <row r="17" spans="1:11" ht="18.75">
      <c r="A17" s="11" t="s">
        <v>17</v>
      </c>
      <c r="B17" s="10"/>
      <c r="C17" s="8">
        <f>NAGUA1!C17+NAGUA2!C18</f>
        <v>1298</v>
      </c>
      <c r="D17" s="8">
        <f>NAGUA1!D17+NAGUA2!D18</f>
        <v>1298</v>
      </c>
      <c r="E17" s="8">
        <f>NAGUA1!E17+NAGUA2!E18</f>
        <v>1298</v>
      </c>
      <c r="F17" s="8">
        <f>NAGUA1!F17+NAGUA2!F18</f>
        <v>1298</v>
      </c>
      <c r="G17" s="8">
        <f>NAGUA1!G17+NAGUA2!G18</f>
        <v>1298</v>
      </c>
      <c r="H17" s="8">
        <f>NAGUA1!H17+NAGUA2!H18</f>
        <v>1298</v>
      </c>
      <c r="I17" s="8">
        <f>NAGUA1!I17+NAGUA2!I18</f>
        <v>1298</v>
      </c>
      <c r="J17" s="5"/>
      <c r="K17" s="2"/>
    </row>
    <row r="18" spans="1:11" ht="18.75">
      <c r="A18" s="11" t="s">
        <v>18</v>
      </c>
      <c r="B18" s="10"/>
      <c r="C18" s="8">
        <f>NAGUA1!C18+NAGUA2!C19</f>
        <v>1390</v>
      </c>
      <c r="D18" s="8">
        <f>NAGUA1!D18+NAGUA2!D19</f>
        <v>1390</v>
      </c>
      <c r="E18" s="8">
        <f>NAGUA1!E18+NAGUA2!E19</f>
        <v>1390</v>
      </c>
      <c r="F18" s="8">
        <f>NAGUA1!F18+NAGUA2!F19</f>
        <v>1390</v>
      </c>
      <c r="G18" s="8">
        <f>NAGUA1!G18+NAGUA2!G19</f>
        <v>1390</v>
      </c>
      <c r="H18" s="8">
        <f>NAGUA1!H18+NAGUA2!H19</f>
        <v>1390</v>
      </c>
      <c r="I18" s="8">
        <f>NAGUA1!I18+NAGUA2!I19</f>
        <v>1390</v>
      </c>
      <c r="J18" s="5"/>
      <c r="K18" s="2"/>
    </row>
    <row r="19" spans="1:11" ht="18.75">
      <c r="A19" s="11" t="s">
        <v>19</v>
      </c>
      <c r="B19" s="10"/>
      <c r="C19" s="8">
        <f>NAGUA1!C19+NAGUA2!C20</f>
        <v>1403</v>
      </c>
      <c r="D19" s="8">
        <f>NAGUA1!D19+NAGUA2!D20</f>
        <v>1403</v>
      </c>
      <c r="E19" s="8">
        <f>NAGUA1!E19+NAGUA2!E20</f>
        <v>1403</v>
      </c>
      <c r="F19" s="8">
        <f>NAGUA1!F19+NAGUA2!F20</f>
        <v>1403</v>
      </c>
      <c r="G19" s="8">
        <f>NAGUA1!G19+NAGUA2!G20</f>
        <v>0</v>
      </c>
      <c r="H19" s="8">
        <f>NAGUA1!H19+NAGUA2!H20</f>
        <v>0</v>
      </c>
      <c r="I19" s="8">
        <f>NAGUA1!I19+NAGUA2!I20</f>
        <v>0</v>
      </c>
      <c r="J19" s="5"/>
      <c r="K19" s="2"/>
    </row>
    <row r="20" spans="1:11" ht="18.75">
      <c r="A20" s="11" t="s">
        <v>20</v>
      </c>
      <c r="B20" s="10"/>
      <c r="C20" s="8">
        <f>NAGUA1!C20+NAGUA2!C21</f>
        <v>1367</v>
      </c>
      <c r="D20" s="8">
        <f>NAGUA1!D20+NAGUA2!D21</f>
        <v>1367</v>
      </c>
      <c r="E20" s="8">
        <f>NAGUA1!E20+NAGUA2!E21</f>
        <v>1367</v>
      </c>
      <c r="F20" s="8">
        <f>NAGUA1!F20+NAGUA2!F21</f>
        <v>1367</v>
      </c>
      <c r="G20" s="8">
        <f>NAGUA1!G20+NAGUA2!G21</f>
        <v>0</v>
      </c>
      <c r="H20" s="8">
        <f>NAGUA1!H20+NAGUA2!H21</f>
        <v>0</v>
      </c>
      <c r="I20" s="8">
        <f>NAGUA1!I20+NAGUA2!I21</f>
        <v>0</v>
      </c>
      <c r="J20" s="5"/>
      <c r="K20" s="2"/>
    </row>
    <row r="21" spans="1:11" ht="15.75" customHeight="1">
      <c r="A21" s="11" t="s">
        <v>21</v>
      </c>
      <c r="B21" s="10"/>
      <c r="C21" s="8">
        <f>NAGUA1!C21+NAGUA2!C22</f>
        <v>1235</v>
      </c>
      <c r="D21" s="8">
        <f>NAGUA1!D21+NAGUA2!D22</f>
        <v>1235</v>
      </c>
      <c r="E21" s="8">
        <f>NAGUA1!E21+NAGUA2!E22</f>
        <v>1235</v>
      </c>
      <c r="F21" s="8">
        <f>NAGUA1!F21+NAGUA2!F22</f>
        <v>1235</v>
      </c>
      <c r="G21" s="8">
        <f>NAGUA1!G21+NAGUA2!G22</f>
        <v>0</v>
      </c>
      <c r="H21" s="8">
        <f>NAGUA1!H21+NAGUA2!H22</f>
        <v>0</v>
      </c>
      <c r="I21" s="8">
        <f>NAGUA1!I21+NAGUA2!I22</f>
        <v>0</v>
      </c>
      <c r="J21" s="5"/>
      <c r="K21" s="2"/>
    </row>
    <row r="22" spans="1:11" ht="15.75" customHeight="1">
      <c r="A22" s="7" t="s">
        <v>22</v>
      </c>
      <c r="B22" s="12">
        <f>SUM(B14:B21)</f>
        <v>1163</v>
      </c>
      <c r="C22" s="12">
        <f t="shared" ref="C22:I22" si="0">SUM(C16:C21)</f>
        <v>7962</v>
      </c>
      <c r="D22" s="12">
        <f t="shared" si="0"/>
        <v>7962</v>
      </c>
      <c r="E22" s="12">
        <f t="shared" si="0"/>
        <v>7962</v>
      </c>
      <c r="F22" s="12">
        <f t="shared" si="0"/>
        <v>7962</v>
      </c>
      <c r="G22" s="12">
        <f t="shared" si="0"/>
        <v>3957</v>
      </c>
      <c r="H22" s="12">
        <f t="shared" si="0"/>
        <v>3957</v>
      </c>
      <c r="I22" s="12">
        <f t="shared" si="0"/>
        <v>3957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44882</v>
      </c>
      <c r="J23" s="2"/>
      <c r="K23" s="2"/>
    </row>
    <row r="24" spans="1:11" ht="15.75" customHeight="1">
      <c r="A24" s="49" t="s">
        <v>4</v>
      </c>
      <c r="B24" s="51" t="s">
        <v>35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140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f>NAGUA1!B27+NAGUA2!B28</f>
        <v>435</v>
      </c>
      <c r="C27" s="8">
        <f>NAGUA1!C27+NAGUA2!C28</f>
        <v>0</v>
      </c>
      <c r="D27" s="8">
        <f>NAGUA1!D27+NAGUA2!D28</f>
        <v>0</v>
      </c>
      <c r="E27" s="8">
        <f>NAGUA1!E27+NAGUA2!E28</f>
        <v>0</v>
      </c>
      <c r="F27" s="8">
        <f>NAGUA1!F27+NAGUA2!F28</f>
        <v>0</v>
      </c>
      <c r="G27" s="8">
        <f>NAGUA1!G27+NAGUA2!G28</f>
        <v>0</v>
      </c>
      <c r="H27" s="8">
        <f>NAGUA1!H27+NAGUA2!H28</f>
        <v>0</v>
      </c>
      <c r="I27" s="8">
        <f>NAGUA1!I27+NAGUA2!I28</f>
        <v>0</v>
      </c>
      <c r="J27" s="2"/>
      <c r="K27" s="2"/>
    </row>
    <row r="28" spans="1:11" ht="15.75" customHeight="1">
      <c r="A28" s="9" t="s">
        <v>15</v>
      </c>
      <c r="B28" s="10"/>
      <c r="C28" s="8">
        <f>NAGUA1!C28+NAGUA2!C29</f>
        <v>0</v>
      </c>
      <c r="D28" s="8">
        <f>NAGUA1!D28+NAGUA2!D29</f>
        <v>0</v>
      </c>
      <c r="E28" s="8">
        <f>NAGUA1!E28+NAGUA2!E29</f>
        <v>0</v>
      </c>
      <c r="F28" s="8">
        <f>NAGUA1!F28+NAGUA2!F29</f>
        <v>0</v>
      </c>
      <c r="G28" s="8">
        <f>NAGUA1!G28+NAGUA2!G29</f>
        <v>0</v>
      </c>
      <c r="H28" s="8">
        <f>NAGUA1!H28+NAGUA2!H29</f>
        <v>0</v>
      </c>
      <c r="I28" s="8">
        <f>NAGUA1!I28+NAGUA2!I29</f>
        <v>0</v>
      </c>
      <c r="J28" s="2"/>
      <c r="K28" s="2"/>
    </row>
    <row r="29" spans="1:11" ht="15.75" customHeight="1">
      <c r="A29" s="11" t="s">
        <v>16</v>
      </c>
      <c r="B29" s="10"/>
      <c r="C29" s="8">
        <f>NAGUA1!C29+NAGUA2!C30</f>
        <v>408</v>
      </c>
      <c r="D29" s="8">
        <f>NAGUA1!D29+NAGUA2!D30</f>
        <v>408</v>
      </c>
      <c r="E29" s="8">
        <f>NAGUA1!E29+NAGUA2!E30</f>
        <v>408</v>
      </c>
      <c r="F29" s="8">
        <f>NAGUA1!F29+NAGUA2!F30</f>
        <v>408</v>
      </c>
      <c r="G29" s="8">
        <f>NAGUA1!G29+NAGUA2!G30</f>
        <v>408</v>
      </c>
      <c r="H29" s="8">
        <f>NAGUA1!H29+NAGUA2!H30</f>
        <v>413</v>
      </c>
      <c r="I29" s="8">
        <f>NAGUA1!I29+NAGUA2!I30</f>
        <v>408</v>
      </c>
      <c r="J29" s="2"/>
      <c r="K29" s="2"/>
    </row>
    <row r="30" spans="1:11" ht="15.75" customHeight="1">
      <c r="A30" s="11" t="s">
        <v>17</v>
      </c>
      <c r="B30" s="10"/>
      <c r="C30" s="8">
        <f>NAGUA1!C30+NAGUA2!C31</f>
        <v>428</v>
      </c>
      <c r="D30" s="8">
        <f>NAGUA1!D30+NAGUA2!D31</f>
        <v>428</v>
      </c>
      <c r="E30" s="8">
        <f>NAGUA1!E30+NAGUA2!E31</f>
        <v>428</v>
      </c>
      <c r="F30" s="8">
        <f>NAGUA1!F30+NAGUA2!F31</f>
        <v>428</v>
      </c>
      <c r="G30" s="8">
        <f>NAGUA1!G30+NAGUA2!G31</f>
        <v>428</v>
      </c>
      <c r="H30" s="8">
        <f>NAGUA1!H30+NAGUA2!H31</f>
        <v>433</v>
      </c>
      <c r="I30" s="8">
        <f>NAGUA1!I30+NAGUA2!I31</f>
        <v>428</v>
      </c>
      <c r="J30" s="2"/>
      <c r="K30" s="2"/>
    </row>
    <row r="31" spans="1:11" ht="15.75" customHeight="1">
      <c r="A31" s="11" t="s">
        <v>18</v>
      </c>
      <c r="B31" s="10"/>
      <c r="C31" s="8">
        <f>NAGUA1!C31+NAGUA2!C32</f>
        <v>451</v>
      </c>
      <c r="D31" s="8">
        <f>NAGUA1!D31+NAGUA2!D32</f>
        <v>451</v>
      </c>
      <c r="E31" s="8">
        <f>NAGUA1!E31+NAGUA2!E32</f>
        <v>457</v>
      </c>
      <c r="F31" s="8">
        <f>NAGUA1!F31+NAGUA2!F32</f>
        <v>451</v>
      </c>
      <c r="G31" s="8">
        <f>NAGUA1!G31+NAGUA2!G32</f>
        <v>451</v>
      </c>
      <c r="H31" s="8">
        <f>NAGUA1!H31+NAGUA2!H32</f>
        <v>517</v>
      </c>
      <c r="I31" s="8">
        <f>NAGUA1!I31+NAGUA2!I32</f>
        <v>451</v>
      </c>
      <c r="J31" s="2"/>
      <c r="K31" s="2"/>
    </row>
    <row r="32" spans="1:11" ht="15.75" customHeight="1">
      <c r="A32" s="11" t="s">
        <v>19</v>
      </c>
      <c r="B32" s="10"/>
      <c r="C32" s="8">
        <f>NAGUA1!C32+NAGUA2!C33</f>
        <v>490</v>
      </c>
      <c r="D32" s="8">
        <f>NAGUA1!D32+NAGUA2!D33</f>
        <v>504</v>
      </c>
      <c r="E32" s="8">
        <f>NAGUA1!E32+NAGUA2!E33</f>
        <v>500</v>
      </c>
      <c r="F32" s="8">
        <f>NAGUA1!F32+NAGUA2!F33</f>
        <v>521</v>
      </c>
      <c r="G32" s="8">
        <f>NAGUA1!G32+NAGUA2!G33</f>
        <v>0</v>
      </c>
      <c r="H32" s="8">
        <f>NAGUA1!H32+NAGUA2!H33</f>
        <v>0</v>
      </c>
      <c r="I32" s="8">
        <f>NAGUA1!I32+NAGUA2!I33</f>
        <v>0</v>
      </c>
      <c r="J32" s="2"/>
      <c r="K32" s="2"/>
    </row>
    <row r="33" spans="1:11" ht="15.75" customHeight="1">
      <c r="A33" s="11" t="s">
        <v>20</v>
      </c>
      <c r="B33" s="10"/>
      <c r="C33" s="8">
        <f>NAGUA1!C33+NAGUA2!C34</f>
        <v>467</v>
      </c>
      <c r="D33" s="8">
        <f>NAGUA1!D33+NAGUA2!D34</f>
        <v>476</v>
      </c>
      <c r="E33" s="8">
        <f>NAGUA1!E33+NAGUA2!E34</f>
        <v>467</v>
      </c>
      <c r="F33" s="8">
        <f>NAGUA1!F33+NAGUA2!F34</f>
        <v>486</v>
      </c>
      <c r="G33" s="8">
        <f>NAGUA1!G33+NAGUA2!G34</f>
        <v>0</v>
      </c>
      <c r="H33" s="8">
        <f>NAGUA1!H33+NAGUA2!H34</f>
        <v>0</v>
      </c>
      <c r="I33" s="8">
        <f>NAGUA1!I33+NAGUA2!I34</f>
        <v>0</v>
      </c>
      <c r="J33" s="2"/>
      <c r="K33" s="2"/>
    </row>
    <row r="34" spans="1:11" ht="15.75" customHeight="1">
      <c r="A34" s="11" t="s">
        <v>21</v>
      </c>
      <c r="B34" s="10"/>
      <c r="C34" s="8">
        <f>NAGUA1!C34+NAGUA2!C35</f>
        <v>447</v>
      </c>
      <c r="D34" s="8">
        <f>NAGUA1!D34+NAGUA2!D35</f>
        <v>455</v>
      </c>
      <c r="E34" s="8">
        <f>NAGUA1!E34+NAGUA2!E35</f>
        <v>447</v>
      </c>
      <c r="F34" s="8">
        <f>NAGUA1!F34+NAGUA2!F35</f>
        <v>457</v>
      </c>
      <c r="G34" s="8">
        <f>NAGUA1!G34+NAGUA2!G35</f>
        <v>0</v>
      </c>
      <c r="H34" s="8">
        <f>NAGUA1!H34+NAGUA2!H35</f>
        <v>0</v>
      </c>
      <c r="I34" s="8">
        <f>NAGUA1!I34+NAGUA2!I35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435</v>
      </c>
      <c r="C35" s="12">
        <f t="shared" si="1"/>
        <v>2691</v>
      </c>
      <c r="D35" s="12">
        <f t="shared" si="1"/>
        <v>2722</v>
      </c>
      <c r="E35" s="12">
        <f t="shared" si="1"/>
        <v>2707</v>
      </c>
      <c r="F35" s="12">
        <f t="shared" si="1"/>
        <v>2751</v>
      </c>
      <c r="G35" s="12">
        <f t="shared" si="1"/>
        <v>1287</v>
      </c>
      <c r="H35" s="12">
        <f t="shared" si="1"/>
        <v>1363</v>
      </c>
      <c r="I35" s="12">
        <f t="shared" si="1"/>
        <v>1287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15243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35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141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>
      <c r="A41" s="7" t="s">
        <v>14</v>
      </c>
      <c r="B41" s="10">
        <f>NAGUA1!B41+NAGUA2!B42</f>
        <v>292</v>
      </c>
      <c r="C41" s="8">
        <f>NAGUA1!C41+NAGUA2!C42</f>
        <v>0</v>
      </c>
      <c r="D41" s="8">
        <f>NAGUA1!D41+NAGUA2!D42</f>
        <v>0</v>
      </c>
      <c r="E41" s="8">
        <f>NAGUA1!E41+NAGUA2!E42</f>
        <v>0</v>
      </c>
      <c r="F41" s="8">
        <f>NAGUA1!F41+NAGUA2!F42</f>
        <v>0</v>
      </c>
      <c r="G41" s="8">
        <f>NAGUA1!G41+NAGUA2!G42</f>
        <v>0</v>
      </c>
      <c r="H41" s="8">
        <f>NAGUA1!H41+NAGUA2!H42</f>
        <v>0</v>
      </c>
      <c r="I41" s="8">
        <f>NAGUA1!I41+NAGUA2!I42</f>
        <v>0</v>
      </c>
      <c r="J41" s="2"/>
      <c r="K41" s="2"/>
    </row>
    <row r="42" spans="1:11" ht="15.75" customHeight="1">
      <c r="A42" s="9" t="s">
        <v>15</v>
      </c>
      <c r="B42" s="10"/>
      <c r="C42" s="8">
        <f>NAGUA1!C42+NAGUA2!C43</f>
        <v>0</v>
      </c>
      <c r="D42" s="8">
        <f>NAGUA1!D42+NAGUA2!D43</f>
        <v>0</v>
      </c>
      <c r="E42" s="8">
        <f>NAGUA1!E42+NAGUA2!E43</f>
        <v>0</v>
      </c>
      <c r="F42" s="8">
        <f>NAGUA1!F42+NAGUA2!F43</f>
        <v>0</v>
      </c>
      <c r="G42" s="8">
        <f>NAGUA1!G42+NAGUA2!G43</f>
        <v>0</v>
      </c>
      <c r="H42" s="8">
        <f>NAGUA1!H42+NAGUA2!H43</f>
        <v>0</v>
      </c>
      <c r="I42" s="8">
        <f>NAGUA1!I42+NAGUA2!I43</f>
        <v>0</v>
      </c>
      <c r="J42" s="2"/>
      <c r="K42" s="2"/>
    </row>
    <row r="43" spans="1:11" ht="15.75" customHeight="1">
      <c r="A43" s="11" t="s">
        <v>16</v>
      </c>
      <c r="B43" s="10"/>
      <c r="C43" s="8">
        <f>NAGUA1!C43+NAGUA2!C44</f>
        <v>346</v>
      </c>
      <c r="D43" s="8">
        <f>NAGUA1!D43+NAGUA2!D44</f>
        <v>346</v>
      </c>
      <c r="E43" s="8">
        <f>NAGUA1!E43+NAGUA2!E44</f>
        <v>296</v>
      </c>
      <c r="F43" s="8">
        <f>NAGUA1!F43+NAGUA2!F44</f>
        <v>296</v>
      </c>
      <c r="G43" s="8">
        <f>NAGUA1!G43+NAGUA2!G44</f>
        <v>296</v>
      </c>
      <c r="H43" s="8">
        <f>NAGUA1!H43+NAGUA2!H44</f>
        <v>538</v>
      </c>
      <c r="I43" s="8">
        <f>NAGUA1!I43+NAGUA2!I44</f>
        <v>306</v>
      </c>
      <c r="J43" s="2"/>
      <c r="K43" s="2"/>
    </row>
    <row r="44" spans="1:11" ht="15.75" customHeight="1">
      <c r="A44" s="11" t="s">
        <v>17</v>
      </c>
      <c r="B44" s="10"/>
      <c r="C44" s="8">
        <f>NAGUA1!C44+NAGUA2!C45</f>
        <v>275</v>
      </c>
      <c r="D44" s="8">
        <f>NAGUA1!D44+NAGUA2!D45</f>
        <v>275</v>
      </c>
      <c r="E44" s="8">
        <f>NAGUA1!E44+NAGUA2!E45</f>
        <v>275</v>
      </c>
      <c r="F44" s="8">
        <f>NAGUA1!F44+NAGUA2!F45</f>
        <v>275</v>
      </c>
      <c r="G44" s="8">
        <f>NAGUA1!G44+NAGUA2!G45</f>
        <v>325</v>
      </c>
      <c r="H44" s="8">
        <f>NAGUA1!H44+NAGUA2!H45</f>
        <v>275</v>
      </c>
      <c r="I44" s="8">
        <f>NAGUA1!I44+NAGUA2!I45</f>
        <v>325</v>
      </c>
      <c r="J44" s="2"/>
      <c r="K44" s="2"/>
    </row>
    <row r="45" spans="1:11" ht="15.75" customHeight="1">
      <c r="A45" s="11" t="s">
        <v>18</v>
      </c>
      <c r="B45" s="10"/>
      <c r="C45" s="8">
        <f>NAGUA1!C45+NAGUA2!C46</f>
        <v>314</v>
      </c>
      <c r="D45" s="8">
        <f>NAGUA1!D45+NAGUA2!D46</f>
        <v>314</v>
      </c>
      <c r="E45" s="8">
        <f>NAGUA1!E45+NAGUA2!E46</f>
        <v>314</v>
      </c>
      <c r="F45" s="8">
        <f>NAGUA1!F45+NAGUA2!F46</f>
        <v>364</v>
      </c>
      <c r="G45" s="8">
        <f>NAGUA1!G45+NAGUA2!G46</f>
        <v>314</v>
      </c>
      <c r="H45" s="8">
        <f>NAGUA1!H45+NAGUA2!H46</f>
        <v>314</v>
      </c>
      <c r="I45" s="8">
        <f>NAGUA1!I45+NAGUA2!I46</f>
        <v>314</v>
      </c>
      <c r="J45" s="2"/>
      <c r="K45" s="2"/>
    </row>
    <row r="46" spans="1:11" ht="15.75" customHeight="1">
      <c r="A46" s="11" t="s">
        <v>19</v>
      </c>
      <c r="B46" s="10"/>
      <c r="C46" s="8">
        <f>NAGUA1!C46+NAGUA2!C47</f>
        <v>317</v>
      </c>
      <c r="D46" s="8">
        <f>NAGUA1!D46+NAGUA2!D47</f>
        <v>367</v>
      </c>
      <c r="E46" s="8">
        <f>NAGUA1!E46+NAGUA2!E47</f>
        <v>317</v>
      </c>
      <c r="F46" s="8">
        <f>NAGUA1!F46+NAGUA2!F47</f>
        <v>267</v>
      </c>
      <c r="G46" s="8">
        <f>NAGUA1!G46+NAGUA2!G47</f>
        <v>0</v>
      </c>
      <c r="H46" s="8">
        <f>NAGUA1!H46+NAGUA2!H47</f>
        <v>0</v>
      </c>
      <c r="I46" s="8">
        <f>NAGUA1!I46+NAGUA2!I47</f>
        <v>0</v>
      </c>
      <c r="J46" s="2"/>
      <c r="K46" s="2"/>
    </row>
    <row r="47" spans="1:11" ht="15.75" customHeight="1">
      <c r="A47" s="11" t="s">
        <v>20</v>
      </c>
      <c r="B47" s="10"/>
      <c r="C47" s="8">
        <f>NAGUA1!C47+NAGUA2!C48</f>
        <v>314</v>
      </c>
      <c r="D47" s="8">
        <f>NAGUA1!D47+NAGUA2!D48</f>
        <v>314</v>
      </c>
      <c r="E47" s="8">
        <f>NAGUA1!E47+NAGUA2!E48</f>
        <v>314</v>
      </c>
      <c r="F47" s="8">
        <f>NAGUA1!F47+NAGUA2!F48</f>
        <v>314</v>
      </c>
      <c r="G47" s="8">
        <f>NAGUA1!G47+NAGUA2!G48</f>
        <v>0</v>
      </c>
      <c r="H47" s="8">
        <f>NAGUA1!H47+NAGUA2!H48</f>
        <v>0</v>
      </c>
      <c r="I47" s="8">
        <f>NAGUA1!I47+NAGUA2!I48</f>
        <v>0</v>
      </c>
      <c r="J47" s="2"/>
      <c r="K47" s="2"/>
    </row>
    <row r="48" spans="1:11" ht="15.75" customHeight="1">
      <c r="A48" s="11" t="s">
        <v>21</v>
      </c>
      <c r="B48" s="10"/>
      <c r="C48" s="8">
        <f>NAGUA1!C48+NAGUA2!C49</f>
        <v>355</v>
      </c>
      <c r="D48" s="8">
        <f>NAGUA1!D48+NAGUA2!D49</f>
        <v>305</v>
      </c>
      <c r="E48" s="8">
        <f>NAGUA1!E48+NAGUA2!E49</f>
        <v>355</v>
      </c>
      <c r="F48" s="8">
        <f>NAGUA1!F48+NAGUA2!F49</f>
        <v>305</v>
      </c>
      <c r="G48" s="8">
        <f>NAGUA1!G48+NAGUA2!G49</f>
        <v>0</v>
      </c>
      <c r="H48" s="8">
        <f>NAGUA1!H48+NAGUA2!H49</f>
        <v>0</v>
      </c>
      <c r="I48" s="8">
        <f>NAGUA1!I48+NAGUA2!I49</f>
        <v>0</v>
      </c>
      <c r="J48" s="2"/>
      <c r="K48" s="2"/>
    </row>
    <row r="49" spans="1:11" ht="15.75" customHeight="1">
      <c r="A49" s="7" t="s">
        <v>22</v>
      </c>
      <c r="B49" s="12">
        <f t="shared" ref="B49:I49" si="2">SUM(B41:B48)</f>
        <v>292</v>
      </c>
      <c r="C49" s="12">
        <f t="shared" si="2"/>
        <v>1921</v>
      </c>
      <c r="D49" s="12">
        <f t="shared" si="2"/>
        <v>1921</v>
      </c>
      <c r="E49" s="12">
        <f t="shared" si="2"/>
        <v>1871</v>
      </c>
      <c r="F49" s="12">
        <f t="shared" si="2"/>
        <v>1821</v>
      </c>
      <c r="G49" s="12">
        <f t="shared" si="2"/>
        <v>935</v>
      </c>
      <c r="H49" s="12">
        <f t="shared" si="2"/>
        <v>1127</v>
      </c>
      <c r="I49" s="12">
        <f t="shared" si="2"/>
        <v>945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10833</v>
      </c>
      <c r="J50" s="2"/>
      <c r="K50" s="2"/>
    </row>
    <row r="51" spans="1:11" ht="15.75" customHeight="1">
      <c r="A51" s="49" t="s">
        <v>4</v>
      </c>
      <c r="B51" s="51" t="s">
        <v>35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142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10">
        <f>NAGUA1!B54+NAGUA2!B55</f>
        <v>1031</v>
      </c>
      <c r="C54" s="8">
        <f>NAGUA1!C54+NAGUA2!C55</f>
        <v>0</v>
      </c>
      <c r="D54" s="8">
        <f>NAGUA1!D54+NAGUA2!D55</f>
        <v>0</v>
      </c>
      <c r="E54" s="8">
        <f>NAGUA1!E54+NAGUA2!E55</f>
        <v>0</v>
      </c>
      <c r="F54" s="8">
        <f>NAGUA1!F54+NAGUA2!F55</f>
        <v>0</v>
      </c>
      <c r="G54" s="8">
        <f>NAGUA1!G54+NAGUA2!G55</f>
        <v>0</v>
      </c>
      <c r="H54" s="8">
        <f>NAGUA1!H54+NAGUA2!H55</f>
        <v>0</v>
      </c>
      <c r="I54" s="8">
        <f>NAGUA1!I54+NAGUA2!I55</f>
        <v>0</v>
      </c>
      <c r="J54" s="2"/>
      <c r="K54" s="2"/>
    </row>
    <row r="55" spans="1:11" ht="15.75" customHeight="1">
      <c r="A55" s="9" t="s">
        <v>15</v>
      </c>
      <c r="B55" s="10"/>
      <c r="C55" s="8">
        <f>NAGUA1!C55+NAGUA2!C56</f>
        <v>0</v>
      </c>
      <c r="D55" s="8">
        <f>NAGUA1!D55+NAGUA2!D56</f>
        <v>0</v>
      </c>
      <c r="E55" s="8">
        <f>NAGUA1!E55+NAGUA2!E56</f>
        <v>0</v>
      </c>
      <c r="F55" s="8">
        <f>NAGUA1!F55+NAGUA2!F56</f>
        <v>0</v>
      </c>
      <c r="G55" s="8">
        <f>NAGUA1!G55+NAGUA2!G56</f>
        <v>0</v>
      </c>
      <c r="H55" s="8">
        <f>NAGUA1!H55+NAGUA2!H56</f>
        <v>0</v>
      </c>
      <c r="I55" s="8">
        <f>NAGUA1!I55+NAGUA2!I56</f>
        <v>0</v>
      </c>
      <c r="J55" s="2"/>
      <c r="K55" s="2"/>
    </row>
    <row r="56" spans="1:11" ht="15.75" customHeight="1">
      <c r="A56" s="11" t="s">
        <v>16</v>
      </c>
      <c r="B56" s="10"/>
      <c r="C56" s="8">
        <f>NAGUA1!C56+NAGUA2!C57</f>
        <v>1267</v>
      </c>
      <c r="D56" s="8">
        <f>NAGUA1!D56+NAGUA2!D57</f>
        <v>1267</v>
      </c>
      <c r="E56" s="8">
        <f>NAGUA1!E56+NAGUA2!E57</f>
        <v>1267</v>
      </c>
      <c r="F56" s="8">
        <f>NAGUA1!F56+NAGUA2!F57</f>
        <v>1067</v>
      </c>
      <c r="G56" s="8">
        <f>NAGUA1!G56+NAGUA2!G57</f>
        <v>1267</v>
      </c>
      <c r="H56" s="8">
        <f>NAGUA1!H56+NAGUA2!H57</f>
        <v>1067</v>
      </c>
      <c r="I56" s="8">
        <f>NAGUA1!I56+NAGUA2!I57</f>
        <v>1067</v>
      </c>
      <c r="J56" s="2"/>
      <c r="K56" s="2"/>
    </row>
    <row r="57" spans="1:11" ht="15.75" customHeight="1">
      <c r="A57" s="11" t="s">
        <v>17</v>
      </c>
      <c r="B57" s="10"/>
      <c r="C57" s="8">
        <f>NAGUA1!C57+NAGUA2!C58</f>
        <v>1163</v>
      </c>
      <c r="D57" s="8">
        <f>NAGUA1!D57+NAGUA2!D58</f>
        <v>1163</v>
      </c>
      <c r="E57" s="8">
        <f>NAGUA1!E57+NAGUA2!E58</f>
        <v>1163</v>
      </c>
      <c r="F57" s="8">
        <f>NAGUA1!F57+NAGUA2!F58</f>
        <v>1163</v>
      </c>
      <c r="G57" s="8">
        <f>NAGUA1!G57+NAGUA2!G58</f>
        <v>1163</v>
      </c>
      <c r="H57" s="8">
        <f>NAGUA1!H57+NAGUA2!H58</f>
        <v>1163</v>
      </c>
      <c r="I57" s="8">
        <f>NAGUA1!I57+NAGUA2!I58</f>
        <v>1343</v>
      </c>
      <c r="J57" s="2"/>
      <c r="K57" s="2"/>
    </row>
    <row r="58" spans="1:11" ht="15.75" customHeight="1">
      <c r="A58" s="11" t="s">
        <v>18</v>
      </c>
      <c r="B58" s="10"/>
      <c r="C58" s="8">
        <f>NAGUA1!C58+NAGUA2!C59</f>
        <v>1311</v>
      </c>
      <c r="D58" s="8">
        <f>NAGUA1!D58+NAGUA2!D59</f>
        <v>1311</v>
      </c>
      <c r="E58" s="8">
        <f>NAGUA1!E58+NAGUA2!E59</f>
        <v>1311</v>
      </c>
      <c r="F58" s="8">
        <f>NAGUA1!F58+NAGUA2!F59</f>
        <v>1311</v>
      </c>
      <c r="G58" s="8">
        <f>NAGUA1!G58+NAGUA2!G59</f>
        <v>1311</v>
      </c>
      <c r="H58" s="8">
        <f>NAGUA1!H58+NAGUA2!H59</f>
        <v>1311</v>
      </c>
      <c r="I58" s="8">
        <f>NAGUA1!I58+NAGUA2!I59</f>
        <v>1311</v>
      </c>
      <c r="J58" s="2"/>
      <c r="K58" s="2"/>
    </row>
    <row r="59" spans="1:11" ht="15.75" customHeight="1">
      <c r="A59" s="11" t="s">
        <v>19</v>
      </c>
      <c r="B59" s="10"/>
      <c r="C59" s="8">
        <f>NAGUA1!C59+NAGUA2!C60</f>
        <v>1380</v>
      </c>
      <c r="D59" s="8">
        <f>NAGUA1!D59+NAGUA2!D60</f>
        <v>1230</v>
      </c>
      <c r="E59" s="8">
        <f>NAGUA1!E59+NAGUA2!E60</f>
        <v>1230</v>
      </c>
      <c r="F59" s="8">
        <f>NAGUA1!F59+NAGUA2!F60</f>
        <v>1230</v>
      </c>
      <c r="G59" s="8">
        <f>NAGUA1!G59+NAGUA2!G60</f>
        <v>0</v>
      </c>
      <c r="H59" s="8">
        <f>NAGUA1!H59+NAGUA2!H60</f>
        <v>0</v>
      </c>
      <c r="I59" s="8">
        <f>NAGUA1!I59+NAGUA2!I60</f>
        <v>0</v>
      </c>
      <c r="J59" s="2"/>
      <c r="K59" s="2"/>
    </row>
    <row r="60" spans="1:11" ht="15.75" customHeight="1">
      <c r="A60" s="11" t="s">
        <v>20</v>
      </c>
      <c r="B60" s="10"/>
      <c r="C60" s="8">
        <f>NAGUA1!C60+NAGUA2!C61</f>
        <v>1206</v>
      </c>
      <c r="D60" s="8">
        <f>NAGUA1!D60+NAGUA2!D61</f>
        <v>1206</v>
      </c>
      <c r="E60" s="8">
        <f>NAGUA1!E60+NAGUA2!E61</f>
        <v>1356</v>
      </c>
      <c r="F60" s="8">
        <f>NAGUA1!F60+NAGUA2!F61</f>
        <v>1356</v>
      </c>
      <c r="G60" s="8">
        <f>NAGUA1!G60+NAGUA2!G61</f>
        <v>0</v>
      </c>
      <c r="H60" s="8">
        <f>NAGUA1!H60+NAGUA2!H61</f>
        <v>0</v>
      </c>
      <c r="I60" s="8">
        <f>NAGUA1!I60+NAGUA2!I61</f>
        <v>0</v>
      </c>
      <c r="J60" s="2"/>
      <c r="K60" s="2"/>
    </row>
    <row r="61" spans="1:11" ht="15.75" customHeight="1">
      <c r="A61" s="11" t="s">
        <v>21</v>
      </c>
      <c r="B61" s="10"/>
      <c r="C61" s="8">
        <f>NAGUA1!C61+NAGUA2!C62</f>
        <v>1189</v>
      </c>
      <c r="D61" s="8">
        <f>NAGUA1!D61+NAGUA2!D62</f>
        <v>1189</v>
      </c>
      <c r="E61" s="8">
        <f>NAGUA1!E61+NAGUA2!E62</f>
        <v>1189</v>
      </c>
      <c r="F61" s="8">
        <f>NAGUA1!F61+NAGUA2!F62</f>
        <v>1189</v>
      </c>
      <c r="G61" s="8">
        <f>NAGUA1!G61+NAGUA2!G62</f>
        <v>0</v>
      </c>
      <c r="H61" s="8">
        <f>NAGUA1!H61+NAGUA2!H62</f>
        <v>0</v>
      </c>
      <c r="I61" s="8">
        <f>NAGUA1!I61+NAGUA2!I62</f>
        <v>0</v>
      </c>
      <c r="J61" s="2"/>
      <c r="K61" s="2"/>
    </row>
    <row r="62" spans="1:11" ht="15.75" customHeight="1">
      <c r="A62" s="7" t="s">
        <v>22</v>
      </c>
      <c r="B62" s="12">
        <f t="shared" ref="B62:I62" si="3">SUM(B54:B61)</f>
        <v>1031</v>
      </c>
      <c r="C62" s="12">
        <f t="shared" si="3"/>
        <v>7516</v>
      </c>
      <c r="D62" s="12">
        <f t="shared" si="3"/>
        <v>7366</v>
      </c>
      <c r="E62" s="12">
        <f t="shared" si="3"/>
        <v>7516</v>
      </c>
      <c r="F62" s="12">
        <f t="shared" si="3"/>
        <v>7316</v>
      </c>
      <c r="G62" s="12">
        <f t="shared" si="3"/>
        <v>3741</v>
      </c>
      <c r="H62" s="12">
        <f t="shared" si="3"/>
        <v>3541</v>
      </c>
      <c r="I62" s="15">
        <f t="shared" si="3"/>
        <v>3721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41748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35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143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10">
        <f>NAGUA1!B68+NAGUA2!B69</f>
        <v>429</v>
      </c>
      <c r="C68" s="8">
        <f>NAGUA1!C68+NAGUA2!C69</f>
        <v>0</v>
      </c>
      <c r="D68" s="8">
        <f>NAGUA1!D68+NAGUA2!D69</f>
        <v>0</v>
      </c>
      <c r="E68" s="8">
        <f>NAGUA1!E68+NAGUA2!E69</f>
        <v>0</v>
      </c>
      <c r="F68" s="8">
        <f>NAGUA1!F68+NAGUA2!F69</f>
        <v>0</v>
      </c>
      <c r="G68" s="8">
        <f>NAGUA1!G68+NAGUA2!G69</f>
        <v>0</v>
      </c>
      <c r="H68" s="8">
        <f>NAGUA1!H68+NAGUA2!H69</f>
        <v>0</v>
      </c>
      <c r="I68" s="8">
        <f>NAGUA1!I68+NAGUA2!I69</f>
        <v>0</v>
      </c>
      <c r="J68" s="2"/>
      <c r="K68" s="2"/>
    </row>
    <row r="69" spans="1:11" ht="15.75" customHeight="1">
      <c r="A69" s="9" t="s">
        <v>15</v>
      </c>
      <c r="B69" s="10"/>
      <c r="C69" s="8">
        <f>NAGUA1!C69+NAGUA2!C70</f>
        <v>0</v>
      </c>
      <c r="D69" s="8">
        <f>NAGUA1!D69+NAGUA2!D70</f>
        <v>0</v>
      </c>
      <c r="E69" s="8">
        <f>NAGUA1!E69+NAGUA2!E70</f>
        <v>0</v>
      </c>
      <c r="F69" s="8">
        <f>NAGUA1!F69+NAGUA2!F70</f>
        <v>0</v>
      </c>
      <c r="G69" s="8">
        <f>NAGUA1!G69+NAGUA2!G70</f>
        <v>0</v>
      </c>
      <c r="H69" s="8">
        <f>NAGUA1!H69+NAGUA2!H70</f>
        <v>0</v>
      </c>
      <c r="I69" s="8">
        <f>NAGUA1!I69+NAGUA2!I70</f>
        <v>0</v>
      </c>
      <c r="J69" s="2"/>
      <c r="K69" s="2"/>
    </row>
    <row r="70" spans="1:11" ht="15.75" customHeight="1">
      <c r="A70" s="11" t="s">
        <v>16</v>
      </c>
      <c r="B70" s="10"/>
      <c r="C70" s="8">
        <f>NAGUA1!C70+NAGUA2!C71</f>
        <v>539</v>
      </c>
      <c r="D70" s="8">
        <f>NAGUA1!D70+NAGUA2!D71</f>
        <v>493</v>
      </c>
      <c r="E70" s="8">
        <f>NAGUA1!E70+NAGUA2!E71</f>
        <v>486</v>
      </c>
      <c r="F70" s="8">
        <f>NAGUA1!F70+NAGUA2!F71</f>
        <v>493</v>
      </c>
      <c r="G70" s="8">
        <f>NAGUA1!G70+NAGUA2!G71</f>
        <v>486</v>
      </c>
      <c r="H70" s="8">
        <f>NAGUA1!H70+NAGUA2!H71</f>
        <v>498</v>
      </c>
      <c r="I70" s="8">
        <f>NAGUA1!I70+NAGUA2!I71</f>
        <v>472</v>
      </c>
      <c r="J70" s="2"/>
      <c r="K70" s="2"/>
    </row>
    <row r="71" spans="1:11" ht="15.75" customHeight="1">
      <c r="A71" s="11" t="s">
        <v>17</v>
      </c>
      <c r="B71" s="10"/>
      <c r="C71" s="8">
        <f>NAGUA1!C71+NAGUA2!C72</f>
        <v>558</v>
      </c>
      <c r="D71" s="8">
        <f>NAGUA1!D71+NAGUA2!D72</f>
        <v>481</v>
      </c>
      <c r="E71" s="8">
        <f>NAGUA1!E71+NAGUA2!E72</f>
        <v>475</v>
      </c>
      <c r="F71" s="8">
        <f>NAGUA1!F71+NAGUA2!F72</f>
        <v>533</v>
      </c>
      <c r="G71" s="8">
        <f>NAGUA1!G71+NAGUA2!G72</f>
        <v>445</v>
      </c>
      <c r="H71" s="8">
        <f>NAGUA1!H71+NAGUA2!H72</f>
        <v>461</v>
      </c>
      <c r="I71" s="8">
        <f>NAGUA1!I71+NAGUA2!I72</f>
        <v>460</v>
      </c>
      <c r="J71" s="2"/>
      <c r="K71" s="2"/>
    </row>
    <row r="72" spans="1:11" ht="15.75" customHeight="1">
      <c r="A72" s="11" t="s">
        <v>18</v>
      </c>
      <c r="B72" s="10"/>
      <c r="C72" s="8">
        <f>NAGUA1!C72+NAGUA2!C73</f>
        <v>539</v>
      </c>
      <c r="D72" s="8">
        <f>NAGUA1!D72+NAGUA2!D73</f>
        <v>543</v>
      </c>
      <c r="E72" s="8">
        <f>NAGUA1!E72+NAGUA2!E73</f>
        <v>629</v>
      </c>
      <c r="F72" s="8">
        <f>NAGUA1!F72+NAGUA2!F73</f>
        <v>562</v>
      </c>
      <c r="G72" s="8">
        <f>NAGUA1!G72+NAGUA2!G73</f>
        <v>504</v>
      </c>
      <c r="H72" s="8">
        <f>NAGUA1!H72+NAGUA2!H73</f>
        <v>504</v>
      </c>
      <c r="I72" s="8">
        <f>NAGUA1!I72+NAGUA2!I73</f>
        <v>504</v>
      </c>
      <c r="J72" s="2"/>
      <c r="K72" s="2"/>
    </row>
    <row r="73" spans="1:11" ht="15.75" customHeight="1">
      <c r="A73" s="11" t="s">
        <v>19</v>
      </c>
      <c r="B73" s="10"/>
      <c r="C73" s="8">
        <f>NAGUA1!C73+NAGUA2!C74</f>
        <v>499</v>
      </c>
      <c r="D73" s="8">
        <f>NAGUA1!D73+NAGUA2!D74</f>
        <v>499</v>
      </c>
      <c r="E73" s="8">
        <f>NAGUA1!E73+NAGUA2!E74</f>
        <v>499</v>
      </c>
      <c r="F73" s="8">
        <f>NAGUA1!F73+NAGUA2!F74</f>
        <v>499</v>
      </c>
      <c r="G73" s="8">
        <f>NAGUA1!G73+NAGUA2!G74</f>
        <v>0</v>
      </c>
      <c r="H73" s="8">
        <f>NAGUA1!H73+NAGUA2!H74</f>
        <v>0</v>
      </c>
      <c r="I73" s="8">
        <f>NAGUA1!I73+NAGUA2!I74</f>
        <v>0</v>
      </c>
      <c r="J73" s="2"/>
      <c r="K73" s="2"/>
    </row>
    <row r="74" spans="1:11" ht="15.75" customHeight="1">
      <c r="A74" s="11" t="s">
        <v>20</v>
      </c>
      <c r="B74" s="10"/>
      <c r="C74" s="8">
        <f>NAGUA1!C74+NAGUA2!C75</f>
        <v>516</v>
      </c>
      <c r="D74" s="8">
        <f>NAGUA1!D74+NAGUA2!D75</f>
        <v>519</v>
      </c>
      <c r="E74" s="8">
        <f>NAGUA1!E74+NAGUA2!E75</f>
        <v>521</v>
      </c>
      <c r="F74" s="8">
        <f>NAGUA1!F74+NAGUA2!F75</f>
        <v>515</v>
      </c>
      <c r="G74" s="8">
        <f>NAGUA1!G74+NAGUA2!G75</f>
        <v>0</v>
      </c>
      <c r="H74" s="8">
        <f>NAGUA1!H74+NAGUA2!H75</f>
        <v>0</v>
      </c>
      <c r="I74" s="8">
        <f>NAGUA1!I74+NAGUA2!I75</f>
        <v>0</v>
      </c>
      <c r="J74" s="2"/>
      <c r="K74" s="2"/>
    </row>
    <row r="75" spans="1:11" ht="15.75" customHeight="1">
      <c r="A75" s="11" t="s">
        <v>21</v>
      </c>
      <c r="B75" s="10"/>
      <c r="C75" s="8">
        <f>NAGUA1!C75+NAGUA2!C76</f>
        <v>493</v>
      </c>
      <c r="D75" s="8">
        <f>NAGUA1!D75+NAGUA2!D76</f>
        <v>493</v>
      </c>
      <c r="E75" s="8">
        <f>NAGUA1!E75+NAGUA2!E76</f>
        <v>493</v>
      </c>
      <c r="F75" s="8">
        <f>NAGUA1!F75+NAGUA2!F76</f>
        <v>493</v>
      </c>
      <c r="G75" s="8">
        <f>NAGUA1!G75+NAGUA2!G76</f>
        <v>0</v>
      </c>
      <c r="H75" s="8">
        <f>NAGUA1!H75+NAGUA2!H76</f>
        <v>0</v>
      </c>
      <c r="I75" s="8">
        <f>NAGUA1!I75+NAGUA2!I76</f>
        <v>0</v>
      </c>
      <c r="J75" s="2"/>
      <c r="K75" s="2"/>
    </row>
    <row r="76" spans="1:11" ht="15.75" customHeight="1">
      <c r="A76" s="7" t="s">
        <v>22</v>
      </c>
      <c r="B76" s="12">
        <f t="shared" ref="B76:I76" si="4">SUM(B68:B75)</f>
        <v>429</v>
      </c>
      <c r="C76" s="12">
        <f t="shared" si="4"/>
        <v>3144</v>
      </c>
      <c r="D76" s="12">
        <f t="shared" si="4"/>
        <v>3028</v>
      </c>
      <c r="E76" s="12">
        <f t="shared" si="4"/>
        <v>3103</v>
      </c>
      <c r="F76" s="12">
        <f t="shared" si="4"/>
        <v>3095</v>
      </c>
      <c r="G76" s="12">
        <f t="shared" si="4"/>
        <v>1435</v>
      </c>
      <c r="H76" s="12">
        <f t="shared" si="4"/>
        <v>1463</v>
      </c>
      <c r="I76" s="12">
        <f t="shared" si="4"/>
        <v>1436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17133</v>
      </c>
      <c r="J77" s="2"/>
      <c r="K77" s="2"/>
    </row>
    <row r="78" spans="1:11" ht="15.75" customHeight="1">
      <c r="A78" s="49" t="s">
        <v>4</v>
      </c>
      <c r="B78" s="51" t="s">
        <v>35</v>
      </c>
      <c r="C78" s="47"/>
      <c r="D78" s="47"/>
      <c r="E78" s="47"/>
      <c r="F78" s="47"/>
      <c r="G78" s="47"/>
      <c r="H78" s="47"/>
      <c r="I78" s="48"/>
      <c r="J78" s="2"/>
      <c r="K78" s="2"/>
    </row>
    <row r="79" spans="1:11" ht="15.75" customHeight="1">
      <c r="A79" s="63"/>
      <c r="B79" s="51" t="s">
        <v>144</v>
      </c>
      <c r="C79" s="47"/>
      <c r="D79" s="47"/>
      <c r="E79" s="47"/>
      <c r="F79" s="47"/>
      <c r="G79" s="47"/>
      <c r="H79" s="47"/>
      <c r="I79" s="48"/>
      <c r="J79" s="2"/>
      <c r="K79" s="2"/>
    </row>
    <row r="80" spans="1:11" ht="15.75" customHeight="1">
      <c r="A80" s="50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>
      <c r="A81" s="7" t="s">
        <v>14</v>
      </c>
      <c r="B81" s="10">
        <f>NAGUA1!B81+NAGUA2!B82</f>
        <v>444</v>
      </c>
      <c r="C81" s="8">
        <f>NAGUA1!C81+NAGUA2!C82</f>
        <v>0</v>
      </c>
      <c r="D81" s="8">
        <f>NAGUA1!D81+NAGUA2!D82</f>
        <v>0</v>
      </c>
      <c r="E81" s="8">
        <f>NAGUA1!E81+NAGUA2!E82</f>
        <v>0</v>
      </c>
      <c r="F81" s="8">
        <f>NAGUA1!F81+NAGUA2!F82</f>
        <v>0</v>
      </c>
      <c r="G81" s="8">
        <f>NAGUA1!G81+NAGUA2!G82</f>
        <v>0</v>
      </c>
      <c r="H81" s="8">
        <f>NAGUA1!H81+NAGUA2!H82</f>
        <v>0</v>
      </c>
      <c r="I81" s="8">
        <f>NAGUA1!I81+NAGUA2!I82</f>
        <v>0</v>
      </c>
      <c r="J81" s="2"/>
      <c r="K81" s="2"/>
    </row>
    <row r="82" spans="1:11" ht="15.75" customHeight="1">
      <c r="A82" s="9" t="s">
        <v>15</v>
      </c>
      <c r="B82" s="10"/>
      <c r="C82" s="8">
        <f>NAGUA1!C82+NAGUA2!C83</f>
        <v>0</v>
      </c>
      <c r="D82" s="8">
        <f>NAGUA1!D82+NAGUA2!D83</f>
        <v>0</v>
      </c>
      <c r="E82" s="8">
        <f>NAGUA1!E82+NAGUA2!E83</f>
        <v>0</v>
      </c>
      <c r="F82" s="8">
        <f>NAGUA1!F82+NAGUA2!F83</f>
        <v>0</v>
      </c>
      <c r="G82" s="8">
        <f>NAGUA1!G82+NAGUA2!G83</f>
        <v>0</v>
      </c>
      <c r="H82" s="8">
        <f>NAGUA1!H82+NAGUA2!H83</f>
        <v>0</v>
      </c>
      <c r="I82" s="8">
        <f>NAGUA1!I82+NAGUA2!I83</f>
        <v>0</v>
      </c>
      <c r="J82" s="2"/>
      <c r="K82" s="2"/>
    </row>
    <row r="83" spans="1:11" ht="15.75" customHeight="1">
      <c r="A83" s="11" t="s">
        <v>16</v>
      </c>
      <c r="B83" s="10"/>
      <c r="C83" s="8">
        <f>NAGUA1!C83+NAGUA2!C84</f>
        <v>410</v>
      </c>
      <c r="D83" s="8">
        <f>NAGUA1!D83+NAGUA2!D84</f>
        <v>410</v>
      </c>
      <c r="E83" s="8">
        <f>NAGUA1!E83+NAGUA2!E84</f>
        <v>410</v>
      </c>
      <c r="F83" s="8">
        <f>NAGUA1!F83+NAGUA2!F84</f>
        <v>410</v>
      </c>
      <c r="G83" s="8">
        <f>NAGUA1!G83+NAGUA2!G84</f>
        <v>410</v>
      </c>
      <c r="H83" s="8">
        <f>NAGUA1!H83+NAGUA2!H84</f>
        <v>410</v>
      </c>
      <c r="I83" s="8">
        <f>NAGUA1!I83+NAGUA2!I84</f>
        <v>410</v>
      </c>
      <c r="J83" s="2"/>
      <c r="K83" s="2"/>
    </row>
    <row r="84" spans="1:11" ht="15.75" customHeight="1">
      <c r="A84" s="11" t="s">
        <v>17</v>
      </c>
      <c r="B84" s="10"/>
      <c r="C84" s="8">
        <f>NAGUA1!C84+NAGUA2!C85</f>
        <v>430</v>
      </c>
      <c r="D84" s="8">
        <f>NAGUA1!D84+NAGUA2!D85</f>
        <v>430</v>
      </c>
      <c r="E84" s="8">
        <f>NAGUA1!E84+NAGUA2!E85</f>
        <v>430</v>
      </c>
      <c r="F84" s="8">
        <f>NAGUA1!F84+NAGUA2!F85</f>
        <v>430</v>
      </c>
      <c r="G84" s="8">
        <f>NAGUA1!G84+NAGUA2!G85</f>
        <v>430</v>
      </c>
      <c r="H84" s="8">
        <f>NAGUA1!H84+NAGUA2!H85</f>
        <v>430</v>
      </c>
      <c r="I84" s="8">
        <f>NAGUA1!I84+NAGUA2!I85</f>
        <v>430</v>
      </c>
      <c r="J84" s="2"/>
      <c r="K84" s="2"/>
    </row>
    <row r="85" spans="1:11" ht="15.75" customHeight="1">
      <c r="A85" s="11" t="s">
        <v>18</v>
      </c>
      <c r="B85" s="10"/>
      <c r="C85" s="8">
        <f>NAGUA1!C85+NAGUA2!C86</f>
        <v>462</v>
      </c>
      <c r="D85" s="8">
        <f>NAGUA1!D85+NAGUA2!D86</f>
        <v>462</v>
      </c>
      <c r="E85" s="8">
        <f>NAGUA1!E85+NAGUA2!E86</f>
        <v>462</v>
      </c>
      <c r="F85" s="8">
        <f>NAGUA1!F85+NAGUA2!F86</f>
        <v>462</v>
      </c>
      <c r="G85" s="8">
        <f>NAGUA1!G85+NAGUA2!G86</f>
        <v>462</v>
      </c>
      <c r="H85" s="8">
        <f>NAGUA1!H85+NAGUA2!H86</f>
        <v>462</v>
      </c>
      <c r="I85" s="8">
        <f>NAGUA1!I85+NAGUA2!I86</f>
        <v>462</v>
      </c>
      <c r="J85" s="2"/>
      <c r="K85" s="2"/>
    </row>
    <row r="86" spans="1:11" ht="15.75" customHeight="1">
      <c r="A86" s="11" t="s">
        <v>19</v>
      </c>
      <c r="B86" s="10"/>
      <c r="C86" s="8">
        <f>NAGUA1!C86+NAGUA2!C87</f>
        <v>495</v>
      </c>
      <c r="D86" s="8">
        <f>NAGUA1!D86+NAGUA2!D87</f>
        <v>495</v>
      </c>
      <c r="E86" s="8">
        <f>NAGUA1!E86+NAGUA2!E87</f>
        <v>495</v>
      </c>
      <c r="F86" s="8">
        <f>NAGUA1!F86+NAGUA2!F87</f>
        <v>495</v>
      </c>
      <c r="G86" s="8">
        <f>NAGUA1!G86+NAGUA2!G87</f>
        <v>0</v>
      </c>
      <c r="H86" s="8">
        <f>NAGUA1!H86+NAGUA2!H87</f>
        <v>0</v>
      </c>
      <c r="I86" s="8">
        <f>NAGUA1!I86+NAGUA2!I87</f>
        <v>0</v>
      </c>
      <c r="J86" s="2"/>
      <c r="K86" s="2"/>
    </row>
    <row r="87" spans="1:11" ht="15.75" customHeight="1">
      <c r="A87" s="11" t="s">
        <v>20</v>
      </c>
      <c r="B87" s="10"/>
      <c r="C87" s="8">
        <f>NAGUA1!C87+NAGUA2!C88</f>
        <v>472</v>
      </c>
      <c r="D87" s="8">
        <f>NAGUA1!D87+NAGUA2!D88</f>
        <v>472</v>
      </c>
      <c r="E87" s="8">
        <f>NAGUA1!E87+NAGUA2!E88</f>
        <v>472</v>
      </c>
      <c r="F87" s="8">
        <f>NAGUA1!F87+NAGUA2!F88</f>
        <v>472</v>
      </c>
      <c r="G87" s="8">
        <f>NAGUA1!G87+NAGUA2!G88</f>
        <v>0</v>
      </c>
      <c r="H87" s="8">
        <f>NAGUA1!H87+NAGUA2!H88</f>
        <v>0</v>
      </c>
      <c r="I87" s="8">
        <f>NAGUA1!I87+NAGUA2!I88</f>
        <v>0</v>
      </c>
      <c r="J87" s="2"/>
      <c r="K87" s="2"/>
    </row>
    <row r="88" spans="1:11" ht="15.75" customHeight="1">
      <c r="A88" s="11" t="s">
        <v>21</v>
      </c>
      <c r="B88" s="10"/>
      <c r="C88" s="8">
        <f>NAGUA1!C88+NAGUA2!C89</f>
        <v>478</v>
      </c>
      <c r="D88" s="8">
        <f>NAGUA1!D88+NAGUA2!D89</f>
        <v>478</v>
      </c>
      <c r="E88" s="8">
        <f>NAGUA1!E88+NAGUA2!E89</f>
        <v>478</v>
      </c>
      <c r="F88" s="8">
        <f>NAGUA1!F88+NAGUA2!F89</f>
        <v>478</v>
      </c>
      <c r="G88" s="8">
        <f>NAGUA1!G88+NAGUA2!G89</f>
        <v>0</v>
      </c>
      <c r="H88" s="8">
        <f>NAGUA1!H88+NAGUA2!H89</f>
        <v>0</v>
      </c>
      <c r="I88" s="8">
        <f>NAGUA1!I88+NAGUA2!I89</f>
        <v>0</v>
      </c>
      <c r="J88" s="2"/>
      <c r="K88" s="2"/>
    </row>
    <row r="89" spans="1:11" ht="15.75" customHeight="1">
      <c r="A89" s="7" t="s">
        <v>22</v>
      </c>
      <c r="B89" s="12">
        <f t="shared" ref="B89:I89" si="5">SUM(B81:B88)</f>
        <v>444</v>
      </c>
      <c r="C89" s="12">
        <f t="shared" si="5"/>
        <v>2747</v>
      </c>
      <c r="D89" s="12">
        <f t="shared" si="5"/>
        <v>2747</v>
      </c>
      <c r="E89" s="12">
        <f t="shared" si="5"/>
        <v>2747</v>
      </c>
      <c r="F89" s="12">
        <f t="shared" si="5"/>
        <v>2747</v>
      </c>
      <c r="G89" s="12">
        <f t="shared" si="5"/>
        <v>1302</v>
      </c>
      <c r="H89" s="12">
        <f t="shared" si="5"/>
        <v>1302</v>
      </c>
      <c r="I89" s="12">
        <f t="shared" si="5"/>
        <v>1302</v>
      </c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14">
        <f>SUM(B89:I89)</f>
        <v>15338</v>
      </c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>
      <c r="A92" s="49" t="s">
        <v>4</v>
      </c>
      <c r="B92" s="51" t="s">
        <v>35</v>
      </c>
      <c r="C92" s="47"/>
      <c r="D92" s="47"/>
      <c r="E92" s="47"/>
      <c r="F92" s="47"/>
      <c r="G92" s="47"/>
      <c r="H92" s="47"/>
      <c r="I92" s="48"/>
      <c r="J92" s="2"/>
      <c r="K92" s="2"/>
    </row>
    <row r="93" spans="1:11" ht="15.75" customHeight="1">
      <c r="A93" s="63"/>
      <c r="B93" s="51" t="s">
        <v>145</v>
      </c>
      <c r="C93" s="47"/>
      <c r="D93" s="47"/>
      <c r="E93" s="47"/>
      <c r="F93" s="47"/>
      <c r="G93" s="47"/>
      <c r="H93" s="47"/>
      <c r="I93" s="48"/>
      <c r="J93" s="2"/>
      <c r="K93" s="2"/>
    </row>
    <row r="94" spans="1:11" ht="15.75" customHeight="1">
      <c r="A94" s="50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>
      <c r="A95" s="7" t="s">
        <v>14</v>
      </c>
      <c r="B95" s="10">
        <f>NAGUA1!B95+NAGUA2!B96</f>
        <v>372</v>
      </c>
      <c r="C95" s="8">
        <f>NAGUA1!C95+NAGUA2!C96</f>
        <v>0</v>
      </c>
      <c r="D95" s="8">
        <f>NAGUA1!D95+NAGUA2!D96</f>
        <v>0</v>
      </c>
      <c r="E95" s="8">
        <f>NAGUA1!E95+NAGUA2!E96</f>
        <v>0</v>
      </c>
      <c r="F95" s="8">
        <f>NAGUA1!F95+NAGUA2!F96</f>
        <v>0</v>
      </c>
      <c r="G95" s="8">
        <f>NAGUA1!G95+NAGUA2!G96</f>
        <v>0</v>
      </c>
      <c r="H95" s="8">
        <f>NAGUA1!H95+NAGUA2!H96</f>
        <v>0</v>
      </c>
      <c r="I95" s="8">
        <f>NAGUA1!I95+NAGUA2!I96</f>
        <v>0</v>
      </c>
      <c r="J95" s="2"/>
      <c r="K95" s="2"/>
    </row>
    <row r="96" spans="1:11" ht="15.75" customHeight="1">
      <c r="A96" s="9" t="s">
        <v>15</v>
      </c>
      <c r="B96" s="10"/>
      <c r="C96" s="8">
        <f>NAGUA1!C96+NAGUA2!C97</f>
        <v>0</v>
      </c>
      <c r="D96" s="8">
        <f>NAGUA1!D96+NAGUA2!D97</f>
        <v>0</v>
      </c>
      <c r="E96" s="8">
        <f>NAGUA1!E96+NAGUA2!E97</f>
        <v>0</v>
      </c>
      <c r="F96" s="8">
        <f>NAGUA1!F96+NAGUA2!F97</f>
        <v>0</v>
      </c>
      <c r="G96" s="8">
        <f>NAGUA1!G96+NAGUA2!G97</f>
        <v>0</v>
      </c>
      <c r="H96" s="8">
        <f>NAGUA1!H96+NAGUA2!H97</f>
        <v>0</v>
      </c>
      <c r="I96" s="8">
        <f>NAGUA1!I96+NAGUA2!I97</f>
        <v>0</v>
      </c>
      <c r="J96" s="2"/>
      <c r="K96" s="2"/>
    </row>
    <row r="97" spans="1:11" ht="15.75" customHeight="1">
      <c r="A97" s="11" t="s">
        <v>16</v>
      </c>
      <c r="B97" s="10"/>
      <c r="C97" s="8">
        <f>NAGUA1!C97+NAGUA2!C98</f>
        <v>490</v>
      </c>
      <c r="D97" s="8">
        <f>NAGUA1!D97+NAGUA2!D98</f>
        <v>501</v>
      </c>
      <c r="E97" s="8">
        <f>NAGUA1!E97+NAGUA2!E98</f>
        <v>516</v>
      </c>
      <c r="F97" s="8">
        <f>NAGUA1!F97+NAGUA2!F98</f>
        <v>494</v>
      </c>
      <c r="G97" s="8">
        <f>NAGUA1!G97+NAGUA2!G98</f>
        <v>391</v>
      </c>
      <c r="H97" s="8">
        <f>NAGUA1!H97+NAGUA2!H98</f>
        <v>492</v>
      </c>
      <c r="I97" s="8">
        <f>NAGUA1!I97+NAGUA2!I98</f>
        <v>506</v>
      </c>
      <c r="J97" s="2"/>
      <c r="K97" s="2"/>
    </row>
    <row r="98" spans="1:11" ht="15.75" customHeight="1">
      <c r="A98" s="11" t="s">
        <v>17</v>
      </c>
      <c r="B98" s="10"/>
      <c r="C98" s="8">
        <f>NAGUA1!C98+NAGUA2!C99</f>
        <v>496</v>
      </c>
      <c r="D98" s="8">
        <f>NAGUA1!D98+NAGUA2!D99</f>
        <v>490</v>
      </c>
      <c r="E98" s="8">
        <f>NAGUA1!E98+NAGUA2!E99</f>
        <v>500</v>
      </c>
      <c r="F98" s="8">
        <f>NAGUA1!F98+NAGUA2!F99</f>
        <v>460</v>
      </c>
      <c r="G98" s="8">
        <f>NAGUA1!G98+NAGUA2!G99</f>
        <v>420</v>
      </c>
      <c r="H98" s="8">
        <f>NAGUA1!H98+NAGUA2!H99</f>
        <v>518</v>
      </c>
      <c r="I98" s="8">
        <f>NAGUA1!I98+NAGUA2!I99</f>
        <v>510</v>
      </c>
      <c r="J98" s="2"/>
      <c r="K98" s="2"/>
    </row>
    <row r="99" spans="1:11" ht="15.75" customHeight="1">
      <c r="A99" s="11" t="s">
        <v>18</v>
      </c>
      <c r="B99" s="10"/>
      <c r="C99" s="8">
        <f>NAGUA1!C99+NAGUA2!C100</f>
        <v>487</v>
      </c>
      <c r="D99" s="8">
        <f>NAGUA1!D99+NAGUA2!D100</f>
        <v>517</v>
      </c>
      <c r="E99" s="8">
        <f>NAGUA1!E99+NAGUA2!E100</f>
        <v>502</v>
      </c>
      <c r="F99" s="8">
        <f>NAGUA1!F99+NAGUA2!F100</f>
        <v>512</v>
      </c>
      <c r="G99" s="8">
        <f>NAGUA1!G99+NAGUA2!G100</f>
        <v>517</v>
      </c>
      <c r="H99" s="8">
        <f>NAGUA1!H99+NAGUA2!H100</f>
        <v>487</v>
      </c>
      <c r="I99" s="8">
        <f>NAGUA1!I99+NAGUA2!I100</f>
        <v>522</v>
      </c>
      <c r="J99" s="2"/>
      <c r="K99" s="2"/>
    </row>
    <row r="100" spans="1:11" ht="15.75" customHeight="1">
      <c r="A100" s="11" t="s">
        <v>19</v>
      </c>
      <c r="B100" s="10"/>
      <c r="C100" s="8">
        <f>NAGUA1!C100+NAGUA2!C101</f>
        <v>496</v>
      </c>
      <c r="D100" s="8">
        <f>NAGUA1!D100+NAGUA2!D101</f>
        <v>486</v>
      </c>
      <c r="E100" s="8">
        <f>NAGUA1!E100+NAGUA2!E101</f>
        <v>926</v>
      </c>
      <c r="F100" s="8">
        <f>NAGUA1!F100+NAGUA2!F101</f>
        <v>496</v>
      </c>
      <c r="G100" s="8">
        <f>NAGUA1!G100+NAGUA2!G101</f>
        <v>0</v>
      </c>
      <c r="H100" s="8">
        <f>NAGUA1!H100+NAGUA2!H101</f>
        <v>0</v>
      </c>
      <c r="I100" s="8">
        <f>NAGUA1!I100+NAGUA2!I101</f>
        <v>0</v>
      </c>
      <c r="J100" s="2"/>
      <c r="K100" s="2"/>
    </row>
    <row r="101" spans="1:11" ht="15.75" customHeight="1">
      <c r="A101" s="11" t="s">
        <v>20</v>
      </c>
      <c r="B101" s="10"/>
      <c r="C101" s="8">
        <f>NAGUA1!C101+NAGUA2!C102</f>
        <v>552</v>
      </c>
      <c r="D101" s="8">
        <f>NAGUA1!D101+NAGUA2!D102</f>
        <v>600</v>
      </c>
      <c r="E101" s="8">
        <f>NAGUA1!E101+NAGUA2!E102</f>
        <v>570</v>
      </c>
      <c r="F101" s="8">
        <f>NAGUA1!F101+NAGUA2!F102</f>
        <v>560</v>
      </c>
      <c r="G101" s="8">
        <f>NAGUA1!G101+NAGUA2!G102</f>
        <v>0</v>
      </c>
      <c r="H101" s="8">
        <f>NAGUA1!H101+NAGUA2!H102</f>
        <v>0</v>
      </c>
      <c r="I101" s="8">
        <f>NAGUA1!I101+NAGUA2!I102</f>
        <v>0</v>
      </c>
      <c r="J101" s="2"/>
      <c r="K101" s="2"/>
    </row>
    <row r="102" spans="1:11" ht="15.75" customHeight="1">
      <c r="A102" s="11" t="s">
        <v>21</v>
      </c>
      <c r="B102" s="10"/>
      <c r="C102" s="8">
        <f>NAGUA1!C102+NAGUA2!C103</f>
        <v>506</v>
      </c>
      <c r="D102" s="8">
        <f>NAGUA1!D102+NAGUA2!D103</f>
        <v>503</v>
      </c>
      <c r="E102" s="8">
        <f>NAGUA1!E102+NAGUA2!E103</f>
        <v>508</v>
      </c>
      <c r="F102" s="8">
        <f>NAGUA1!F102+NAGUA2!F103</f>
        <v>432</v>
      </c>
      <c r="G102" s="8">
        <f>NAGUA1!G102+NAGUA2!G103</f>
        <v>0</v>
      </c>
      <c r="H102" s="8">
        <f>NAGUA1!H102+NAGUA2!H103</f>
        <v>0</v>
      </c>
      <c r="I102" s="8">
        <f>NAGUA1!I102+NAGUA2!I103</f>
        <v>0</v>
      </c>
      <c r="J102" s="2"/>
      <c r="K102" s="2"/>
    </row>
    <row r="103" spans="1:11" ht="15.75" customHeight="1">
      <c r="A103" s="7" t="s">
        <v>22</v>
      </c>
      <c r="B103" s="12">
        <f t="shared" ref="B103:I103" si="6">SUM(B95:B102)</f>
        <v>372</v>
      </c>
      <c r="C103" s="12">
        <f t="shared" si="6"/>
        <v>3027</v>
      </c>
      <c r="D103" s="12">
        <f t="shared" si="6"/>
        <v>3097</v>
      </c>
      <c r="E103" s="12">
        <f t="shared" si="6"/>
        <v>3522</v>
      </c>
      <c r="F103" s="12">
        <f t="shared" si="6"/>
        <v>2954</v>
      </c>
      <c r="G103" s="12">
        <f t="shared" si="6"/>
        <v>1328</v>
      </c>
      <c r="H103" s="12">
        <f t="shared" si="6"/>
        <v>1497</v>
      </c>
      <c r="I103" s="12">
        <f t="shared" si="6"/>
        <v>1538</v>
      </c>
      <c r="J103" s="2"/>
      <c r="K103" s="2"/>
    </row>
    <row r="104" spans="1:11" ht="15.75" customHeigh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17335</v>
      </c>
      <c r="J104" s="2"/>
      <c r="K104" s="2"/>
    </row>
    <row r="105" spans="1:1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>
      <c r="A107" s="2"/>
      <c r="B107" s="2"/>
      <c r="C107" s="2"/>
      <c r="D107" s="2"/>
      <c r="E107" s="2"/>
      <c r="F107" s="2"/>
      <c r="G107" s="61" t="s">
        <v>48</v>
      </c>
      <c r="H107" s="57">
        <f>I77+I63+I50+I36+I23+I90+I104</f>
        <v>162512</v>
      </c>
      <c r="I107" s="58"/>
      <c r="J107" s="2"/>
      <c r="K107" s="2"/>
    </row>
    <row r="108" spans="1:11" ht="15.75" customHeight="1">
      <c r="A108" s="2"/>
      <c r="B108" s="2"/>
      <c r="C108" s="2"/>
      <c r="D108" s="2"/>
      <c r="E108" s="2"/>
      <c r="F108" s="2"/>
      <c r="G108" s="62"/>
      <c r="H108" s="59"/>
      <c r="I108" s="60"/>
      <c r="J108" s="2"/>
      <c r="K108" s="2"/>
    </row>
  </sheetData>
  <mergeCells count="27">
    <mergeCell ref="A7:I7"/>
    <mergeCell ref="A8:I8"/>
    <mergeCell ref="A9:I9"/>
    <mergeCell ref="A11:A13"/>
    <mergeCell ref="B12:I12"/>
    <mergeCell ref="A10:I10"/>
    <mergeCell ref="B11:I11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B78:I78"/>
    <mergeCell ref="B79:I79"/>
    <mergeCell ref="A92:A94"/>
    <mergeCell ref="B92:I92"/>
    <mergeCell ref="B93:I93"/>
    <mergeCell ref="A78:A80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108"/>
  <sheetViews>
    <sheetView topLeftCell="A76" workbookViewId="0"/>
  </sheetViews>
  <sheetFormatPr baseColWidth="10" defaultColWidth="14.42578125" defaultRowHeight="15" customHeight="1"/>
  <cols>
    <col min="1" max="1" width="39" style="24" customWidth="1"/>
    <col min="2" max="2" width="12.140625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35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139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v>1163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10"/>
      <c r="C16" s="8">
        <v>1166</v>
      </c>
      <c r="D16" s="8">
        <v>1166</v>
      </c>
      <c r="E16" s="8">
        <v>1166</v>
      </c>
      <c r="F16" s="8">
        <v>1166</v>
      </c>
      <c r="G16" s="8">
        <v>1166</v>
      </c>
      <c r="H16" s="8">
        <v>1166</v>
      </c>
      <c r="I16" s="8">
        <v>1166</v>
      </c>
      <c r="J16" s="5"/>
      <c r="K16" s="2"/>
    </row>
    <row r="17" spans="1:11" ht="20.25" thickTop="1" thickBot="1">
      <c r="A17" s="11" t="s">
        <v>17</v>
      </c>
      <c r="B17" s="10"/>
      <c r="C17" s="8">
        <v>1222</v>
      </c>
      <c r="D17" s="8">
        <v>1222</v>
      </c>
      <c r="E17" s="8">
        <v>1222</v>
      </c>
      <c r="F17" s="8">
        <v>1222</v>
      </c>
      <c r="G17" s="8">
        <v>1222</v>
      </c>
      <c r="H17" s="8">
        <v>1222</v>
      </c>
      <c r="I17" s="8">
        <v>1222</v>
      </c>
      <c r="J17" s="5"/>
      <c r="K17" s="2"/>
    </row>
    <row r="18" spans="1:11" ht="20.25" thickTop="1" thickBot="1">
      <c r="A18" s="11" t="s">
        <v>18</v>
      </c>
      <c r="B18" s="10"/>
      <c r="C18" s="8">
        <v>1390</v>
      </c>
      <c r="D18" s="8">
        <v>1390</v>
      </c>
      <c r="E18" s="8">
        <v>1390</v>
      </c>
      <c r="F18" s="8">
        <v>1390</v>
      </c>
      <c r="G18" s="8">
        <v>1390</v>
      </c>
      <c r="H18" s="8">
        <v>1390</v>
      </c>
      <c r="I18" s="8">
        <v>1390</v>
      </c>
      <c r="J18" s="5"/>
      <c r="K18" s="2"/>
    </row>
    <row r="19" spans="1:11" ht="20.25" thickTop="1" thickBot="1">
      <c r="A19" s="11" t="s">
        <v>19</v>
      </c>
      <c r="B19" s="10"/>
      <c r="C19" s="8">
        <v>1307</v>
      </c>
      <c r="D19" s="8">
        <v>1307</v>
      </c>
      <c r="E19" s="8">
        <v>1307</v>
      </c>
      <c r="F19" s="8">
        <v>1307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10"/>
      <c r="C20" s="8">
        <v>1272</v>
      </c>
      <c r="D20" s="8">
        <v>1272</v>
      </c>
      <c r="E20" s="8">
        <v>1272</v>
      </c>
      <c r="F20" s="8">
        <v>1272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10"/>
      <c r="C21" s="8">
        <v>1235</v>
      </c>
      <c r="D21" s="8">
        <v>1235</v>
      </c>
      <c r="E21" s="8">
        <v>1235</v>
      </c>
      <c r="F21" s="8">
        <v>1235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2">
        <f>SUM(B14:B21)</f>
        <v>1163</v>
      </c>
      <c r="C22" s="12">
        <f t="shared" ref="C22:I22" si="0">SUM(C16:C21)</f>
        <v>7592</v>
      </c>
      <c r="D22" s="12">
        <f t="shared" si="0"/>
        <v>7592</v>
      </c>
      <c r="E22" s="12">
        <f t="shared" si="0"/>
        <v>7592</v>
      </c>
      <c r="F22" s="12">
        <f t="shared" si="0"/>
        <v>7592</v>
      </c>
      <c r="G22" s="12">
        <f t="shared" si="0"/>
        <v>3778</v>
      </c>
      <c r="H22" s="12">
        <f t="shared" si="0"/>
        <v>3778</v>
      </c>
      <c r="I22" s="12">
        <f t="shared" si="0"/>
        <v>3778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42865</v>
      </c>
      <c r="J23" s="2"/>
      <c r="K23" s="2"/>
    </row>
    <row r="24" spans="1:11" ht="15.75" customHeight="1" thickTop="1" thickBot="1">
      <c r="A24" s="69" t="s">
        <v>4</v>
      </c>
      <c r="B24" s="51" t="s">
        <v>35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140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v>435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408</v>
      </c>
      <c r="D29" s="8">
        <v>408</v>
      </c>
      <c r="E29" s="8">
        <v>408</v>
      </c>
      <c r="F29" s="8">
        <v>408</v>
      </c>
      <c r="G29" s="8">
        <v>408</v>
      </c>
      <c r="H29" s="8">
        <v>408</v>
      </c>
      <c r="I29" s="8">
        <v>408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428</v>
      </c>
      <c r="D30" s="8">
        <v>428</v>
      </c>
      <c r="E30" s="8">
        <v>428</v>
      </c>
      <c r="F30" s="8">
        <v>428</v>
      </c>
      <c r="G30" s="8">
        <v>428</v>
      </c>
      <c r="H30" s="8">
        <v>428</v>
      </c>
      <c r="I30" s="8">
        <v>428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451</v>
      </c>
      <c r="D31" s="8">
        <v>451</v>
      </c>
      <c r="E31" s="8">
        <v>451</v>
      </c>
      <c r="F31" s="8">
        <v>451</v>
      </c>
      <c r="G31" s="8">
        <v>451</v>
      </c>
      <c r="H31" s="8">
        <v>451</v>
      </c>
      <c r="I31" s="8">
        <v>451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490</v>
      </c>
      <c r="D32" s="8">
        <v>490</v>
      </c>
      <c r="E32" s="8">
        <v>490</v>
      </c>
      <c r="F32" s="8">
        <v>490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467</v>
      </c>
      <c r="D33" s="8">
        <v>467</v>
      </c>
      <c r="E33" s="8">
        <v>467</v>
      </c>
      <c r="F33" s="8">
        <v>467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447</v>
      </c>
      <c r="D34" s="8">
        <v>447</v>
      </c>
      <c r="E34" s="8">
        <v>447</v>
      </c>
      <c r="F34" s="8">
        <v>447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435</v>
      </c>
      <c r="C35" s="12">
        <f t="shared" si="1"/>
        <v>2691</v>
      </c>
      <c r="D35" s="12">
        <f t="shared" si="1"/>
        <v>2691</v>
      </c>
      <c r="E35" s="12">
        <f t="shared" si="1"/>
        <v>2691</v>
      </c>
      <c r="F35" s="12">
        <f t="shared" si="1"/>
        <v>2691</v>
      </c>
      <c r="G35" s="12">
        <f t="shared" si="1"/>
        <v>1287</v>
      </c>
      <c r="H35" s="12">
        <f t="shared" si="1"/>
        <v>1287</v>
      </c>
      <c r="I35" s="12">
        <f t="shared" si="1"/>
        <v>1287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15060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35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141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10">
        <v>252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246</v>
      </c>
      <c r="D43" s="8">
        <v>246</v>
      </c>
      <c r="E43" s="8">
        <v>246</v>
      </c>
      <c r="F43" s="8">
        <v>246</v>
      </c>
      <c r="G43" s="8">
        <v>246</v>
      </c>
      <c r="H43" s="8">
        <v>246</v>
      </c>
      <c r="I43" s="8">
        <v>246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275</v>
      </c>
      <c r="D44" s="8">
        <v>275</v>
      </c>
      <c r="E44" s="8">
        <v>275</v>
      </c>
      <c r="F44" s="8">
        <v>275</v>
      </c>
      <c r="G44" s="8">
        <v>275</v>
      </c>
      <c r="H44" s="8">
        <v>275</v>
      </c>
      <c r="I44" s="8">
        <v>275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314</v>
      </c>
      <c r="D45" s="8">
        <v>314</v>
      </c>
      <c r="E45" s="8">
        <v>314</v>
      </c>
      <c r="F45" s="8">
        <v>314</v>
      </c>
      <c r="G45" s="8">
        <v>314</v>
      </c>
      <c r="H45" s="8">
        <v>314</v>
      </c>
      <c r="I45" s="8">
        <v>314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267</v>
      </c>
      <c r="D46" s="8">
        <v>267</v>
      </c>
      <c r="E46" s="8">
        <v>267</v>
      </c>
      <c r="F46" s="8">
        <v>267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314</v>
      </c>
      <c r="D47" s="8">
        <v>314</v>
      </c>
      <c r="E47" s="8">
        <v>314</v>
      </c>
      <c r="F47" s="8">
        <v>314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305</v>
      </c>
      <c r="D48" s="8">
        <v>305</v>
      </c>
      <c r="E48" s="8">
        <v>305</v>
      </c>
      <c r="F48" s="8">
        <v>305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252</v>
      </c>
      <c r="C49" s="12">
        <f t="shared" si="2"/>
        <v>1721</v>
      </c>
      <c r="D49" s="12">
        <f t="shared" si="2"/>
        <v>1721</v>
      </c>
      <c r="E49" s="12">
        <f t="shared" si="2"/>
        <v>1721</v>
      </c>
      <c r="F49" s="12">
        <f t="shared" si="2"/>
        <v>1721</v>
      </c>
      <c r="G49" s="12">
        <f t="shared" si="2"/>
        <v>835</v>
      </c>
      <c r="H49" s="12">
        <f t="shared" si="2"/>
        <v>835</v>
      </c>
      <c r="I49" s="12">
        <f t="shared" si="2"/>
        <v>835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9641</v>
      </c>
      <c r="J50" s="2"/>
      <c r="K50" s="2"/>
    </row>
    <row r="51" spans="1:11" ht="15.75" customHeight="1" thickTop="1" thickBot="1">
      <c r="A51" s="69" t="s">
        <v>4</v>
      </c>
      <c r="B51" s="51" t="s">
        <v>35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142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10">
        <v>881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1067</v>
      </c>
      <c r="D56" s="8">
        <v>1067</v>
      </c>
      <c r="E56" s="8">
        <v>1067</v>
      </c>
      <c r="F56" s="8">
        <v>1067</v>
      </c>
      <c r="G56" s="8">
        <v>1067</v>
      </c>
      <c r="H56" s="8">
        <v>1067</v>
      </c>
      <c r="I56" s="8">
        <v>1067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1163</v>
      </c>
      <c r="D57" s="8">
        <v>1163</v>
      </c>
      <c r="E57" s="8">
        <v>1163</v>
      </c>
      <c r="F57" s="8">
        <v>1163</v>
      </c>
      <c r="G57" s="8">
        <v>1163</v>
      </c>
      <c r="H57" s="8">
        <v>1163</v>
      </c>
      <c r="I57" s="8">
        <v>1163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1311</v>
      </c>
      <c r="D58" s="8">
        <v>1311</v>
      </c>
      <c r="E58" s="8">
        <v>1311</v>
      </c>
      <c r="F58" s="8">
        <v>1311</v>
      </c>
      <c r="G58" s="8">
        <v>1311</v>
      </c>
      <c r="H58" s="8">
        <v>1311</v>
      </c>
      <c r="I58" s="8">
        <v>1311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1230</v>
      </c>
      <c r="D59" s="8">
        <v>1230</v>
      </c>
      <c r="E59" s="8">
        <v>1230</v>
      </c>
      <c r="F59" s="8">
        <v>1230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1206</v>
      </c>
      <c r="D60" s="8">
        <v>1206</v>
      </c>
      <c r="E60" s="8">
        <v>1206</v>
      </c>
      <c r="F60" s="8">
        <v>1206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1189</v>
      </c>
      <c r="D61" s="8">
        <v>1189</v>
      </c>
      <c r="E61" s="8">
        <v>1189</v>
      </c>
      <c r="F61" s="8">
        <v>1189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881</v>
      </c>
      <c r="C62" s="12">
        <f t="shared" si="3"/>
        <v>7166</v>
      </c>
      <c r="D62" s="12">
        <f t="shared" si="3"/>
        <v>7166</v>
      </c>
      <c r="E62" s="12">
        <f t="shared" si="3"/>
        <v>7166</v>
      </c>
      <c r="F62" s="12">
        <f t="shared" si="3"/>
        <v>7166</v>
      </c>
      <c r="G62" s="12">
        <f t="shared" si="3"/>
        <v>3541</v>
      </c>
      <c r="H62" s="12">
        <f t="shared" si="3"/>
        <v>3541</v>
      </c>
      <c r="I62" s="15">
        <f t="shared" si="3"/>
        <v>3541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40168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35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143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10">
        <v>429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 thickTop="1" thickBot="1">
      <c r="A69" s="9" t="s">
        <v>15</v>
      </c>
      <c r="B69" s="10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 thickTop="1" thickBot="1">
      <c r="A70" s="11" t="s">
        <v>16</v>
      </c>
      <c r="B70" s="10"/>
      <c r="C70" s="8">
        <v>454</v>
      </c>
      <c r="D70" s="8">
        <v>454</v>
      </c>
      <c r="E70" s="8">
        <v>454</v>
      </c>
      <c r="F70" s="8">
        <v>454</v>
      </c>
      <c r="G70" s="8">
        <v>454</v>
      </c>
      <c r="H70" s="8">
        <v>454</v>
      </c>
      <c r="I70" s="8">
        <v>454</v>
      </c>
      <c r="J70" s="2"/>
      <c r="K70" s="2"/>
    </row>
    <row r="71" spans="1:11" ht="15.75" customHeight="1" thickTop="1" thickBot="1">
      <c r="A71" s="11" t="s">
        <v>17</v>
      </c>
      <c r="B71" s="10"/>
      <c r="C71" s="8">
        <v>445</v>
      </c>
      <c r="D71" s="8">
        <v>445</v>
      </c>
      <c r="E71" s="8">
        <v>445</v>
      </c>
      <c r="F71" s="8">
        <v>445</v>
      </c>
      <c r="G71" s="8">
        <v>445</v>
      </c>
      <c r="H71" s="8">
        <v>445</v>
      </c>
      <c r="I71" s="8">
        <v>445</v>
      </c>
      <c r="J71" s="2"/>
      <c r="K71" s="2"/>
    </row>
    <row r="72" spans="1:11" ht="15.75" customHeight="1" thickTop="1" thickBot="1">
      <c r="A72" s="11" t="s">
        <v>18</v>
      </c>
      <c r="B72" s="10"/>
      <c r="C72" s="8">
        <v>504</v>
      </c>
      <c r="D72" s="8">
        <v>504</v>
      </c>
      <c r="E72" s="8">
        <v>504</v>
      </c>
      <c r="F72" s="8">
        <v>504</v>
      </c>
      <c r="G72" s="8">
        <v>504</v>
      </c>
      <c r="H72" s="8">
        <v>504</v>
      </c>
      <c r="I72" s="8">
        <v>504</v>
      </c>
      <c r="J72" s="2"/>
      <c r="K72" s="2"/>
    </row>
    <row r="73" spans="1:11" ht="15.75" customHeight="1" thickTop="1" thickBot="1">
      <c r="A73" s="11" t="s">
        <v>19</v>
      </c>
      <c r="B73" s="10"/>
      <c r="C73" s="8">
        <v>499</v>
      </c>
      <c r="D73" s="8">
        <v>499</v>
      </c>
      <c r="E73" s="8">
        <v>499</v>
      </c>
      <c r="F73" s="8">
        <v>499</v>
      </c>
      <c r="G73" s="8"/>
      <c r="H73" s="8"/>
      <c r="I73" s="8"/>
      <c r="J73" s="2"/>
      <c r="K73" s="2"/>
    </row>
    <row r="74" spans="1:11" ht="15.75" customHeight="1" thickTop="1" thickBot="1">
      <c r="A74" s="11" t="s">
        <v>20</v>
      </c>
      <c r="B74" s="10"/>
      <c r="C74" s="8">
        <v>484</v>
      </c>
      <c r="D74" s="8">
        <v>484</v>
      </c>
      <c r="E74" s="8">
        <v>484</v>
      </c>
      <c r="F74" s="8">
        <v>484</v>
      </c>
      <c r="G74" s="8"/>
      <c r="H74" s="8"/>
      <c r="I74" s="8"/>
      <c r="J74" s="2"/>
      <c r="K74" s="2"/>
    </row>
    <row r="75" spans="1:11" ht="15.75" customHeight="1" thickTop="1" thickBot="1">
      <c r="A75" s="11" t="s">
        <v>21</v>
      </c>
      <c r="B75" s="10"/>
      <c r="C75" s="8">
        <v>493</v>
      </c>
      <c r="D75" s="8">
        <v>493</v>
      </c>
      <c r="E75" s="8">
        <v>493</v>
      </c>
      <c r="F75" s="8">
        <v>493</v>
      </c>
      <c r="G75" s="8"/>
      <c r="H75" s="8"/>
      <c r="I75" s="8"/>
      <c r="J75" s="2"/>
      <c r="K75" s="2"/>
    </row>
    <row r="76" spans="1:11" ht="15.75" customHeight="1" thickTop="1" thickBot="1">
      <c r="A76" s="7" t="s">
        <v>22</v>
      </c>
      <c r="B76" s="12">
        <f t="shared" ref="B76:I76" si="4">SUM(B68:B75)</f>
        <v>429</v>
      </c>
      <c r="C76" s="12">
        <f t="shared" si="4"/>
        <v>2879</v>
      </c>
      <c r="D76" s="12">
        <f t="shared" si="4"/>
        <v>2879</v>
      </c>
      <c r="E76" s="12">
        <f t="shared" si="4"/>
        <v>2879</v>
      </c>
      <c r="F76" s="12">
        <f t="shared" si="4"/>
        <v>2879</v>
      </c>
      <c r="G76" s="12">
        <f t="shared" si="4"/>
        <v>1403</v>
      </c>
      <c r="H76" s="12">
        <f t="shared" si="4"/>
        <v>1403</v>
      </c>
      <c r="I76" s="12">
        <f t="shared" si="4"/>
        <v>1403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16154</v>
      </c>
      <c r="J77" s="2"/>
      <c r="K77" s="2"/>
    </row>
    <row r="78" spans="1:11" ht="15.75" customHeight="1" thickTop="1" thickBot="1">
      <c r="A78" s="69" t="s">
        <v>4</v>
      </c>
      <c r="B78" s="51" t="s">
        <v>35</v>
      </c>
      <c r="C78" s="72"/>
      <c r="D78" s="72"/>
      <c r="E78" s="72"/>
      <c r="F78" s="72"/>
      <c r="G78" s="72"/>
      <c r="H78" s="72"/>
      <c r="I78" s="73"/>
      <c r="J78" s="2"/>
      <c r="K78" s="2"/>
    </row>
    <row r="79" spans="1:11" ht="15.75" customHeight="1" thickTop="1" thickBot="1">
      <c r="A79" s="70"/>
      <c r="B79" s="51" t="s">
        <v>144</v>
      </c>
      <c r="C79" s="72"/>
      <c r="D79" s="72"/>
      <c r="E79" s="72"/>
      <c r="F79" s="72"/>
      <c r="G79" s="72"/>
      <c r="H79" s="72"/>
      <c r="I79" s="73"/>
      <c r="J79" s="2"/>
      <c r="K79" s="2"/>
    </row>
    <row r="80" spans="1:11" ht="15.75" customHeight="1" thickTop="1" thickBot="1">
      <c r="A80" s="71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 thickTop="1" thickBot="1">
      <c r="A81" s="7" t="s">
        <v>14</v>
      </c>
      <c r="B81" s="10">
        <v>374</v>
      </c>
      <c r="C81" s="8"/>
      <c r="D81" s="8"/>
      <c r="E81" s="8"/>
      <c r="F81" s="8"/>
      <c r="G81" s="8"/>
      <c r="H81" s="8"/>
      <c r="I81" s="8"/>
      <c r="J81" s="2"/>
      <c r="K81" s="2"/>
    </row>
    <row r="82" spans="1:11" ht="15.75" customHeight="1" thickTop="1" thickBot="1">
      <c r="A82" s="9" t="s">
        <v>15</v>
      </c>
      <c r="B82" s="10"/>
      <c r="C82" s="8"/>
      <c r="D82" s="8"/>
      <c r="E82" s="8"/>
      <c r="F82" s="8"/>
      <c r="G82" s="8"/>
      <c r="H82" s="8"/>
      <c r="I82" s="8"/>
      <c r="J82" s="2"/>
      <c r="K82" s="2"/>
    </row>
    <row r="83" spans="1:11" ht="15.75" customHeight="1" thickTop="1" thickBot="1">
      <c r="A83" s="11" t="s">
        <v>16</v>
      </c>
      <c r="B83" s="10"/>
      <c r="C83" s="8">
        <v>395</v>
      </c>
      <c r="D83" s="8">
        <v>395</v>
      </c>
      <c r="E83" s="8">
        <v>395</v>
      </c>
      <c r="F83" s="8">
        <v>395</v>
      </c>
      <c r="G83" s="8">
        <v>395</v>
      </c>
      <c r="H83" s="8">
        <v>395</v>
      </c>
      <c r="I83" s="8">
        <v>395</v>
      </c>
      <c r="J83" s="2"/>
      <c r="K83" s="2"/>
    </row>
    <row r="84" spans="1:11" ht="15.75" customHeight="1" thickTop="1" thickBot="1">
      <c r="A84" s="11" t="s">
        <v>17</v>
      </c>
      <c r="B84" s="10"/>
      <c r="C84" s="8">
        <v>419</v>
      </c>
      <c r="D84" s="8">
        <v>419</v>
      </c>
      <c r="E84" s="8">
        <v>419</v>
      </c>
      <c r="F84" s="8">
        <v>419</v>
      </c>
      <c r="G84" s="8">
        <v>419</v>
      </c>
      <c r="H84" s="8">
        <v>419</v>
      </c>
      <c r="I84" s="8">
        <v>419</v>
      </c>
      <c r="J84" s="2"/>
      <c r="K84" s="2"/>
    </row>
    <row r="85" spans="1:11" ht="15.75" customHeight="1" thickTop="1" thickBot="1">
      <c r="A85" s="11" t="s">
        <v>18</v>
      </c>
      <c r="B85" s="10"/>
      <c r="C85" s="8">
        <v>431</v>
      </c>
      <c r="D85" s="8">
        <v>431</v>
      </c>
      <c r="E85" s="8">
        <v>431</v>
      </c>
      <c r="F85" s="8">
        <v>431</v>
      </c>
      <c r="G85" s="8">
        <v>431</v>
      </c>
      <c r="H85" s="8">
        <v>431</v>
      </c>
      <c r="I85" s="8">
        <v>431</v>
      </c>
      <c r="J85" s="2"/>
      <c r="K85" s="2"/>
    </row>
    <row r="86" spans="1:11" ht="15.75" customHeight="1" thickTop="1" thickBot="1">
      <c r="A86" s="11" t="s">
        <v>19</v>
      </c>
      <c r="B86" s="10"/>
      <c r="C86" s="8">
        <v>495</v>
      </c>
      <c r="D86" s="8">
        <v>495</v>
      </c>
      <c r="E86" s="8">
        <v>495</v>
      </c>
      <c r="F86" s="8">
        <v>495</v>
      </c>
      <c r="G86" s="8"/>
      <c r="H86" s="8"/>
      <c r="I86" s="8"/>
      <c r="J86" s="2"/>
      <c r="K86" s="2"/>
    </row>
    <row r="87" spans="1:11" ht="15.75" customHeight="1" thickTop="1" thickBot="1">
      <c r="A87" s="11" t="s">
        <v>20</v>
      </c>
      <c r="B87" s="10"/>
      <c r="C87" s="8">
        <v>472</v>
      </c>
      <c r="D87" s="8">
        <v>472</v>
      </c>
      <c r="E87" s="8">
        <v>472</v>
      </c>
      <c r="F87" s="8">
        <v>472</v>
      </c>
      <c r="G87" s="8"/>
      <c r="H87" s="8"/>
      <c r="I87" s="8"/>
      <c r="J87" s="2"/>
      <c r="K87" s="2"/>
    </row>
    <row r="88" spans="1:11" ht="15.75" customHeight="1" thickTop="1" thickBot="1">
      <c r="A88" s="11" t="s">
        <v>21</v>
      </c>
      <c r="B88" s="10"/>
      <c r="C88" s="8">
        <v>439</v>
      </c>
      <c r="D88" s="8">
        <v>439</v>
      </c>
      <c r="E88" s="8">
        <v>439</v>
      </c>
      <c r="F88" s="8">
        <v>439</v>
      </c>
      <c r="G88" s="8"/>
      <c r="H88" s="8"/>
      <c r="I88" s="8"/>
      <c r="J88" s="2"/>
      <c r="K88" s="2"/>
    </row>
    <row r="89" spans="1:11" ht="15.75" customHeight="1" thickTop="1" thickBot="1">
      <c r="A89" s="7" t="s">
        <v>22</v>
      </c>
      <c r="B89" s="12">
        <f t="shared" ref="B89:I89" si="5">SUM(B81:B88)</f>
        <v>374</v>
      </c>
      <c r="C89" s="12">
        <f t="shared" si="5"/>
        <v>2651</v>
      </c>
      <c r="D89" s="12">
        <f t="shared" si="5"/>
        <v>2651</v>
      </c>
      <c r="E89" s="12">
        <f t="shared" si="5"/>
        <v>2651</v>
      </c>
      <c r="F89" s="12">
        <f t="shared" si="5"/>
        <v>2651</v>
      </c>
      <c r="G89" s="12">
        <f t="shared" si="5"/>
        <v>1245</v>
      </c>
      <c r="H89" s="12">
        <f t="shared" si="5"/>
        <v>1245</v>
      </c>
      <c r="I89" s="12">
        <f t="shared" si="5"/>
        <v>1245</v>
      </c>
      <c r="J89" s="2"/>
      <c r="K89" s="2"/>
    </row>
    <row r="90" spans="1:11" ht="15.75" customHeight="1" thickTop="1" thickBot="1">
      <c r="A90" s="2"/>
      <c r="B90" s="2"/>
      <c r="C90" s="2"/>
      <c r="D90" s="2"/>
      <c r="E90" s="2"/>
      <c r="F90" s="2"/>
      <c r="G90" s="2"/>
      <c r="H90" s="2"/>
      <c r="I90" s="14">
        <f>SUM(B89:I89)</f>
        <v>14713</v>
      </c>
      <c r="J90" s="2"/>
      <c r="K90" s="2"/>
    </row>
    <row r="91" spans="1:11" ht="15.75" customHeight="1" thickBo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 thickTop="1" thickBot="1">
      <c r="A92" s="69" t="s">
        <v>4</v>
      </c>
      <c r="B92" s="51" t="s">
        <v>35</v>
      </c>
      <c r="C92" s="72"/>
      <c r="D92" s="72"/>
      <c r="E92" s="72"/>
      <c r="F92" s="72"/>
      <c r="G92" s="72"/>
      <c r="H92" s="72"/>
      <c r="I92" s="73"/>
      <c r="J92" s="2"/>
      <c r="K92" s="2"/>
    </row>
    <row r="93" spans="1:11" ht="15.75" customHeight="1" thickTop="1" thickBot="1">
      <c r="A93" s="70"/>
      <c r="B93" s="51" t="s">
        <v>145</v>
      </c>
      <c r="C93" s="72"/>
      <c r="D93" s="72"/>
      <c r="E93" s="72"/>
      <c r="F93" s="72"/>
      <c r="G93" s="72"/>
      <c r="H93" s="72"/>
      <c r="I93" s="73"/>
      <c r="J93" s="2"/>
      <c r="K93" s="2"/>
    </row>
    <row r="94" spans="1:11" ht="15.75" customHeight="1" thickTop="1" thickBot="1">
      <c r="A94" s="71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 thickTop="1" thickBot="1">
      <c r="A95" s="7" t="s">
        <v>14</v>
      </c>
      <c r="B95" s="10">
        <v>372</v>
      </c>
      <c r="C95" s="8"/>
      <c r="D95" s="8"/>
      <c r="E95" s="8"/>
      <c r="F95" s="8"/>
      <c r="G95" s="8"/>
      <c r="H95" s="8"/>
      <c r="I95" s="8"/>
      <c r="J95" s="2"/>
      <c r="K95" s="2"/>
    </row>
    <row r="96" spans="1:11" ht="15.75" customHeight="1" thickTop="1" thickBot="1">
      <c r="A96" s="9" t="s">
        <v>15</v>
      </c>
      <c r="B96" s="10"/>
      <c r="C96" s="8"/>
      <c r="D96" s="8"/>
      <c r="E96" s="8"/>
      <c r="F96" s="8"/>
      <c r="G96" s="8"/>
      <c r="H96" s="8"/>
      <c r="I96" s="8"/>
      <c r="J96" s="2"/>
      <c r="K96" s="2"/>
    </row>
    <row r="97" spans="1:11" ht="15.75" customHeight="1" thickTop="1" thickBot="1">
      <c r="A97" s="11" t="s">
        <v>16</v>
      </c>
      <c r="B97" s="10"/>
      <c r="C97" s="8">
        <v>391</v>
      </c>
      <c r="D97" s="8">
        <v>391</v>
      </c>
      <c r="E97" s="8">
        <v>391</v>
      </c>
      <c r="F97" s="8">
        <v>391</v>
      </c>
      <c r="G97" s="8">
        <v>391</v>
      </c>
      <c r="H97" s="8">
        <v>391</v>
      </c>
      <c r="I97" s="8">
        <v>391</v>
      </c>
      <c r="J97" s="2"/>
      <c r="K97" s="2"/>
    </row>
    <row r="98" spans="1:11" ht="15.75" customHeight="1" thickTop="1" thickBot="1">
      <c r="A98" s="11" t="s">
        <v>17</v>
      </c>
      <c r="B98" s="10"/>
      <c r="C98" s="8">
        <v>420</v>
      </c>
      <c r="D98" s="8">
        <v>420</v>
      </c>
      <c r="E98" s="8">
        <v>420</v>
      </c>
      <c r="F98" s="8">
        <v>420</v>
      </c>
      <c r="G98" s="8">
        <v>420</v>
      </c>
      <c r="H98" s="8">
        <v>420</v>
      </c>
      <c r="I98" s="8">
        <v>420</v>
      </c>
      <c r="J98" s="2"/>
      <c r="K98" s="2"/>
    </row>
    <row r="99" spans="1:11" ht="15.75" customHeight="1" thickTop="1" thickBot="1">
      <c r="A99" s="11" t="s">
        <v>18</v>
      </c>
      <c r="B99" s="10"/>
      <c r="C99" s="8">
        <v>487</v>
      </c>
      <c r="D99" s="8">
        <v>487</v>
      </c>
      <c r="E99" s="8">
        <v>487</v>
      </c>
      <c r="F99" s="8">
        <v>487</v>
      </c>
      <c r="G99" s="8">
        <v>487</v>
      </c>
      <c r="H99" s="8">
        <v>487</v>
      </c>
      <c r="I99" s="8">
        <v>487</v>
      </c>
      <c r="J99" s="2"/>
      <c r="K99" s="2"/>
    </row>
    <row r="100" spans="1:11" ht="15.75" customHeight="1" thickTop="1" thickBot="1">
      <c r="A100" s="11" t="s">
        <v>19</v>
      </c>
      <c r="B100" s="10"/>
      <c r="C100" s="8">
        <v>436</v>
      </c>
      <c r="D100" s="8">
        <v>436</v>
      </c>
      <c r="E100" s="8">
        <v>436</v>
      </c>
      <c r="F100" s="8">
        <v>436</v>
      </c>
      <c r="G100" s="8"/>
      <c r="H100" s="8"/>
      <c r="I100" s="8"/>
      <c r="J100" s="2"/>
      <c r="K100" s="2"/>
    </row>
    <row r="101" spans="1:11" ht="15.75" customHeight="1" thickTop="1" thickBot="1">
      <c r="A101" s="11" t="s">
        <v>20</v>
      </c>
      <c r="B101" s="10"/>
      <c r="C101" s="8">
        <v>490</v>
      </c>
      <c r="D101" s="8">
        <v>490</v>
      </c>
      <c r="E101" s="8">
        <v>490</v>
      </c>
      <c r="F101" s="8">
        <v>490</v>
      </c>
      <c r="G101" s="8"/>
      <c r="H101" s="8"/>
      <c r="I101" s="8"/>
      <c r="J101" s="2"/>
      <c r="K101" s="2"/>
    </row>
    <row r="102" spans="1:11" ht="15.75" customHeight="1" thickTop="1" thickBot="1">
      <c r="A102" s="11" t="s">
        <v>21</v>
      </c>
      <c r="B102" s="10"/>
      <c r="C102" s="8">
        <v>428</v>
      </c>
      <c r="D102" s="8">
        <v>428</v>
      </c>
      <c r="E102" s="8">
        <v>428</v>
      </c>
      <c r="F102" s="8">
        <v>428</v>
      </c>
      <c r="G102" s="8"/>
      <c r="H102" s="8"/>
      <c r="I102" s="8"/>
      <c r="J102" s="2"/>
      <c r="K102" s="2"/>
    </row>
    <row r="103" spans="1:11" ht="15.75" customHeight="1" thickTop="1" thickBot="1">
      <c r="A103" s="7" t="s">
        <v>22</v>
      </c>
      <c r="B103" s="12">
        <f t="shared" ref="B103:I103" si="6">SUM(B95:B102)</f>
        <v>372</v>
      </c>
      <c r="C103" s="12">
        <f t="shared" si="6"/>
        <v>2652</v>
      </c>
      <c r="D103" s="12">
        <f t="shared" si="6"/>
        <v>2652</v>
      </c>
      <c r="E103" s="12">
        <f t="shared" si="6"/>
        <v>2652</v>
      </c>
      <c r="F103" s="12">
        <f t="shared" si="6"/>
        <v>2652</v>
      </c>
      <c r="G103" s="12">
        <f t="shared" si="6"/>
        <v>1298</v>
      </c>
      <c r="H103" s="12">
        <f t="shared" si="6"/>
        <v>1298</v>
      </c>
      <c r="I103" s="12">
        <f t="shared" si="6"/>
        <v>1298</v>
      </c>
      <c r="J103" s="2"/>
      <c r="K103" s="2"/>
    </row>
    <row r="104" spans="1:11" ht="15.75" customHeight="1" thickTop="1" thickBo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14874</v>
      </c>
      <c r="J104" s="2"/>
      <c r="K104" s="2"/>
    </row>
    <row r="105" spans="1:1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 thickBo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>
      <c r="A107" s="2"/>
      <c r="B107" s="2"/>
      <c r="C107" s="2"/>
      <c r="D107" s="2"/>
      <c r="E107" s="2"/>
      <c r="F107" s="2"/>
      <c r="G107" s="64" t="s">
        <v>48</v>
      </c>
      <c r="H107" s="57">
        <f>I77+I63+I50+I36+I23+I90+I104</f>
        <v>153475</v>
      </c>
      <c r="I107" s="66"/>
      <c r="J107" s="2"/>
      <c r="K107" s="2"/>
    </row>
    <row r="108" spans="1:11" ht="15.75" customHeight="1" thickBot="1">
      <c r="A108" s="2"/>
      <c r="B108" s="2"/>
      <c r="C108" s="2"/>
      <c r="D108" s="2"/>
      <c r="E108" s="2"/>
      <c r="F108" s="2"/>
      <c r="G108" s="65"/>
      <c r="H108" s="67"/>
      <c r="I108" s="68"/>
      <c r="J108" s="2"/>
      <c r="K108" s="2"/>
    </row>
  </sheetData>
  <mergeCells count="27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A78:A80"/>
    <mergeCell ref="B78:I78"/>
    <mergeCell ref="B79:I79"/>
    <mergeCell ref="A92:A94"/>
    <mergeCell ref="B92:I92"/>
    <mergeCell ref="B93:I93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I111"/>
  <sheetViews>
    <sheetView topLeftCell="A82" workbookViewId="0">
      <selection activeCell="F61" sqref="F61"/>
    </sheetView>
  </sheetViews>
  <sheetFormatPr baseColWidth="10" defaultRowHeight="15"/>
  <cols>
    <col min="1" max="1" width="30" style="26" customWidth="1"/>
    <col min="2" max="2" width="11.42578125" style="26"/>
    <col min="3" max="3" width="20.85546875" style="26" customWidth="1"/>
    <col min="4" max="4" width="16" style="26" customWidth="1"/>
    <col min="5" max="5" width="20.85546875" style="26" customWidth="1"/>
    <col min="6" max="6" width="21.5703125" style="26" customWidth="1"/>
    <col min="7" max="7" width="22.7109375" style="26" customWidth="1"/>
    <col min="8" max="9" width="19.5703125" style="26" customWidth="1"/>
    <col min="10" max="16384" width="11.42578125" style="26"/>
  </cols>
  <sheetData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9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9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9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9" ht="20.25" thickTop="1" thickBot="1">
      <c r="A12" s="80" t="s">
        <v>4</v>
      </c>
      <c r="B12" s="80" t="s">
        <v>35</v>
      </c>
      <c r="C12" s="80"/>
      <c r="D12" s="80"/>
      <c r="E12" s="80"/>
      <c r="F12" s="80"/>
      <c r="G12" s="80"/>
      <c r="H12" s="80"/>
      <c r="I12" s="80"/>
    </row>
    <row r="13" spans="1:9" ht="20.25" thickTop="1" thickBot="1">
      <c r="A13" s="80"/>
      <c r="B13" s="81" t="s">
        <v>139</v>
      </c>
      <c r="C13" s="82"/>
      <c r="D13" s="82"/>
      <c r="E13" s="82"/>
      <c r="F13" s="82"/>
      <c r="G13" s="82"/>
      <c r="H13" s="82"/>
      <c r="I13" s="83"/>
    </row>
    <row r="14" spans="1:9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9" ht="20.25" thickTop="1" thickBot="1">
      <c r="A15" s="28" t="s">
        <v>14</v>
      </c>
      <c r="B15" s="31"/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0" t="s">
        <v>15</v>
      </c>
      <c r="B16" s="31"/>
      <c r="C16" s="29"/>
      <c r="D16" s="29"/>
      <c r="E16" s="29"/>
      <c r="F16" s="29"/>
      <c r="G16" s="29"/>
      <c r="H16" s="29"/>
      <c r="I16" s="29"/>
    </row>
    <row r="17" spans="1:9" ht="20.25" thickTop="1" thickBot="1">
      <c r="A17" s="32" t="s">
        <v>16</v>
      </c>
      <c r="B17" s="31"/>
      <c r="C17" s="29">
        <v>103</v>
      </c>
      <c r="D17" s="29">
        <v>103</v>
      </c>
      <c r="E17" s="29">
        <v>103</v>
      </c>
      <c r="F17" s="29">
        <v>103</v>
      </c>
      <c r="G17" s="29">
        <v>103</v>
      </c>
      <c r="H17" s="29">
        <v>103</v>
      </c>
      <c r="I17" s="29">
        <v>103</v>
      </c>
    </row>
    <row r="18" spans="1:9" ht="20.25" thickTop="1" thickBot="1">
      <c r="A18" s="32" t="s">
        <v>17</v>
      </c>
      <c r="B18" s="31"/>
      <c r="C18" s="29">
        <v>76</v>
      </c>
      <c r="D18" s="29">
        <v>76</v>
      </c>
      <c r="E18" s="29">
        <v>76</v>
      </c>
      <c r="F18" s="29">
        <v>76</v>
      </c>
      <c r="G18" s="29">
        <v>76</v>
      </c>
      <c r="H18" s="29">
        <v>76</v>
      </c>
      <c r="I18" s="29">
        <v>76</v>
      </c>
    </row>
    <row r="19" spans="1:9" ht="20.25" thickTop="1" thickBot="1">
      <c r="A19" s="32" t="s">
        <v>18</v>
      </c>
      <c r="B19" s="31"/>
      <c r="C19" s="29"/>
      <c r="D19" s="29"/>
      <c r="E19" s="29"/>
      <c r="F19" s="29"/>
      <c r="G19" s="29"/>
      <c r="H19" s="29"/>
      <c r="I19" s="29"/>
    </row>
    <row r="20" spans="1:9" ht="20.25" thickTop="1" thickBot="1">
      <c r="A20" s="32" t="s">
        <v>19</v>
      </c>
      <c r="B20" s="31"/>
      <c r="C20" s="29">
        <v>96</v>
      </c>
      <c r="D20" s="29">
        <v>96</v>
      </c>
      <c r="E20" s="29">
        <v>96</v>
      </c>
      <c r="F20" s="29">
        <v>96</v>
      </c>
      <c r="G20" s="29"/>
      <c r="H20" s="29"/>
      <c r="I20" s="29"/>
    </row>
    <row r="21" spans="1:9" ht="20.25" thickTop="1" thickBot="1">
      <c r="A21" s="32" t="s">
        <v>20</v>
      </c>
      <c r="B21" s="31"/>
      <c r="C21" s="29">
        <v>95</v>
      </c>
      <c r="D21" s="29">
        <v>95</v>
      </c>
      <c r="E21" s="29">
        <v>95</v>
      </c>
      <c r="F21" s="29">
        <v>95</v>
      </c>
      <c r="G21" s="29"/>
      <c r="H21" s="29"/>
      <c r="I21" s="29"/>
    </row>
    <row r="22" spans="1:9" ht="20.25" thickTop="1" thickBot="1">
      <c r="A22" s="32" t="s">
        <v>21</v>
      </c>
      <c r="B22" s="31"/>
      <c r="C22" s="29"/>
      <c r="D22" s="29"/>
      <c r="E22" s="29"/>
      <c r="F22" s="29"/>
      <c r="G22" s="29"/>
      <c r="H22" s="29"/>
      <c r="I22" s="29"/>
    </row>
    <row r="23" spans="1:9" ht="20.25" thickTop="1" thickBot="1">
      <c r="A23" s="28" t="s">
        <v>22</v>
      </c>
      <c r="B23" s="33">
        <f>SUM(B15:B22)</f>
        <v>0</v>
      </c>
      <c r="C23" s="33">
        <f t="shared" ref="C23:I23" si="0">SUM(C17:C22)</f>
        <v>370</v>
      </c>
      <c r="D23" s="33">
        <f t="shared" si="0"/>
        <v>370</v>
      </c>
      <c r="E23" s="33">
        <f t="shared" si="0"/>
        <v>370</v>
      </c>
      <c r="F23" s="33">
        <f t="shared" si="0"/>
        <v>370</v>
      </c>
      <c r="G23" s="33">
        <f t="shared" si="0"/>
        <v>179</v>
      </c>
      <c r="H23" s="33">
        <f t="shared" si="0"/>
        <v>179</v>
      </c>
      <c r="I23" s="33">
        <f t="shared" si="0"/>
        <v>179</v>
      </c>
    </row>
    <row r="24" spans="1:9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2017</v>
      </c>
    </row>
    <row r="25" spans="1:9" ht="20.25" thickTop="1" thickBot="1">
      <c r="A25" s="80" t="s">
        <v>4</v>
      </c>
      <c r="B25" s="80" t="s">
        <v>35</v>
      </c>
      <c r="C25" s="80"/>
      <c r="D25" s="80"/>
      <c r="E25" s="80"/>
      <c r="F25" s="80"/>
      <c r="G25" s="80"/>
      <c r="H25" s="80"/>
      <c r="I25" s="80"/>
    </row>
    <row r="26" spans="1:9" ht="20.25" thickTop="1" thickBot="1">
      <c r="A26" s="80"/>
      <c r="B26" s="81" t="s">
        <v>140</v>
      </c>
      <c r="C26" s="82"/>
      <c r="D26" s="82"/>
      <c r="E26" s="82"/>
      <c r="F26" s="82"/>
      <c r="G26" s="82"/>
      <c r="H26" s="82"/>
      <c r="I26" s="83"/>
    </row>
    <row r="27" spans="1:9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9" ht="20.25" thickTop="1" thickBot="1">
      <c r="A28" s="28" t="s">
        <v>14</v>
      </c>
      <c r="B28" s="31"/>
      <c r="C28" s="29"/>
      <c r="D28" s="29"/>
      <c r="E28" s="29"/>
      <c r="F28" s="29"/>
      <c r="G28" s="29"/>
      <c r="H28" s="29"/>
      <c r="I28" s="29"/>
    </row>
    <row r="29" spans="1:9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9" ht="20.25" thickTop="1" thickBot="1">
      <c r="A30" s="32" t="s">
        <v>16</v>
      </c>
      <c r="B30" s="31"/>
      <c r="C30" s="29"/>
      <c r="D30" s="29"/>
      <c r="E30" s="29"/>
      <c r="F30" s="29"/>
      <c r="G30" s="29"/>
      <c r="H30" s="29">
        <v>5</v>
      </c>
      <c r="I30" s="29"/>
    </row>
    <row r="31" spans="1:9" ht="20.25" thickTop="1" thickBot="1">
      <c r="A31" s="32" t="s">
        <v>17</v>
      </c>
      <c r="B31" s="31"/>
      <c r="C31" s="29"/>
      <c r="D31" s="29"/>
      <c r="E31" s="29"/>
      <c r="F31" s="29"/>
      <c r="G31" s="29"/>
      <c r="H31" s="29">
        <v>5</v>
      </c>
      <c r="I31" s="29"/>
    </row>
    <row r="32" spans="1:9" ht="20.25" thickTop="1" thickBot="1">
      <c r="A32" s="32" t="s">
        <v>18</v>
      </c>
      <c r="B32" s="31"/>
      <c r="C32" s="29"/>
      <c r="D32" s="29"/>
      <c r="E32" s="29">
        <v>6</v>
      </c>
      <c r="F32" s="29"/>
      <c r="G32" s="29"/>
      <c r="H32" s="29">
        <v>66</v>
      </c>
      <c r="I32" s="29"/>
    </row>
    <row r="33" spans="1:9" ht="20.25" thickTop="1" thickBot="1">
      <c r="A33" s="32" t="s">
        <v>19</v>
      </c>
      <c r="B33" s="31"/>
      <c r="C33" s="29"/>
      <c r="D33" s="29">
        <v>14</v>
      </c>
      <c r="E33" s="29">
        <v>10</v>
      </c>
      <c r="F33" s="29">
        <v>31</v>
      </c>
      <c r="G33" s="29"/>
      <c r="H33" s="29"/>
      <c r="I33" s="29"/>
    </row>
    <row r="34" spans="1:9" ht="20.25" thickTop="1" thickBot="1">
      <c r="A34" s="32" t="s">
        <v>20</v>
      </c>
      <c r="B34" s="31"/>
      <c r="C34" s="29"/>
      <c r="D34" s="29">
        <v>9</v>
      </c>
      <c r="E34" s="29"/>
      <c r="F34" s="29">
        <v>19</v>
      </c>
      <c r="G34" s="29"/>
      <c r="H34" s="29"/>
      <c r="I34" s="29"/>
    </row>
    <row r="35" spans="1:9" ht="20.25" thickTop="1" thickBot="1">
      <c r="A35" s="32" t="s">
        <v>21</v>
      </c>
      <c r="B35" s="31"/>
      <c r="C35" s="29"/>
      <c r="D35" s="29">
        <v>8</v>
      </c>
      <c r="E35" s="29"/>
      <c r="F35" s="29">
        <v>10</v>
      </c>
      <c r="G35" s="29"/>
      <c r="H35" s="29"/>
      <c r="I35" s="29"/>
    </row>
    <row r="36" spans="1:9" ht="20.25" thickTop="1" thickBot="1">
      <c r="A36" s="28" t="s">
        <v>22</v>
      </c>
      <c r="B36" s="33">
        <f>SUM(B28:B35)</f>
        <v>0</v>
      </c>
      <c r="C36" s="33">
        <f>SUM(C28:C35)</f>
        <v>0</v>
      </c>
      <c r="D36" s="33">
        <f t="shared" ref="D36:I36" si="1">SUM(D28:D35)</f>
        <v>31</v>
      </c>
      <c r="E36" s="33">
        <f t="shared" si="1"/>
        <v>16</v>
      </c>
      <c r="F36" s="33">
        <f t="shared" si="1"/>
        <v>60</v>
      </c>
      <c r="G36" s="33">
        <f t="shared" si="1"/>
        <v>0</v>
      </c>
      <c r="H36" s="33">
        <f t="shared" si="1"/>
        <v>76</v>
      </c>
      <c r="I36" s="33">
        <f t="shared" si="1"/>
        <v>0</v>
      </c>
    </row>
    <row r="37" spans="1:9" ht="17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35">
        <f>SUM(B36:I36)</f>
        <v>183</v>
      </c>
    </row>
    <row r="38" spans="1:9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20.25" thickTop="1" thickBot="1">
      <c r="A39" s="80" t="s">
        <v>4</v>
      </c>
      <c r="B39" s="80" t="s">
        <v>35</v>
      </c>
      <c r="C39" s="80"/>
      <c r="D39" s="80"/>
      <c r="E39" s="80"/>
      <c r="F39" s="80"/>
      <c r="G39" s="80"/>
      <c r="H39" s="80"/>
      <c r="I39" s="80"/>
    </row>
    <row r="40" spans="1:9" ht="20.25" thickTop="1" thickBot="1">
      <c r="A40" s="80"/>
      <c r="B40" s="81" t="s">
        <v>141</v>
      </c>
      <c r="C40" s="82"/>
      <c r="D40" s="82"/>
      <c r="E40" s="82"/>
      <c r="F40" s="82"/>
      <c r="G40" s="82"/>
      <c r="H40" s="82"/>
      <c r="I40" s="83"/>
    </row>
    <row r="41" spans="1:9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9" ht="20.25" thickTop="1" thickBot="1">
      <c r="A42" s="28" t="s">
        <v>14</v>
      </c>
      <c r="B42" s="31">
        <v>40</v>
      </c>
      <c r="C42" s="29"/>
      <c r="D42" s="29"/>
      <c r="E42" s="29"/>
      <c r="F42" s="29"/>
      <c r="G42" s="29"/>
      <c r="H42" s="29"/>
      <c r="I42" s="29"/>
    </row>
    <row r="43" spans="1:9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9" ht="20.25" thickTop="1" thickBot="1">
      <c r="A44" s="32" t="s">
        <v>16</v>
      </c>
      <c r="B44" s="31"/>
      <c r="C44" s="29">
        <v>100</v>
      </c>
      <c r="D44" s="29">
        <v>100</v>
      </c>
      <c r="E44" s="29">
        <v>50</v>
      </c>
      <c r="F44" s="29">
        <v>50</v>
      </c>
      <c r="G44" s="29">
        <v>50</v>
      </c>
      <c r="H44" s="29">
        <v>292</v>
      </c>
      <c r="I44" s="29">
        <v>60</v>
      </c>
    </row>
    <row r="45" spans="1:9" ht="20.25" thickTop="1" thickBot="1">
      <c r="A45" s="32" t="s">
        <v>17</v>
      </c>
      <c r="B45" s="31"/>
      <c r="C45" s="31"/>
      <c r="D45" s="29"/>
      <c r="E45" s="29"/>
      <c r="F45" s="29"/>
      <c r="G45" s="29">
        <v>50</v>
      </c>
      <c r="H45" s="29"/>
      <c r="I45" s="29">
        <v>50</v>
      </c>
    </row>
    <row r="46" spans="1:9" ht="20.25" thickTop="1" thickBot="1">
      <c r="A46" s="32" t="s">
        <v>18</v>
      </c>
      <c r="B46" s="31"/>
      <c r="C46" s="29"/>
      <c r="D46" s="29"/>
      <c r="E46" s="29"/>
      <c r="F46" s="29">
        <v>50</v>
      </c>
      <c r="G46" s="29"/>
      <c r="H46" s="29"/>
      <c r="I46" s="29"/>
    </row>
    <row r="47" spans="1:9" ht="20.25" thickTop="1" thickBot="1">
      <c r="A47" s="32" t="s">
        <v>19</v>
      </c>
      <c r="B47" s="31"/>
      <c r="C47" s="29">
        <v>50</v>
      </c>
      <c r="D47" s="29">
        <v>100</v>
      </c>
      <c r="E47" s="29">
        <v>50</v>
      </c>
      <c r="F47" s="29"/>
      <c r="G47" s="29"/>
      <c r="H47" s="29"/>
      <c r="I47" s="29"/>
    </row>
    <row r="48" spans="1:9" ht="20.25" thickTop="1" thickBot="1">
      <c r="A48" s="32" t="s">
        <v>20</v>
      </c>
      <c r="B48" s="31"/>
      <c r="C48" s="29"/>
      <c r="D48" s="29"/>
      <c r="E48" s="29"/>
      <c r="F48" s="29"/>
      <c r="G48" s="29"/>
      <c r="H48" s="29"/>
      <c r="I48" s="29"/>
    </row>
    <row r="49" spans="1:9" ht="20.25" thickTop="1" thickBot="1">
      <c r="A49" s="32" t="s">
        <v>21</v>
      </c>
      <c r="B49" s="31"/>
      <c r="C49" s="29">
        <v>50</v>
      </c>
      <c r="D49" s="29"/>
      <c r="E49" s="29">
        <v>50</v>
      </c>
      <c r="F49" s="29"/>
      <c r="G49" s="29"/>
      <c r="H49" s="29"/>
      <c r="I49" s="29"/>
    </row>
    <row r="50" spans="1:9" ht="20.25" thickTop="1" thickBot="1">
      <c r="A50" s="28" t="s">
        <v>22</v>
      </c>
      <c r="B50" s="33">
        <f>SUM(B42:B49)</f>
        <v>40</v>
      </c>
      <c r="C50" s="33">
        <f>SUM(C42:C49)</f>
        <v>200</v>
      </c>
      <c r="D50" s="33">
        <f t="shared" ref="D50:I50" si="2">SUM(D42:D49)</f>
        <v>200</v>
      </c>
      <c r="E50" s="33">
        <f t="shared" si="2"/>
        <v>150</v>
      </c>
      <c r="F50" s="33">
        <f t="shared" si="2"/>
        <v>100</v>
      </c>
      <c r="G50" s="33">
        <f t="shared" si="2"/>
        <v>100</v>
      </c>
      <c r="H50" s="33">
        <f t="shared" si="2"/>
        <v>292</v>
      </c>
      <c r="I50" s="33">
        <f t="shared" si="2"/>
        <v>110</v>
      </c>
    </row>
    <row r="51" spans="1:9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1192</v>
      </c>
    </row>
    <row r="52" spans="1:9" ht="20.25" thickTop="1" thickBot="1">
      <c r="A52" s="80" t="s">
        <v>4</v>
      </c>
      <c r="B52" s="80" t="s">
        <v>35</v>
      </c>
      <c r="C52" s="80"/>
      <c r="D52" s="80"/>
      <c r="E52" s="80"/>
      <c r="F52" s="80"/>
      <c r="G52" s="80"/>
      <c r="H52" s="80"/>
      <c r="I52" s="80"/>
    </row>
    <row r="53" spans="1:9" ht="20.25" thickTop="1" thickBot="1">
      <c r="A53" s="80"/>
      <c r="B53" s="81" t="s">
        <v>142</v>
      </c>
      <c r="C53" s="82"/>
      <c r="D53" s="82"/>
      <c r="E53" s="82"/>
      <c r="F53" s="82"/>
      <c r="G53" s="82"/>
      <c r="H53" s="82"/>
      <c r="I53" s="83"/>
    </row>
    <row r="54" spans="1:9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9" ht="20.25" thickTop="1" thickBot="1">
      <c r="A55" s="28" t="s">
        <v>14</v>
      </c>
      <c r="B55" s="31">
        <v>150</v>
      </c>
      <c r="C55" s="29"/>
      <c r="D55" s="29"/>
      <c r="E55" s="29"/>
      <c r="F55" s="29"/>
      <c r="G55" s="29"/>
      <c r="H55" s="29"/>
      <c r="I55" s="29"/>
    </row>
    <row r="56" spans="1:9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9" ht="20.25" thickTop="1" thickBot="1">
      <c r="A57" s="32" t="s">
        <v>16</v>
      </c>
      <c r="B57" s="31"/>
      <c r="C57" s="29">
        <v>200</v>
      </c>
      <c r="D57" s="29">
        <v>200</v>
      </c>
      <c r="E57" s="29">
        <v>200</v>
      </c>
      <c r="F57" s="29"/>
      <c r="G57" s="29">
        <v>200</v>
      </c>
      <c r="H57" s="29"/>
      <c r="I57" s="29"/>
    </row>
    <row r="58" spans="1:9" ht="20.25" thickTop="1" thickBot="1">
      <c r="A58" s="32" t="s">
        <v>17</v>
      </c>
      <c r="B58" s="31"/>
      <c r="C58" s="29"/>
      <c r="D58" s="29"/>
      <c r="E58" s="29"/>
      <c r="F58" s="29"/>
      <c r="G58" s="29"/>
      <c r="H58" s="29"/>
      <c r="I58" s="29">
        <v>180</v>
      </c>
    </row>
    <row r="59" spans="1:9" ht="20.25" thickTop="1" thickBot="1">
      <c r="A59" s="32" t="s">
        <v>18</v>
      </c>
      <c r="B59" s="31"/>
      <c r="C59" s="29"/>
      <c r="D59" s="29"/>
      <c r="E59" s="29"/>
      <c r="F59" s="29"/>
      <c r="G59" s="29"/>
      <c r="H59" s="29"/>
      <c r="I59" s="29"/>
    </row>
    <row r="60" spans="1:9" ht="20.25" thickTop="1" thickBot="1">
      <c r="A60" s="32" t="s">
        <v>19</v>
      </c>
      <c r="B60" s="31"/>
      <c r="C60" s="29">
        <v>150</v>
      </c>
      <c r="D60" s="29"/>
      <c r="E60" s="29"/>
      <c r="F60" s="29"/>
      <c r="G60" s="29"/>
      <c r="H60" s="29"/>
      <c r="I60" s="29"/>
    </row>
    <row r="61" spans="1:9" ht="20.25" thickTop="1" thickBot="1">
      <c r="A61" s="32" t="s">
        <v>20</v>
      </c>
      <c r="B61" s="31"/>
      <c r="C61" s="29"/>
      <c r="D61" s="29"/>
      <c r="E61" s="29">
        <v>150</v>
      </c>
      <c r="F61" s="29">
        <v>150</v>
      </c>
      <c r="G61" s="29"/>
      <c r="H61" s="29"/>
      <c r="I61" s="29"/>
    </row>
    <row r="62" spans="1:9" ht="20.25" thickTop="1" thickBot="1">
      <c r="A62" s="32" t="s">
        <v>21</v>
      </c>
      <c r="B62" s="31"/>
      <c r="C62" s="29"/>
      <c r="D62" s="29"/>
      <c r="E62" s="29"/>
      <c r="F62" s="29"/>
      <c r="G62" s="29"/>
      <c r="H62" s="29"/>
      <c r="I62" s="29"/>
    </row>
    <row r="63" spans="1:9" ht="20.25" thickTop="1" thickBot="1">
      <c r="A63" s="28" t="s">
        <v>22</v>
      </c>
      <c r="B63" s="33">
        <f>SUM(B55:B62)</f>
        <v>150</v>
      </c>
      <c r="C63" s="33">
        <f>SUM(C55:C62)</f>
        <v>350</v>
      </c>
      <c r="D63" s="33">
        <f t="shared" ref="D63:I63" si="3">SUM(D55:D62)</f>
        <v>200</v>
      </c>
      <c r="E63" s="33">
        <f t="shared" si="3"/>
        <v>350</v>
      </c>
      <c r="F63" s="33">
        <f t="shared" si="3"/>
        <v>150</v>
      </c>
      <c r="G63" s="33">
        <f t="shared" si="3"/>
        <v>200</v>
      </c>
      <c r="H63" s="33">
        <f t="shared" si="3"/>
        <v>0</v>
      </c>
      <c r="I63" s="37">
        <f t="shared" si="3"/>
        <v>180</v>
      </c>
    </row>
    <row r="64" spans="1:9" ht="17.25" thickTop="1" thickBot="1">
      <c r="A64" s="36"/>
      <c r="B64" s="36"/>
      <c r="C64" s="36"/>
      <c r="D64" s="36"/>
      <c r="E64" s="36"/>
      <c r="F64" s="36"/>
      <c r="G64" s="36"/>
      <c r="H64" s="36"/>
      <c r="I64" s="35">
        <f>SUM(B63:I63)</f>
        <v>1580</v>
      </c>
    </row>
    <row r="65" spans="1:9" ht="15.75" thickBot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20.25" thickTop="1" thickBot="1">
      <c r="A66" s="80" t="s">
        <v>4</v>
      </c>
      <c r="B66" s="80" t="s">
        <v>35</v>
      </c>
      <c r="C66" s="80"/>
      <c r="D66" s="80"/>
      <c r="E66" s="80"/>
      <c r="F66" s="80"/>
      <c r="G66" s="80"/>
      <c r="H66" s="80"/>
      <c r="I66" s="80"/>
    </row>
    <row r="67" spans="1:9" ht="20.25" thickTop="1" thickBot="1">
      <c r="A67" s="80"/>
      <c r="B67" s="81" t="s">
        <v>143</v>
      </c>
      <c r="C67" s="82"/>
      <c r="D67" s="82"/>
      <c r="E67" s="82"/>
      <c r="F67" s="82"/>
      <c r="G67" s="82"/>
      <c r="H67" s="82"/>
      <c r="I67" s="83"/>
    </row>
    <row r="68" spans="1:9" ht="20.25" thickTop="1" thickBot="1">
      <c r="A68" s="80"/>
      <c r="B68" s="27" t="s">
        <v>6</v>
      </c>
      <c r="C68" s="27" t="s">
        <v>7</v>
      </c>
      <c r="D68" s="27" t="s">
        <v>8</v>
      </c>
      <c r="E68" s="27" t="s">
        <v>9</v>
      </c>
      <c r="F68" s="27" t="s">
        <v>10</v>
      </c>
      <c r="G68" s="27" t="s">
        <v>11</v>
      </c>
      <c r="H68" s="27" t="s">
        <v>12</v>
      </c>
      <c r="I68" s="27" t="s">
        <v>13</v>
      </c>
    </row>
    <row r="69" spans="1:9" ht="20.25" thickTop="1" thickBot="1">
      <c r="A69" s="28" t="s">
        <v>14</v>
      </c>
      <c r="B69" s="31"/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0" t="s">
        <v>15</v>
      </c>
      <c r="B70" s="31"/>
      <c r="C70" s="29"/>
      <c r="D70" s="29"/>
      <c r="E70" s="29"/>
      <c r="F70" s="29"/>
      <c r="G70" s="29"/>
      <c r="H70" s="29"/>
      <c r="I70" s="29"/>
    </row>
    <row r="71" spans="1:9" ht="20.25" thickTop="1" thickBot="1">
      <c r="A71" s="32" t="s">
        <v>16</v>
      </c>
      <c r="B71" s="31"/>
      <c r="C71" s="29">
        <v>85</v>
      </c>
      <c r="D71" s="29">
        <v>39</v>
      </c>
      <c r="E71" s="29">
        <v>32</v>
      </c>
      <c r="F71" s="29">
        <v>39</v>
      </c>
      <c r="G71" s="29">
        <v>32</v>
      </c>
      <c r="H71" s="29">
        <v>44</v>
      </c>
      <c r="I71" s="29">
        <v>18</v>
      </c>
    </row>
    <row r="72" spans="1:9" ht="20.25" thickTop="1" thickBot="1">
      <c r="A72" s="32" t="s">
        <v>17</v>
      </c>
      <c r="B72" s="31"/>
      <c r="C72" s="29">
        <v>113</v>
      </c>
      <c r="D72" s="29">
        <v>36</v>
      </c>
      <c r="E72" s="29">
        <v>30</v>
      </c>
      <c r="F72" s="29">
        <v>88</v>
      </c>
      <c r="G72" s="29"/>
      <c r="H72" s="29">
        <v>16</v>
      </c>
      <c r="I72" s="29">
        <v>15</v>
      </c>
    </row>
    <row r="73" spans="1:9" ht="20.25" thickTop="1" thickBot="1">
      <c r="A73" s="32" t="s">
        <v>18</v>
      </c>
      <c r="B73" s="31"/>
      <c r="C73" s="29">
        <v>35</v>
      </c>
      <c r="D73" s="29">
        <v>39</v>
      </c>
      <c r="E73" s="29">
        <v>125</v>
      </c>
      <c r="F73" s="29">
        <v>58</v>
      </c>
      <c r="G73" s="29"/>
      <c r="H73" s="29"/>
      <c r="I73" s="29"/>
    </row>
    <row r="74" spans="1:9" ht="20.25" thickTop="1" thickBot="1">
      <c r="A74" s="32" t="s">
        <v>19</v>
      </c>
      <c r="B74" s="31"/>
      <c r="C74" s="29"/>
      <c r="D74" s="29"/>
      <c r="E74" s="29"/>
      <c r="F74" s="29"/>
      <c r="G74" s="29"/>
      <c r="H74" s="29"/>
      <c r="I74" s="29"/>
    </row>
    <row r="75" spans="1:9" ht="20.25" thickTop="1" thickBot="1">
      <c r="A75" s="32" t="s">
        <v>20</v>
      </c>
      <c r="B75" s="31"/>
      <c r="C75" s="29">
        <v>32</v>
      </c>
      <c r="D75" s="29">
        <v>35</v>
      </c>
      <c r="E75" s="29">
        <v>37</v>
      </c>
      <c r="F75" s="29">
        <v>31</v>
      </c>
      <c r="G75" s="29"/>
      <c r="H75" s="29"/>
      <c r="I75" s="29"/>
    </row>
    <row r="76" spans="1:9" ht="20.25" thickTop="1" thickBot="1">
      <c r="A76" s="32" t="s">
        <v>21</v>
      </c>
      <c r="B76" s="31"/>
      <c r="C76" s="29"/>
      <c r="D76" s="29"/>
      <c r="E76" s="29"/>
      <c r="F76" s="29"/>
      <c r="G76" s="29"/>
      <c r="H76" s="29"/>
      <c r="I76" s="29"/>
    </row>
    <row r="77" spans="1:9" ht="20.25" thickTop="1" thickBot="1">
      <c r="A77" s="28" t="s">
        <v>22</v>
      </c>
      <c r="B77" s="33">
        <f>SUM(B69:B76)</f>
        <v>0</v>
      </c>
      <c r="C77" s="33">
        <f>SUM(C69:C76)</f>
        <v>265</v>
      </c>
      <c r="D77" s="33">
        <f t="shared" ref="D77:I77" si="4">SUM(D69:D76)</f>
        <v>149</v>
      </c>
      <c r="E77" s="33">
        <f t="shared" si="4"/>
        <v>224</v>
      </c>
      <c r="F77" s="33">
        <f t="shared" si="4"/>
        <v>216</v>
      </c>
      <c r="G77" s="33">
        <f t="shared" si="4"/>
        <v>32</v>
      </c>
      <c r="H77" s="33">
        <f t="shared" si="4"/>
        <v>60</v>
      </c>
      <c r="I77" s="33">
        <f t="shared" si="4"/>
        <v>33</v>
      </c>
    </row>
    <row r="78" spans="1:9" ht="17.25" thickTop="1" thickBot="1">
      <c r="A78" s="36"/>
      <c r="B78" s="36"/>
      <c r="C78" s="36"/>
      <c r="D78" s="36"/>
      <c r="E78" s="36"/>
      <c r="F78" s="36"/>
      <c r="G78" s="36"/>
      <c r="H78" s="36"/>
      <c r="I78" s="35">
        <f>SUM(B77:I77)</f>
        <v>979</v>
      </c>
    </row>
    <row r="79" spans="1:9" ht="20.25" thickTop="1" thickBot="1">
      <c r="A79" s="80" t="s">
        <v>4</v>
      </c>
      <c r="B79" s="80" t="s">
        <v>35</v>
      </c>
      <c r="C79" s="80"/>
      <c r="D79" s="80"/>
      <c r="E79" s="80"/>
      <c r="F79" s="80"/>
      <c r="G79" s="80"/>
      <c r="H79" s="80"/>
      <c r="I79" s="80"/>
    </row>
    <row r="80" spans="1:9" ht="20.25" thickTop="1" thickBot="1">
      <c r="A80" s="80"/>
      <c r="B80" s="81" t="s">
        <v>144</v>
      </c>
      <c r="C80" s="82"/>
      <c r="D80" s="82"/>
      <c r="E80" s="82"/>
      <c r="F80" s="82"/>
      <c r="G80" s="82"/>
      <c r="H80" s="82"/>
      <c r="I80" s="83"/>
    </row>
    <row r="81" spans="1:9" ht="20.25" thickTop="1" thickBot="1">
      <c r="A81" s="80"/>
      <c r="B81" s="27" t="s">
        <v>6</v>
      </c>
      <c r="C81" s="27" t="s">
        <v>7</v>
      </c>
      <c r="D81" s="27" t="s">
        <v>8</v>
      </c>
      <c r="E81" s="27" t="s">
        <v>9</v>
      </c>
      <c r="F81" s="27" t="s">
        <v>10</v>
      </c>
      <c r="G81" s="27" t="s">
        <v>11</v>
      </c>
      <c r="H81" s="27" t="s">
        <v>12</v>
      </c>
      <c r="I81" s="27" t="s">
        <v>13</v>
      </c>
    </row>
    <row r="82" spans="1:9" ht="20.25" thickTop="1" thickBot="1">
      <c r="A82" s="28" t="s">
        <v>14</v>
      </c>
      <c r="B82" s="31">
        <v>70</v>
      </c>
      <c r="C82" s="29"/>
      <c r="D82" s="29"/>
      <c r="E82" s="29"/>
      <c r="F82" s="29"/>
      <c r="G82" s="29"/>
      <c r="H82" s="29"/>
      <c r="I82" s="29"/>
    </row>
    <row r="83" spans="1:9" ht="20.25" thickTop="1" thickBot="1">
      <c r="A83" s="30" t="s">
        <v>15</v>
      </c>
      <c r="B83" s="31"/>
      <c r="C83" s="29"/>
      <c r="D83" s="29"/>
      <c r="E83" s="29"/>
      <c r="F83" s="29"/>
      <c r="G83" s="29"/>
      <c r="H83" s="29"/>
      <c r="I83" s="29"/>
    </row>
    <row r="84" spans="1:9" ht="20.25" thickTop="1" thickBot="1">
      <c r="A84" s="32" t="s">
        <v>16</v>
      </c>
      <c r="B84" s="31"/>
      <c r="C84" s="29">
        <v>15</v>
      </c>
      <c r="D84" s="29">
        <v>15</v>
      </c>
      <c r="E84" s="29">
        <v>15</v>
      </c>
      <c r="F84" s="29">
        <v>15</v>
      </c>
      <c r="G84" s="29">
        <v>15</v>
      </c>
      <c r="H84" s="29">
        <v>15</v>
      </c>
      <c r="I84" s="29">
        <v>15</v>
      </c>
    </row>
    <row r="85" spans="1:9" ht="20.25" thickTop="1" thickBot="1">
      <c r="A85" s="32" t="s">
        <v>17</v>
      </c>
      <c r="B85" s="31"/>
      <c r="C85" s="29">
        <v>11</v>
      </c>
      <c r="D85" s="29">
        <v>11</v>
      </c>
      <c r="E85" s="29">
        <v>11</v>
      </c>
      <c r="F85" s="29">
        <v>11</v>
      </c>
      <c r="G85" s="29">
        <v>11</v>
      </c>
      <c r="H85" s="29">
        <v>11</v>
      </c>
      <c r="I85" s="29">
        <v>11</v>
      </c>
    </row>
    <row r="86" spans="1:9" ht="20.25" thickTop="1" thickBot="1">
      <c r="A86" s="32" t="s">
        <v>18</v>
      </c>
      <c r="B86" s="31"/>
      <c r="C86" s="29">
        <v>31</v>
      </c>
      <c r="D86" s="29">
        <v>31</v>
      </c>
      <c r="E86" s="29">
        <v>31</v>
      </c>
      <c r="F86" s="29">
        <v>31</v>
      </c>
      <c r="G86" s="29">
        <v>31</v>
      </c>
      <c r="H86" s="29">
        <v>31</v>
      </c>
      <c r="I86" s="29">
        <v>31</v>
      </c>
    </row>
    <row r="87" spans="1:9" ht="20.25" thickTop="1" thickBot="1">
      <c r="A87" s="32" t="s">
        <v>19</v>
      </c>
      <c r="B87" s="31"/>
      <c r="C87" s="29"/>
      <c r="D87" s="29"/>
      <c r="E87" s="29"/>
      <c r="F87" s="29"/>
      <c r="G87" s="29"/>
      <c r="H87" s="29"/>
      <c r="I87" s="29"/>
    </row>
    <row r="88" spans="1:9" ht="20.25" thickTop="1" thickBot="1">
      <c r="A88" s="32" t="s">
        <v>20</v>
      </c>
      <c r="B88" s="31"/>
      <c r="C88" s="29"/>
      <c r="D88" s="29"/>
      <c r="E88" s="29"/>
      <c r="F88" s="29"/>
      <c r="G88" s="29"/>
      <c r="H88" s="29"/>
      <c r="I88" s="29"/>
    </row>
    <row r="89" spans="1:9" ht="20.25" thickTop="1" thickBot="1">
      <c r="A89" s="32" t="s">
        <v>21</v>
      </c>
      <c r="B89" s="31"/>
      <c r="C89" s="29">
        <v>39</v>
      </c>
      <c r="D89" s="29">
        <v>39</v>
      </c>
      <c r="E89" s="29">
        <v>39</v>
      </c>
      <c r="F89" s="29">
        <v>39</v>
      </c>
      <c r="G89" s="29"/>
      <c r="H89" s="29"/>
      <c r="I89" s="29"/>
    </row>
    <row r="90" spans="1:9" ht="20.25" thickTop="1" thickBot="1">
      <c r="A90" s="28" t="s">
        <v>22</v>
      </c>
      <c r="B90" s="33">
        <f>SUM(B82:B89)</f>
        <v>70</v>
      </c>
      <c r="C90" s="33">
        <f>SUM(C82:C89)</f>
        <v>96</v>
      </c>
      <c r="D90" s="33">
        <f t="shared" ref="D90:I90" si="5">SUM(D82:D89)</f>
        <v>96</v>
      </c>
      <c r="E90" s="33">
        <f t="shared" si="5"/>
        <v>96</v>
      </c>
      <c r="F90" s="33">
        <f t="shared" si="5"/>
        <v>96</v>
      </c>
      <c r="G90" s="33">
        <f t="shared" si="5"/>
        <v>57</v>
      </c>
      <c r="H90" s="33">
        <f t="shared" si="5"/>
        <v>57</v>
      </c>
      <c r="I90" s="33">
        <f t="shared" si="5"/>
        <v>57</v>
      </c>
    </row>
    <row r="91" spans="1:9" ht="17.25" thickTop="1" thickBot="1">
      <c r="A91" s="36"/>
      <c r="B91" s="36"/>
      <c r="C91" s="36"/>
      <c r="D91" s="36"/>
      <c r="E91" s="36"/>
      <c r="F91" s="36"/>
      <c r="G91" s="36"/>
      <c r="H91" s="36"/>
      <c r="I91" s="35">
        <f>SUM(B90:I90)</f>
        <v>625</v>
      </c>
    </row>
    <row r="92" spans="1:9" ht="16.5" thickBot="1">
      <c r="A92" s="36"/>
      <c r="B92" s="36"/>
      <c r="C92" s="36"/>
      <c r="D92" s="36"/>
      <c r="E92" s="36"/>
      <c r="F92" s="36"/>
      <c r="G92" s="36"/>
      <c r="H92" s="36"/>
      <c r="I92" s="39"/>
    </row>
    <row r="93" spans="1:9" ht="20.25" thickTop="1" thickBot="1">
      <c r="A93" s="80" t="s">
        <v>4</v>
      </c>
      <c r="B93" s="80" t="s">
        <v>35</v>
      </c>
      <c r="C93" s="80"/>
      <c r="D93" s="80"/>
      <c r="E93" s="80"/>
      <c r="F93" s="80"/>
      <c r="G93" s="80"/>
      <c r="H93" s="80"/>
      <c r="I93" s="80"/>
    </row>
    <row r="94" spans="1:9" ht="20.25" thickTop="1" thickBot="1">
      <c r="A94" s="80"/>
      <c r="B94" s="81" t="s">
        <v>145</v>
      </c>
      <c r="C94" s="82"/>
      <c r="D94" s="82"/>
      <c r="E94" s="82"/>
      <c r="F94" s="82"/>
      <c r="G94" s="82"/>
      <c r="H94" s="82"/>
      <c r="I94" s="83"/>
    </row>
    <row r="95" spans="1:9" ht="20.25" thickTop="1" thickBot="1">
      <c r="A95" s="80"/>
      <c r="B95" s="27" t="s">
        <v>6</v>
      </c>
      <c r="C95" s="27" t="s">
        <v>7</v>
      </c>
      <c r="D95" s="27" t="s">
        <v>8</v>
      </c>
      <c r="E95" s="27" t="s">
        <v>9</v>
      </c>
      <c r="F95" s="27" t="s">
        <v>10</v>
      </c>
      <c r="G95" s="27" t="s">
        <v>11</v>
      </c>
      <c r="H95" s="27" t="s">
        <v>12</v>
      </c>
      <c r="I95" s="27" t="s">
        <v>13</v>
      </c>
    </row>
    <row r="96" spans="1:9" ht="20.25" thickTop="1" thickBot="1">
      <c r="A96" s="28" t="s">
        <v>14</v>
      </c>
      <c r="B96" s="31"/>
      <c r="C96" s="29"/>
      <c r="D96" s="29"/>
      <c r="E96" s="29"/>
      <c r="F96" s="29"/>
      <c r="G96" s="29"/>
      <c r="H96" s="29"/>
      <c r="I96" s="29"/>
    </row>
    <row r="97" spans="1:9" ht="20.25" thickTop="1" thickBot="1">
      <c r="A97" s="30" t="s">
        <v>15</v>
      </c>
      <c r="B97" s="31"/>
      <c r="C97" s="29"/>
      <c r="D97" s="29"/>
      <c r="E97" s="29"/>
      <c r="F97" s="29"/>
      <c r="G97" s="29"/>
      <c r="H97" s="29"/>
      <c r="I97" s="29"/>
    </row>
    <row r="98" spans="1:9" ht="20.25" thickTop="1" thickBot="1">
      <c r="A98" s="32" t="s">
        <v>16</v>
      </c>
      <c r="B98" s="31"/>
      <c r="C98" s="29">
        <v>99</v>
      </c>
      <c r="D98" s="29">
        <v>110</v>
      </c>
      <c r="E98" s="29">
        <v>125</v>
      </c>
      <c r="F98" s="29">
        <v>103</v>
      </c>
      <c r="G98" s="29"/>
      <c r="H98" s="29">
        <v>101</v>
      </c>
      <c r="I98" s="29">
        <v>115</v>
      </c>
    </row>
    <row r="99" spans="1:9" ht="20.25" thickTop="1" thickBot="1">
      <c r="A99" s="32" t="s">
        <v>17</v>
      </c>
      <c r="B99" s="31"/>
      <c r="C99" s="29">
        <v>76</v>
      </c>
      <c r="D99" s="29">
        <v>70</v>
      </c>
      <c r="E99" s="29">
        <v>80</v>
      </c>
      <c r="F99" s="29">
        <v>40</v>
      </c>
      <c r="G99" s="29"/>
      <c r="H99" s="29">
        <v>98</v>
      </c>
      <c r="I99" s="29">
        <v>90</v>
      </c>
    </row>
    <row r="100" spans="1:9" ht="20.25" thickTop="1" thickBot="1">
      <c r="A100" s="32" t="s">
        <v>18</v>
      </c>
      <c r="B100" s="31"/>
      <c r="C100" s="29"/>
      <c r="D100" s="29">
        <v>30</v>
      </c>
      <c r="E100" s="29">
        <v>15</v>
      </c>
      <c r="F100" s="29">
        <v>25</v>
      </c>
      <c r="G100" s="29">
        <v>30</v>
      </c>
      <c r="H100" s="29"/>
      <c r="I100" s="29">
        <v>35</v>
      </c>
    </row>
    <row r="101" spans="1:9" ht="20.25" thickTop="1" thickBot="1">
      <c r="A101" s="32" t="s">
        <v>19</v>
      </c>
      <c r="B101" s="31"/>
      <c r="C101" s="29">
        <v>60</v>
      </c>
      <c r="D101" s="29">
        <v>50</v>
      </c>
      <c r="E101" s="29">
        <v>490</v>
      </c>
      <c r="F101" s="29">
        <v>60</v>
      </c>
      <c r="G101" s="29"/>
      <c r="H101" s="29"/>
      <c r="I101" s="29"/>
    </row>
    <row r="102" spans="1:9" ht="20.25" thickTop="1" thickBot="1">
      <c r="A102" s="32" t="s">
        <v>20</v>
      </c>
      <c r="B102" s="31"/>
      <c r="C102" s="29">
        <v>62</v>
      </c>
      <c r="D102" s="29">
        <v>110</v>
      </c>
      <c r="E102" s="29">
        <v>80</v>
      </c>
      <c r="F102" s="29">
        <v>70</v>
      </c>
      <c r="G102" s="29"/>
      <c r="H102" s="29"/>
      <c r="I102" s="29"/>
    </row>
    <row r="103" spans="1:9" ht="20.25" thickTop="1" thickBot="1">
      <c r="A103" s="32" t="s">
        <v>21</v>
      </c>
      <c r="B103" s="31"/>
      <c r="C103" s="29">
        <v>78</v>
      </c>
      <c r="D103" s="29">
        <v>75</v>
      </c>
      <c r="E103" s="29">
        <v>80</v>
      </c>
      <c r="F103" s="29">
        <v>4</v>
      </c>
      <c r="G103" s="29"/>
      <c r="H103" s="29"/>
      <c r="I103" s="29"/>
    </row>
    <row r="104" spans="1:9" ht="20.25" thickTop="1" thickBot="1">
      <c r="A104" s="28" t="s">
        <v>22</v>
      </c>
      <c r="B104" s="33">
        <f>SUM(B96:B103)</f>
        <v>0</v>
      </c>
      <c r="C104" s="33">
        <f>SUM(C96:C103)</f>
        <v>375</v>
      </c>
      <c r="D104" s="33">
        <f t="shared" ref="D104:I104" si="6">SUM(D96:D103)</f>
        <v>445</v>
      </c>
      <c r="E104" s="33">
        <f t="shared" si="6"/>
        <v>870</v>
      </c>
      <c r="F104" s="33">
        <f t="shared" si="6"/>
        <v>302</v>
      </c>
      <c r="G104" s="33">
        <f t="shared" si="6"/>
        <v>30</v>
      </c>
      <c r="H104" s="33">
        <f t="shared" si="6"/>
        <v>199</v>
      </c>
      <c r="I104" s="33">
        <f t="shared" si="6"/>
        <v>240</v>
      </c>
    </row>
    <row r="105" spans="1:9" ht="17.25" thickTop="1" thickBot="1">
      <c r="A105" s="36"/>
      <c r="B105" s="36"/>
      <c r="C105" s="36"/>
      <c r="D105" s="36"/>
      <c r="E105" s="36"/>
      <c r="F105" s="36"/>
      <c r="G105" s="36"/>
      <c r="H105" s="36"/>
      <c r="I105" s="35">
        <f>SUM(B104:I104)</f>
        <v>2461</v>
      </c>
    </row>
    <row r="106" spans="1:9">
      <c r="A106" s="36"/>
      <c r="B106" s="36"/>
      <c r="C106" s="36"/>
      <c r="D106" s="36"/>
      <c r="E106" s="36"/>
      <c r="F106" s="36"/>
      <c r="G106" s="36"/>
      <c r="H106" s="36"/>
      <c r="I106" s="36"/>
    </row>
    <row r="107" spans="1:9" ht="15.75" thickBot="1">
      <c r="A107" s="36"/>
      <c r="B107" s="36"/>
      <c r="C107" s="36"/>
      <c r="D107" s="36"/>
      <c r="E107" s="36"/>
      <c r="F107" s="36"/>
      <c r="G107" s="36"/>
      <c r="H107" s="36"/>
      <c r="I107" s="36"/>
    </row>
    <row r="108" spans="1:9">
      <c r="A108" s="36"/>
      <c r="B108" s="36"/>
      <c r="C108" s="36"/>
      <c r="D108" s="36"/>
      <c r="E108" s="36"/>
      <c r="F108" s="36"/>
      <c r="G108" s="74" t="s">
        <v>48</v>
      </c>
      <c r="H108" s="76">
        <f>I78+I64+I51+I37+I24+I91+I105</f>
        <v>9037</v>
      </c>
      <c r="I108" s="77"/>
    </row>
    <row r="109" spans="1:9" ht="15.75" thickBot="1">
      <c r="A109" s="36"/>
      <c r="B109" s="36"/>
      <c r="C109" s="36"/>
      <c r="D109" s="36"/>
      <c r="E109" s="36"/>
      <c r="F109" s="36"/>
      <c r="G109" s="75"/>
      <c r="H109" s="78"/>
      <c r="I109" s="79"/>
    </row>
    <row r="110" spans="1:9">
      <c r="A110" s="36"/>
      <c r="B110" s="36"/>
      <c r="C110" s="36"/>
      <c r="D110" s="36"/>
      <c r="E110" s="36"/>
      <c r="F110" s="36"/>
      <c r="G110" s="36"/>
      <c r="H110" s="36"/>
      <c r="I110" s="36"/>
    </row>
    <row r="111" spans="1:9">
      <c r="A111" s="36"/>
      <c r="B111" s="36"/>
      <c r="C111" s="36"/>
      <c r="D111" s="36"/>
      <c r="E111" s="36"/>
      <c r="F111" s="36"/>
      <c r="G111" s="36"/>
      <c r="H111" s="36"/>
      <c r="I111" s="36"/>
    </row>
  </sheetData>
  <mergeCells count="27">
    <mergeCell ref="A8:I8"/>
    <mergeCell ref="A9:I9"/>
    <mergeCell ref="A10:I10"/>
    <mergeCell ref="A11:I11"/>
    <mergeCell ref="A12:A14"/>
    <mergeCell ref="B12:I12"/>
    <mergeCell ref="B13:I13"/>
    <mergeCell ref="A25:A27"/>
    <mergeCell ref="B25:I25"/>
    <mergeCell ref="B26:I26"/>
    <mergeCell ref="A39:A41"/>
    <mergeCell ref="B39:I39"/>
    <mergeCell ref="B40:I40"/>
    <mergeCell ref="A52:A54"/>
    <mergeCell ref="B52:I52"/>
    <mergeCell ref="B53:I53"/>
    <mergeCell ref="A66:A68"/>
    <mergeCell ref="B66:I66"/>
    <mergeCell ref="B67:I67"/>
    <mergeCell ref="G108:G109"/>
    <mergeCell ref="H108:I109"/>
    <mergeCell ref="A79:A81"/>
    <mergeCell ref="B79:I79"/>
    <mergeCell ref="B80:I80"/>
    <mergeCell ref="A93:A95"/>
    <mergeCell ref="B93:I93"/>
    <mergeCell ref="B94:I94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100"/>
  <sheetViews>
    <sheetView topLeftCell="A64" workbookViewId="0">
      <selection activeCell="D99" sqref="D99"/>
    </sheetView>
  </sheetViews>
  <sheetFormatPr baseColWidth="10" defaultColWidth="14.42578125" defaultRowHeight="15" customHeight="1"/>
  <cols>
    <col min="1" max="1" width="39" customWidth="1"/>
    <col min="2" max="2" width="11.28515625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36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146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f>'15 SANTO DOMINGO III-1'!B14+'SANTO DOMINDO III2'!B15</f>
        <v>3414</v>
      </c>
      <c r="C14" s="8">
        <f>'15 SANTO DOMINGO III-1'!C14+'SANTO DOMINDO III2'!C15</f>
        <v>0</v>
      </c>
      <c r="D14" s="8">
        <f>'15 SANTO DOMINGO III-1'!D14+'SANTO DOMINDO III2'!D15</f>
        <v>0</v>
      </c>
      <c r="E14" s="8">
        <f>'15 SANTO DOMINGO III-1'!E14+'SANTO DOMINDO III2'!E15</f>
        <v>0</v>
      </c>
      <c r="F14" s="8">
        <f>'15 SANTO DOMINGO III-1'!F14+'SANTO DOMINDO III2'!F15</f>
        <v>0</v>
      </c>
      <c r="G14" s="8">
        <f>'15 SANTO DOMINGO III-1'!G14+'SANTO DOMINDO III2'!G15</f>
        <v>0</v>
      </c>
      <c r="H14" s="8">
        <f>'15 SANTO DOMINGO III-1'!H14+'SANTO DOMINDO III2'!H15</f>
        <v>0</v>
      </c>
      <c r="I14" s="8">
        <f>'15 SANTO DOMINGO III-1'!I14+'SANTO DOMINDO III2'!I15</f>
        <v>0</v>
      </c>
      <c r="J14" s="5"/>
      <c r="K14" s="2"/>
    </row>
    <row r="15" spans="1:11" ht="18.75">
      <c r="A15" s="9" t="s">
        <v>15</v>
      </c>
      <c r="B15" s="10"/>
      <c r="C15" s="8">
        <f>'15 SANTO DOMINGO III-1'!C15+'SANTO DOMINDO III2'!C16</f>
        <v>0</v>
      </c>
      <c r="D15" s="8">
        <f>'15 SANTO DOMINGO III-1'!D15+'SANTO DOMINDO III2'!D16</f>
        <v>0</v>
      </c>
      <c r="E15" s="8">
        <f>'15 SANTO DOMINGO III-1'!E15+'SANTO DOMINDO III2'!E16</f>
        <v>0</v>
      </c>
      <c r="F15" s="8">
        <f>'15 SANTO DOMINGO III-1'!F15+'SANTO DOMINDO III2'!F16</f>
        <v>0</v>
      </c>
      <c r="G15" s="8">
        <f>'15 SANTO DOMINGO III-1'!G15+'SANTO DOMINDO III2'!G16</f>
        <v>0</v>
      </c>
      <c r="H15" s="8">
        <f>'15 SANTO DOMINGO III-1'!H15+'SANTO DOMINDO III2'!H16</f>
        <v>0</v>
      </c>
      <c r="I15" s="8">
        <f>'15 SANTO DOMINGO III-1'!I15+'SANTO DOMINDO III2'!I16</f>
        <v>0</v>
      </c>
      <c r="J15" s="5"/>
      <c r="K15" s="2"/>
    </row>
    <row r="16" spans="1:11" ht="18.75">
      <c r="A16" s="11" t="s">
        <v>16</v>
      </c>
      <c r="B16" s="10"/>
      <c r="C16" s="8">
        <f>'15 SANTO DOMINGO III-1'!C16+'SANTO DOMINDO III2'!C17</f>
        <v>4228</v>
      </c>
      <c r="D16" s="8">
        <f>'15 SANTO DOMINGO III-1'!D16+'SANTO DOMINDO III2'!D17</f>
        <v>4228</v>
      </c>
      <c r="E16" s="8">
        <f>'15 SANTO DOMINGO III-1'!E16+'SANTO DOMINDO III2'!E17</f>
        <v>4228</v>
      </c>
      <c r="F16" s="8">
        <f>'15 SANTO DOMINGO III-1'!F16+'SANTO DOMINDO III2'!F17</f>
        <v>4228</v>
      </c>
      <c r="G16" s="8">
        <f>'15 SANTO DOMINGO III-1'!G16+'SANTO DOMINDO III2'!G17</f>
        <v>4228</v>
      </c>
      <c r="H16" s="8">
        <f>'15 SANTO DOMINGO III-1'!H16+'SANTO DOMINDO III2'!H17</f>
        <v>4228</v>
      </c>
      <c r="I16" s="8">
        <f>'15 SANTO DOMINGO III-1'!I16+'SANTO DOMINDO III2'!I17</f>
        <v>4228</v>
      </c>
      <c r="J16" s="5"/>
      <c r="K16" s="2"/>
    </row>
    <row r="17" spans="1:11" ht="18.75">
      <c r="A17" s="11" t="s">
        <v>17</v>
      </c>
      <c r="B17" s="10"/>
      <c r="C17" s="8">
        <f>'15 SANTO DOMINGO III-1'!C17+'SANTO DOMINDO III2'!C18</f>
        <v>4378</v>
      </c>
      <c r="D17" s="8">
        <f>'15 SANTO DOMINGO III-1'!D17+'SANTO DOMINDO III2'!D18</f>
        <v>4378</v>
      </c>
      <c r="E17" s="8">
        <f>'15 SANTO DOMINGO III-1'!E17+'SANTO DOMINDO III2'!E18</f>
        <v>4640</v>
      </c>
      <c r="F17" s="8">
        <f>'15 SANTO DOMINGO III-1'!F17+'SANTO DOMINDO III2'!F18</f>
        <v>4378</v>
      </c>
      <c r="G17" s="8">
        <f>'15 SANTO DOMINGO III-1'!G17+'SANTO DOMINDO III2'!G18</f>
        <v>4378</v>
      </c>
      <c r="H17" s="8">
        <f>'15 SANTO DOMINGO III-1'!H17+'SANTO DOMINDO III2'!H18</f>
        <v>4378</v>
      </c>
      <c r="I17" s="8">
        <f>'15 SANTO DOMINGO III-1'!I17+'SANTO DOMINDO III2'!I18</f>
        <v>4640</v>
      </c>
      <c r="J17" s="5"/>
      <c r="K17" s="2"/>
    </row>
    <row r="18" spans="1:11" ht="18.75">
      <c r="A18" s="11" t="s">
        <v>18</v>
      </c>
      <c r="B18" s="10"/>
      <c r="C18" s="8">
        <f>'15 SANTO DOMINGO III-1'!C18+'SANTO DOMINDO III2'!C19</f>
        <v>4851</v>
      </c>
      <c r="D18" s="8">
        <f>'15 SANTO DOMINGO III-1'!D18+'SANTO DOMINDO III2'!D19</f>
        <v>4851</v>
      </c>
      <c r="E18" s="8">
        <f>'15 SANTO DOMINGO III-1'!E18+'SANTO DOMINDO III2'!E19</f>
        <v>4851</v>
      </c>
      <c r="F18" s="8">
        <f>'15 SANTO DOMINGO III-1'!F18+'SANTO DOMINDO III2'!F19</f>
        <v>4851</v>
      </c>
      <c r="G18" s="8">
        <f>'15 SANTO DOMINGO III-1'!G18+'SANTO DOMINDO III2'!G19</f>
        <v>5056</v>
      </c>
      <c r="H18" s="8">
        <f>'15 SANTO DOMINGO III-1'!H18+'SANTO DOMINDO III2'!H19</f>
        <v>4851</v>
      </c>
      <c r="I18" s="8">
        <f>'15 SANTO DOMINGO III-1'!I18+'SANTO DOMINDO III2'!I19</f>
        <v>4851</v>
      </c>
      <c r="J18" s="5"/>
      <c r="K18" s="2"/>
    </row>
    <row r="19" spans="1:11" ht="18.75">
      <c r="A19" s="11" t="s">
        <v>19</v>
      </c>
      <c r="B19" s="10"/>
      <c r="C19" s="8">
        <f>'15 SANTO DOMINGO III-1'!C19+'SANTO DOMINDO III2'!C20</f>
        <v>4515</v>
      </c>
      <c r="D19" s="8">
        <f>'15 SANTO DOMINGO III-1'!D19+'SANTO DOMINDO III2'!D20</f>
        <v>5085</v>
      </c>
      <c r="E19" s="8">
        <f>'15 SANTO DOMINGO III-1'!E19+'SANTO DOMINDO III2'!E20</f>
        <v>4515</v>
      </c>
      <c r="F19" s="8">
        <f>'15 SANTO DOMINGO III-1'!F19+'SANTO DOMINDO III2'!F20</f>
        <v>4515</v>
      </c>
      <c r="G19" s="8">
        <f>'15 SANTO DOMINGO III-1'!G19+'SANTO DOMINDO III2'!G20</f>
        <v>0</v>
      </c>
      <c r="H19" s="8">
        <f>'15 SANTO DOMINGO III-1'!H19+'SANTO DOMINDO III2'!H20</f>
        <v>0</v>
      </c>
      <c r="I19" s="8">
        <f>'15 SANTO DOMINGO III-1'!I19+'SANTO DOMINDO III2'!I20</f>
        <v>0</v>
      </c>
      <c r="J19" s="5"/>
      <c r="K19" s="2"/>
    </row>
    <row r="20" spans="1:11" ht="18.75">
      <c r="A20" s="11" t="s">
        <v>20</v>
      </c>
      <c r="B20" s="10"/>
      <c r="C20" s="8">
        <f>'15 SANTO DOMINGO III-1'!C20+'SANTO DOMINDO III2'!C21</f>
        <v>4646</v>
      </c>
      <c r="D20" s="8">
        <f>'15 SANTO DOMINGO III-1'!D20+'SANTO DOMINDO III2'!D21</f>
        <v>4646</v>
      </c>
      <c r="E20" s="8">
        <f>'15 SANTO DOMINGO III-1'!E20+'SANTO DOMINDO III2'!E21</f>
        <v>5214</v>
      </c>
      <c r="F20" s="8">
        <f>'15 SANTO DOMINGO III-1'!F20+'SANTO DOMINDO III2'!F21</f>
        <v>4646</v>
      </c>
      <c r="G20" s="8">
        <f>'15 SANTO DOMINGO III-1'!G20+'SANTO DOMINDO III2'!G21</f>
        <v>0</v>
      </c>
      <c r="H20" s="8">
        <f>'15 SANTO DOMINGO III-1'!H20+'SANTO DOMINDO III2'!H21</f>
        <v>0</v>
      </c>
      <c r="I20" s="8">
        <f>'15 SANTO DOMINGO III-1'!I20+'SANTO DOMINDO III2'!I21</f>
        <v>0</v>
      </c>
      <c r="J20" s="5"/>
      <c r="K20" s="2"/>
    </row>
    <row r="21" spans="1:11" ht="15.75" customHeight="1">
      <c r="A21" s="11" t="s">
        <v>21</v>
      </c>
      <c r="B21" s="10"/>
      <c r="C21" s="8">
        <f>'15 SANTO DOMINGO III-1'!C21+'SANTO DOMINDO III2'!C22</f>
        <v>4476</v>
      </c>
      <c r="D21" s="8">
        <f>'15 SANTO DOMINGO III-1'!D21+'SANTO DOMINDO III2'!D22</f>
        <v>4476</v>
      </c>
      <c r="E21" s="8">
        <f>'15 SANTO DOMINGO III-1'!E21+'SANTO DOMINDO III2'!E22</f>
        <v>4476</v>
      </c>
      <c r="F21" s="8">
        <f>'15 SANTO DOMINGO III-1'!F21+'SANTO DOMINDO III2'!F22</f>
        <v>4476</v>
      </c>
      <c r="G21" s="8">
        <f>'15 SANTO DOMINGO III-1'!G21+'SANTO DOMINDO III2'!G22</f>
        <v>0</v>
      </c>
      <c r="H21" s="8">
        <f>'15 SANTO DOMINGO III-1'!H21+'SANTO DOMINDO III2'!H22</f>
        <v>0</v>
      </c>
      <c r="I21" s="8">
        <f>'15 SANTO DOMINGO III-1'!I21+'SANTO DOMINDO III2'!I22</f>
        <v>0</v>
      </c>
      <c r="J21" s="5"/>
      <c r="K21" s="2"/>
    </row>
    <row r="22" spans="1:11" ht="15.75" customHeight="1">
      <c r="A22" s="7" t="s">
        <v>22</v>
      </c>
      <c r="B22" s="12">
        <f>SUM(B14:B21)</f>
        <v>3414</v>
      </c>
      <c r="C22" s="12">
        <f t="shared" ref="C22:I22" si="0">SUM(C16:C21)</f>
        <v>27094</v>
      </c>
      <c r="D22" s="12">
        <f t="shared" si="0"/>
        <v>27664</v>
      </c>
      <c r="E22" s="12">
        <f t="shared" si="0"/>
        <v>27924</v>
      </c>
      <c r="F22" s="12">
        <f t="shared" si="0"/>
        <v>27094</v>
      </c>
      <c r="G22" s="12">
        <f t="shared" si="0"/>
        <v>13662</v>
      </c>
      <c r="H22" s="12">
        <f t="shared" si="0"/>
        <v>13457</v>
      </c>
      <c r="I22" s="12">
        <f t="shared" si="0"/>
        <v>13719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154028</v>
      </c>
      <c r="J23" s="2"/>
      <c r="K23" s="2"/>
    </row>
    <row r="24" spans="1:11" ht="15.75" customHeight="1">
      <c r="A24" s="49" t="s">
        <v>4</v>
      </c>
      <c r="B24" s="51" t="s">
        <v>36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147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f>'15 SANTO DOMINGO III-1'!B27+'SANTO DOMINDO III2'!B28</f>
        <v>2876</v>
      </c>
      <c r="C27" s="8">
        <f>'15 SANTO DOMINGO III-1'!C27+'SANTO DOMINDO III2'!C28</f>
        <v>0</v>
      </c>
      <c r="D27" s="8">
        <f>'15 SANTO DOMINGO III-1'!D27+'SANTO DOMINDO III2'!D28</f>
        <v>0</v>
      </c>
      <c r="E27" s="8">
        <f>'15 SANTO DOMINGO III-1'!E27+'SANTO DOMINDO III2'!E28</f>
        <v>0</v>
      </c>
      <c r="F27" s="8">
        <f>'15 SANTO DOMINGO III-1'!F27+'SANTO DOMINDO III2'!F28</f>
        <v>0</v>
      </c>
      <c r="G27" s="8">
        <f>'15 SANTO DOMINGO III-1'!G27+'SANTO DOMINDO III2'!G28</f>
        <v>0</v>
      </c>
      <c r="H27" s="8">
        <f>'15 SANTO DOMINGO III-1'!H27+'SANTO DOMINDO III2'!H28</f>
        <v>0</v>
      </c>
      <c r="I27" s="8">
        <f>'15 SANTO DOMINGO III-1'!I27+'SANTO DOMINDO III2'!I28</f>
        <v>0</v>
      </c>
      <c r="J27" s="2"/>
      <c r="K27" s="2"/>
    </row>
    <row r="28" spans="1:11" ht="15.75" customHeight="1">
      <c r="A28" s="9" t="s">
        <v>15</v>
      </c>
      <c r="B28" s="10"/>
      <c r="C28" s="8">
        <f>'15 SANTO DOMINGO III-1'!C28+'SANTO DOMINDO III2'!C29</f>
        <v>0</v>
      </c>
      <c r="D28" s="8">
        <f>'15 SANTO DOMINGO III-1'!D28+'SANTO DOMINDO III2'!D29</f>
        <v>0</v>
      </c>
      <c r="E28" s="8">
        <f>'15 SANTO DOMINGO III-1'!E28+'SANTO DOMINDO III2'!E29</f>
        <v>0</v>
      </c>
      <c r="F28" s="8">
        <f>'15 SANTO DOMINGO III-1'!F28+'SANTO DOMINDO III2'!F29</f>
        <v>0</v>
      </c>
      <c r="G28" s="8">
        <f>'15 SANTO DOMINGO III-1'!G28+'SANTO DOMINDO III2'!G29</f>
        <v>0</v>
      </c>
      <c r="H28" s="8">
        <f>'15 SANTO DOMINGO III-1'!H28+'SANTO DOMINDO III2'!H29</f>
        <v>0</v>
      </c>
      <c r="I28" s="8">
        <f>'15 SANTO DOMINGO III-1'!I28+'SANTO DOMINDO III2'!I29</f>
        <v>0</v>
      </c>
      <c r="J28" s="2"/>
      <c r="K28" s="2"/>
    </row>
    <row r="29" spans="1:11" ht="15.75" customHeight="1">
      <c r="A29" s="11" t="s">
        <v>16</v>
      </c>
      <c r="B29" s="10"/>
      <c r="C29" s="8">
        <f>'15 SANTO DOMINGO III-1'!C29+'SANTO DOMINDO III2'!C30</f>
        <v>3733</v>
      </c>
      <c r="D29" s="8">
        <f>'15 SANTO DOMINGO III-1'!D29+'SANTO DOMINDO III2'!D30</f>
        <v>3733</v>
      </c>
      <c r="E29" s="8">
        <f>'15 SANTO DOMINGO III-1'!E29+'SANTO DOMINDO III2'!E30</f>
        <v>3733</v>
      </c>
      <c r="F29" s="8">
        <f>'15 SANTO DOMINGO III-1'!F29+'SANTO DOMINDO III2'!F30</f>
        <v>3733</v>
      </c>
      <c r="G29" s="8">
        <f>'15 SANTO DOMINGO III-1'!G29+'SANTO DOMINDO III2'!G30</f>
        <v>3733</v>
      </c>
      <c r="H29" s="8">
        <f>'15 SANTO DOMINGO III-1'!H29+'SANTO DOMINDO III2'!H30</f>
        <v>3733</v>
      </c>
      <c r="I29" s="8">
        <f>'15 SANTO DOMINGO III-1'!I29+'SANTO DOMINDO III2'!I30</f>
        <v>3733</v>
      </c>
      <c r="J29" s="2"/>
      <c r="K29" s="2"/>
    </row>
    <row r="30" spans="1:11" ht="15.75" customHeight="1">
      <c r="A30" s="11" t="s">
        <v>17</v>
      </c>
      <c r="B30" s="10"/>
      <c r="C30" s="8">
        <f>'15 SANTO DOMINGO III-1'!C30+'SANTO DOMINDO III2'!C31</f>
        <v>3991</v>
      </c>
      <c r="D30" s="8">
        <f>'15 SANTO DOMINGO III-1'!D30+'SANTO DOMINDO III2'!D31</f>
        <v>3991</v>
      </c>
      <c r="E30" s="8">
        <f>'15 SANTO DOMINGO III-1'!E30+'SANTO DOMINDO III2'!E31</f>
        <v>3991</v>
      </c>
      <c r="F30" s="8">
        <f>'15 SANTO DOMINGO III-1'!F30+'SANTO DOMINDO III2'!F31</f>
        <v>3991</v>
      </c>
      <c r="G30" s="8">
        <f>'15 SANTO DOMINGO III-1'!G30+'SANTO DOMINDO III2'!G31</f>
        <v>3991</v>
      </c>
      <c r="H30" s="8">
        <f>'15 SANTO DOMINGO III-1'!H30+'SANTO DOMINDO III2'!H31</f>
        <v>3991</v>
      </c>
      <c r="I30" s="8">
        <f>'15 SANTO DOMINGO III-1'!I30+'SANTO DOMINDO III2'!I31</f>
        <v>3991</v>
      </c>
      <c r="J30" s="2"/>
      <c r="K30" s="2"/>
    </row>
    <row r="31" spans="1:11" ht="15.75" customHeight="1">
      <c r="A31" s="11" t="s">
        <v>18</v>
      </c>
      <c r="B31" s="10"/>
      <c r="C31" s="8">
        <f>'15 SANTO DOMINGO III-1'!C31+'SANTO DOMINDO III2'!C32</f>
        <v>4523</v>
      </c>
      <c r="D31" s="8">
        <f>'15 SANTO DOMINGO III-1'!D31+'SANTO DOMINDO III2'!D32</f>
        <v>4523</v>
      </c>
      <c r="E31" s="8">
        <f>'15 SANTO DOMINGO III-1'!E31+'SANTO DOMINDO III2'!E32</f>
        <v>4523</v>
      </c>
      <c r="F31" s="8">
        <f>'15 SANTO DOMINGO III-1'!F31+'SANTO DOMINDO III2'!F32</f>
        <v>4523</v>
      </c>
      <c r="G31" s="8">
        <f>'15 SANTO DOMINGO III-1'!G31+'SANTO DOMINDO III2'!G32</f>
        <v>4523</v>
      </c>
      <c r="H31" s="8">
        <f>'15 SANTO DOMINGO III-1'!H31+'SANTO DOMINDO III2'!H32</f>
        <v>4523</v>
      </c>
      <c r="I31" s="8">
        <f>'15 SANTO DOMINGO III-1'!I31+'SANTO DOMINDO III2'!I32</f>
        <v>4523</v>
      </c>
      <c r="J31" s="2"/>
      <c r="K31" s="2"/>
    </row>
    <row r="32" spans="1:11" ht="15.75" customHeight="1">
      <c r="A32" s="11" t="s">
        <v>19</v>
      </c>
      <c r="B32" s="10"/>
      <c r="C32" s="8">
        <f>'15 SANTO DOMINGO III-1'!C32+'SANTO DOMINDO III2'!C33</f>
        <v>4225</v>
      </c>
      <c r="D32" s="8">
        <f>'15 SANTO DOMINGO III-1'!D32+'SANTO DOMINDO III2'!D33</f>
        <v>4225</v>
      </c>
      <c r="E32" s="8">
        <f>'15 SANTO DOMINGO III-1'!E32+'SANTO DOMINDO III2'!E33</f>
        <v>4225</v>
      </c>
      <c r="F32" s="8">
        <f>'15 SANTO DOMINGO III-1'!F32+'SANTO DOMINDO III2'!F33</f>
        <v>4225</v>
      </c>
      <c r="G32" s="8">
        <f>'15 SANTO DOMINGO III-1'!G32+'SANTO DOMINDO III2'!G33</f>
        <v>0</v>
      </c>
      <c r="H32" s="8">
        <f>'15 SANTO DOMINGO III-1'!H32+'SANTO DOMINDO III2'!H33</f>
        <v>0</v>
      </c>
      <c r="I32" s="8">
        <f>'15 SANTO DOMINGO III-1'!I32+'SANTO DOMINDO III2'!I33</f>
        <v>0</v>
      </c>
      <c r="J32" s="2"/>
      <c r="K32" s="2"/>
    </row>
    <row r="33" spans="1:11" ht="15.75" customHeight="1">
      <c r="A33" s="11" t="s">
        <v>20</v>
      </c>
      <c r="B33" s="10"/>
      <c r="C33" s="8">
        <f>'15 SANTO DOMINGO III-1'!C33+'SANTO DOMINDO III2'!C34</f>
        <v>4299</v>
      </c>
      <c r="D33" s="8">
        <f>'15 SANTO DOMINGO III-1'!D33+'SANTO DOMINDO III2'!D34</f>
        <v>4299</v>
      </c>
      <c r="E33" s="8">
        <f>'15 SANTO DOMINGO III-1'!E33+'SANTO DOMINDO III2'!E34</f>
        <v>4299</v>
      </c>
      <c r="F33" s="8">
        <f>'15 SANTO DOMINGO III-1'!F33+'SANTO DOMINDO III2'!F34</f>
        <v>4299</v>
      </c>
      <c r="G33" s="8">
        <f>'15 SANTO DOMINGO III-1'!G33+'SANTO DOMINDO III2'!G34</f>
        <v>0</v>
      </c>
      <c r="H33" s="8">
        <f>'15 SANTO DOMINGO III-1'!H33+'SANTO DOMINDO III2'!H34</f>
        <v>0</v>
      </c>
      <c r="I33" s="8">
        <f>'15 SANTO DOMINGO III-1'!I33+'SANTO DOMINDO III2'!I34</f>
        <v>0</v>
      </c>
      <c r="J33" s="2"/>
      <c r="K33" s="2"/>
    </row>
    <row r="34" spans="1:11" ht="15.75" customHeight="1">
      <c r="A34" s="11" t="s">
        <v>21</v>
      </c>
      <c r="B34" s="10"/>
      <c r="C34" s="8">
        <f>'15 SANTO DOMINGO III-1'!C34+'SANTO DOMINDO III2'!C35</f>
        <v>4514</v>
      </c>
      <c r="D34" s="8">
        <f>'15 SANTO DOMINGO III-1'!D34+'SANTO DOMINDO III2'!D35</f>
        <v>4514</v>
      </c>
      <c r="E34" s="8">
        <f>'15 SANTO DOMINGO III-1'!E34+'SANTO DOMINDO III2'!E35</f>
        <v>4514</v>
      </c>
      <c r="F34" s="8">
        <f>'15 SANTO DOMINGO III-1'!F34+'SANTO DOMINDO III2'!F35</f>
        <v>4514</v>
      </c>
      <c r="G34" s="8">
        <f>'15 SANTO DOMINGO III-1'!G34+'SANTO DOMINDO III2'!G35</f>
        <v>0</v>
      </c>
      <c r="H34" s="8">
        <f>'15 SANTO DOMINGO III-1'!H34+'SANTO DOMINDO III2'!H35</f>
        <v>0</v>
      </c>
      <c r="I34" s="8">
        <f>'15 SANTO DOMINGO III-1'!I34+'SANTO DOMINDO III2'!I35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2876</v>
      </c>
      <c r="C35" s="12">
        <f t="shared" si="1"/>
        <v>25285</v>
      </c>
      <c r="D35" s="12">
        <f t="shared" si="1"/>
        <v>25285</v>
      </c>
      <c r="E35" s="12">
        <f t="shared" si="1"/>
        <v>25285</v>
      </c>
      <c r="F35" s="12">
        <f t="shared" si="1"/>
        <v>25285</v>
      </c>
      <c r="G35" s="12">
        <f t="shared" si="1"/>
        <v>12247</v>
      </c>
      <c r="H35" s="12">
        <f t="shared" si="1"/>
        <v>12247</v>
      </c>
      <c r="I35" s="12">
        <f t="shared" si="1"/>
        <v>12247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140757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36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148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>
      <c r="A41" s="7" t="s">
        <v>14</v>
      </c>
      <c r="B41" s="8">
        <f>'15 SANTO DOMINGO III-1'!B41+'SANTO DOMINDO III2'!B42</f>
        <v>1462</v>
      </c>
      <c r="C41" s="8">
        <f>'15 SANTO DOMINGO III-1'!C41+'SANTO DOMINDO III2'!C42</f>
        <v>0</v>
      </c>
      <c r="D41" s="8">
        <f>'15 SANTO DOMINGO III-1'!D41+'SANTO DOMINDO III2'!D42</f>
        <v>0</v>
      </c>
      <c r="E41" s="8">
        <f>'15 SANTO DOMINGO III-1'!E41+'SANTO DOMINDO III2'!E42</f>
        <v>0</v>
      </c>
      <c r="F41" s="8">
        <f>'15 SANTO DOMINGO III-1'!F41+'SANTO DOMINDO III2'!F42</f>
        <v>0</v>
      </c>
      <c r="G41" s="8">
        <f>'15 SANTO DOMINGO III-1'!G41+'SANTO DOMINDO III2'!G42</f>
        <v>0</v>
      </c>
      <c r="H41" s="8">
        <f>'15 SANTO DOMINGO III-1'!H41+'SANTO DOMINDO III2'!H42</f>
        <v>0</v>
      </c>
      <c r="I41" s="8">
        <f>'15 SANTO DOMINGO III-1'!I41+'SANTO DOMINDO III2'!I42</f>
        <v>0</v>
      </c>
      <c r="J41" s="2"/>
      <c r="K41" s="2"/>
    </row>
    <row r="42" spans="1:11" ht="15.75" customHeight="1">
      <c r="A42" s="9" t="s">
        <v>15</v>
      </c>
      <c r="B42" s="10"/>
      <c r="C42" s="8">
        <f>'15 SANTO DOMINGO III-1'!C42+'SANTO DOMINDO III2'!C43</f>
        <v>0</v>
      </c>
      <c r="D42" s="8">
        <f>'15 SANTO DOMINGO III-1'!D42+'SANTO DOMINDO III2'!D43</f>
        <v>0</v>
      </c>
      <c r="E42" s="8">
        <f>'15 SANTO DOMINGO III-1'!E42+'SANTO DOMINDO III2'!E43</f>
        <v>0</v>
      </c>
      <c r="F42" s="8">
        <f>'15 SANTO DOMINGO III-1'!F42+'SANTO DOMINDO III2'!F43</f>
        <v>0</v>
      </c>
      <c r="G42" s="8">
        <f>'15 SANTO DOMINGO III-1'!G42+'SANTO DOMINDO III2'!G43</f>
        <v>0</v>
      </c>
      <c r="H42" s="8">
        <f>'15 SANTO DOMINGO III-1'!H42+'SANTO DOMINDO III2'!H43</f>
        <v>0</v>
      </c>
      <c r="I42" s="8">
        <f>'15 SANTO DOMINGO III-1'!I42+'SANTO DOMINDO III2'!I43</f>
        <v>0</v>
      </c>
      <c r="J42" s="2"/>
      <c r="K42" s="2"/>
    </row>
    <row r="43" spans="1:11" ht="15.75" customHeight="1">
      <c r="A43" s="11" t="s">
        <v>16</v>
      </c>
      <c r="B43" s="10"/>
      <c r="C43" s="8">
        <f>'15 SANTO DOMINGO III-1'!C43+'SANTO DOMINDO III2'!C44</f>
        <v>1720</v>
      </c>
      <c r="D43" s="8">
        <f>'15 SANTO DOMINGO III-1'!D43+'SANTO DOMINDO III2'!D44</f>
        <v>1900</v>
      </c>
      <c r="E43" s="8">
        <f>'15 SANTO DOMINGO III-1'!E43+'SANTO DOMINDO III2'!E44</f>
        <v>1846</v>
      </c>
      <c r="F43" s="8">
        <f>'15 SANTO DOMINGO III-1'!F43+'SANTO DOMINDO III2'!F44</f>
        <v>1802</v>
      </c>
      <c r="G43" s="8">
        <f>'15 SANTO DOMINGO III-1'!G43+'SANTO DOMINDO III2'!G44</f>
        <v>1832</v>
      </c>
      <c r="H43" s="8">
        <f>'15 SANTO DOMINGO III-1'!H43+'SANTO DOMINDO III2'!H44</f>
        <v>1777</v>
      </c>
      <c r="I43" s="8">
        <f>'15 SANTO DOMINGO III-1'!I43+'SANTO DOMINDO III2'!I44</f>
        <v>1787</v>
      </c>
      <c r="J43" s="2"/>
      <c r="K43" s="2"/>
    </row>
    <row r="44" spans="1:11" ht="15.75" customHeight="1">
      <c r="A44" s="11" t="s">
        <v>17</v>
      </c>
      <c r="B44" s="10"/>
      <c r="C44" s="8">
        <f>'15 SANTO DOMINGO III-1'!C44+'SANTO DOMINDO III2'!C45</f>
        <v>1759</v>
      </c>
      <c r="D44" s="8">
        <f>'15 SANTO DOMINGO III-1'!D44+'SANTO DOMINDO III2'!D45</f>
        <v>1974</v>
      </c>
      <c r="E44" s="8">
        <f>'15 SANTO DOMINGO III-1'!E44+'SANTO DOMINDO III2'!E45</f>
        <v>1866</v>
      </c>
      <c r="F44" s="8">
        <f>'15 SANTO DOMINGO III-1'!F44+'SANTO DOMINDO III2'!F45</f>
        <v>1894</v>
      </c>
      <c r="G44" s="8">
        <f>'15 SANTO DOMINGO III-1'!G44+'SANTO DOMINDO III2'!G45</f>
        <v>2135</v>
      </c>
      <c r="H44" s="8">
        <f>'15 SANTO DOMINGO III-1'!H44+'SANTO DOMINDO III2'!H45</f>
        <v>1905</v>
      </c>
      <c r="I44" s="8">
        <f>'15 SANTO DOMINGO III-1'!I44+'SANTO DOMINDO III2'!I45</f>
        <v>1833</v>
      </c>
      <c r="J44" s="2"/>
      <c r="K44" s="2"/>
    </row>
    <row r="45" spans="1:11" ht="15.75" customHeight="1">
      <c r="A45" s="11" t="s">
        <v>18</v>
      </c>
      <c r="B45" s="10"/>
      <c r="C45" s="8">
        <f>'15 SANTO DOMINGO III-1'!C45+'SANTO DOMINDO III2'!C46</f>
        <v>2187</v>
      </c>
      <c r="D45" s="8">
        <f>'15 SANTO DOMINGO III-1'!D45+'SANTO DOMINDO III2'!D46</f>
        <v>2053</v>
      </c>
      <c r="E45" s="8">
        <f>'15 SANTO DOMINGO III-1'!E45+'SANTO DOMINDO III2'!E46</f>
        <v>2136</v>
      </c>
      <c r="F45" s="8">
        <f>'15 SANTO DOMINGO III-1'!F45+'SANTO DOMINDO III2'!F46</f>
        <v>2212</v>
      </c>
      <c r="G45" s="8">
        <f>'15 SANTO DOMINGO III-1'!G45+'SANTO DOMINDO III2'!G46</f>
        <v>2200</v>
      </c>
      <c r="H45" s="8">
        <f>'15 SANTO DOMINGO III-1'!H45+'SANTO DOMINDO III2'!H46</f>
        <v>2086</v>
      </c>
      <c r="I45" s="8">
        <f>'15 SANTO DOMINGO III-1'!I45+'SANTO DOMINDO III2'!I46</f>
        <v>2106</v>
      </c>
      <c r="J45" s="2"/>
      <c r="K45" s="2"/>
    </row>
    <row r="46" spans="1:11" ht="15.75" customHeight="1">
      <c r="A46" s="11" t="s">
        <v>19</v>
      </c>
      <c r="B46" s="10"/>
      <c r="C46" s="8">
        <f>'15 SANTO DOMINGO III-1'!C46+'SANTO DOMINDO III2'!C47</f>
        <v>2121</v>
      </c>
      <c r="D46" s="8">
        <f>'15 SANTO DOMINGO III-1'!D46+'SANTO DOMINDO III2'!D47</f>
        <v>2295</v>
      </c>
      <c r="E46" s="8">
        <f>'15 SANTO DOMINGO III-1'!E46+'SANTO DOMINDO III2'!E47</f>
        <v>2174</v>
      </c>
      <c r="F46" s="8">
        <f>'15 SANTO DOMINGO III-1'!F46+'SANTO DOMINDO III2'!F47</f>
        <v>2140</v>
      </c>
      <c r="G46" s="8">
        <f>'15 SANTO DOMINGO III-1'!G46+'SANTO DOMINDO III2'!G47</f>
        <v>0</v>
      </c>
      <c r="H46" s="8">
        <f>'15 SANTO DOMINGO III-1'!H46+'SANTO DOMINDO III2'!H47</f>
        <v>0</v>
      </c>
      <c r="I46" s="8">
        <f>'15 SANTO DOMINGO III-1'!I46+'SANTO DOMINDO III2'!I47</f>
        <v>0</v>
      </c>
      <c r="J46" s="2"/>
      <c r="K46" s="2"/>
    </row>
    <row r="47" spans="1:11" ht="15.75" customHeight="1">
      <c r="A47" s="11" t="s">
        <v>20</v>
      </c>
      <c r="B47" s="10"/>
      <c r="C47" s="8">
        <f>'15 SANTO DOMINGO III-1'!C47+'SANTO DOMINDO III2'!C48</f>
        <v>2297</v>
      </c>
      <c r="D47" s="8">
        <f>'15 SANTO DOMINGO III-1'!D47+'SANTO DOMINDO III2'!D48</f>
        <v>2237</v>
      </c>
      <c r="E47" s="8">
        <f>'15 SANTO DOMINGO III-1'!E47+'SANTO DOMINDO III2'!E48</f>
        <v>2346</v>
      </c>
      <c r="F47" s="8">
        <f>'15 SANTO DOMINGO III-1'!F47+'SANTO DOMINDO III2'!F48</f>
        <v>2299</v>
      </c>
      <c r="G47" s="8">
        <f>'15 SANTO DOMINGO III-1'!G47+'SANTO DOMINDO III2'!G48</f>
        <v>0</v>
      </c>
      <c r="H47" s="8">
        <f>'15 SANTO DOMINGO III-1'!H47+'SANTO DOMINDO III2'!H48</f>
        <v>0</v>
      </c>
      <c r="I47" s="8">
        <f>'15 SANTO DOMINGO III-1'!I47+'SANTO DOMINDO III2'!I48</f>
        <v>0</v>
      </c>
      <c r="J47" s="2"/>
      <c r="K47" s="2"/>
    </row>
    <row r="48" spans="1:11" ht="15.75" customHeight="1">
      <c r="A48" s="11" t="s">
        <v>21</v>
      </c>
      <c r="B48" s="10"/>
      <c r="C48" s="8">
        <f>'15 SANTO DOMINGO III-1'!C48+'SANTO DOMINDO III2'!C49</f>
        <v>2109</v>
      </c>
      <c r="D48" s="8">
        <f>'15 SANTO DOMINGO III-1'!D48+'SANTO DOMINDO III2'!D49</f>
        <v>2246</v>
      </c>
      <c r="E48" s="8">
        <f>'15 SANTO DOMINGO III-1'!E48+'SANTO DOMINDO III2'!E49</f>
        <v>2032</v>
      </c>
      <c r="F48" s="8">
        <f>'15 SANTO DOMINGO III-1'!F48+'SANTO DOMINDO III2'!F49</f>
        <v>2171</v>
      </c>
      <c r="G48" s="8">
        <f>'15 SANTO DOMINGO III-1'!G48+'SANTO DOMINDO III2'!G49</f>
        <v>0</v>
      </c>
      <c r="H48" s="8">
        <f>'15 SANTO DOMINGO III-1'!H48+'SANTO DOMINDO III2'!H49</f>
        <v>0</v>
      </c>
      <c r="I48" s="8">
        <f>'15 SANTO DOMINGO III-1'!I48+'SANTO DOMINDO III2'!I49</f>
        <v>0</v>
      </c>
      <c r="J48" s="2"/>
      <c r="K48" s="2"/>
    </row>
    <row r="49" spans="1:11" ht="15.75" customHeight="1">
      <c r="A49" s="7" t="s">
        <v>22</v>
      </c>
      <c r="B49" s="12">
        <f t="shared" ref="B49:I49" si="2">SUM(B41:B48)</f>
        <v>1462</v>
      </c>
      <c r="C49" s="12">
        <f t="shared" si="2"/>
        <v>12193</v>
      </c>
      <c r="D49" s="12">
        <f t="shared" si="2"/>
        <v>12705</v>
      </c>
      <c r="E49" s="12">
        <f t="shared" si="2"/>
        <v>12400</v>
      </c>
      <c r="F49" s="12">
        <f t="shared" si="2"/>
        <v>12518</v>
      </c>
      <c r="G49" s="12">
        <f t="shared" si="2"/>
        <v>6167</v>
      </c>
      <c r="H49" s="12">
        <f t="shared" si="2"/>
        <v>5768</v>
      </c>
      <c r="I49" s="12">
        <f t="shared" si="2"/>
        <v>5726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68939</v>
      </c>
      <c r="J50" s="2"/>
      <c r="K50" s="2"/>
    </row>
    <row r="51" spans="1:11" ht="15.75" customHeight="1">
      <c r="A51" s="49" t="s">
        <v>4</v>
      </c>
      <c r="B51" s="51" t="s">
        <v>36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149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8">
        <f>'15 SANTO DOMINGO III-1'!B54+'SANTO DOMINDO III2'!B55</f>
        <v>2364</v>
      </c>
      <c r="C54" s="8">
        <f>'15 SANTO DOMINGO III-1'!C54+'SANTO DOMINDO III2'!C55</f>
        <v>0</v>
      </c>
      <c r="D54" s="8">
        <f>'15 SANTO DOMINGO III-1'!D54+'SANTO DOMINDO III2'!D55</f>
        <v>0</v>
      </c>
      <c r="E54" s="8">
        <f>'15 SANTO DOMINGO III-1'!E54+'SANTO DOMINDO III2'!E55</f>
        <v>0</v>
      </c>
      <c r="F54" s="8">
        <f>'15 SANTO DOMINGO III-1'!F54+'SANTO DOMINDO III2'!F55</f>
        <v>0</v>
      </c>
      <c r="G54" s="8">
        <f>'15 SANTO DOMINGO III-1'!G54+'SANTO DOMINDO III2'!G55</f>
        <v>0</v>
      </c>
      <c r="H54" s="8">
        <f>'15 SANTO DOMINGO III-1'!H54+'SANTO DOMINDO III2'!H55</f>
        <v>0</v>
      </c>
      <c r="I54" s="8">
        <f>'15 SANTO DOMINGO III-1'!I54+'SANTO DOMINDO III2'!I55</f>
        <v>0</v>
      </c>
      <c r="J54" s="2"/>
      <c r="K54" s="2"/>
    </row>
    <row r="55" spans="1:11" ht="15.75" customHeight="1">
      <c r="A55" s="9" t="s">
        <v>15</v>
      </c>
      <c r="B55" s="10"/>
      <c r="C55" s="8">
        <f>'15 SANTO DOMINGO III-1'!C55+'SANTO DOMINDO III2'!C56</f>
        <v>0</v>
      </c>
      <c r="D55" s="8">
        <f>'15 SANTO DOMINGO III-1'!D55+'SANTO DOMINDO III2'!D56</f>
        <v>0</v>
      </c>
      <c r="E55" s="8">
        <f>'15 SANTO DOMINGO III-1'!E55+'SANTO DOMINDO III2'!E56</f>
        <v>0</v>
      </c>
      <c r="F55" s="8">
        <f>'15 SANTO DOMINGO III-1'!F55+'SANTO DOMINDO III2'!F56</f>
        <v>0</v>
      </c>
      <c r="G55" s="8">
        <f>'15 SANTO DOMINGO III-1'!G55+'SANTO DOMINDO III2'!G56</f>
        <v>0</v>
      </c>
      <c r="H55" s="8">
        <f>'15 SANTO DOMINGO III-1'!H55+'SANTO DOMINDO III2'!H56</f>
        <v>0</v>
      </c>
      <c r="I55" s="8">
        <f>'15 SANTO DOMINGO III-1'!I55+'SANTO DOMINDO III2'!I56</f>
        <v>0</v>
      </c>
      <c r="J55" s="2"/>
      <c r="K55" s="2"/>
    </row>
    <row r="56" spans="1:11" ht="15.75" customHeight="1">
      <c r="A56" s="11" t="s">
        <v>16</v>
      </c>
      <c r="B56" s="10"/>
      <c r="C56" s="8">
        <f>'15 SANTO DOMINGO III-1'!C56+'SANTO DOMINDO III2'!C57</f>
        <v>2730</v>
      </c>
      <c r="D56" s="8">
        <f>'15 SANTO DOMINGO III-1'!D56+'SANTO DOMINDO III2'!D57</f>
        <v>2730</v>
      </c>
      <c r="E56" s="8">
        <f>'15 SANTO DOMINGO III-1'!E56+'SANTO DOMINDO III2'!E57</f>
        <v>2730</v>
      </c>
      <c r="F56" s="8">
        <f>'15 SANTO DOMINGO III-1'!F56+'SANTO DOMINDO III2'!F57</f>
        <v>2730</v>
      </c>
      <c r="G56" s="8">
        <f>'15 SANTO DOMINGO III-1'!G56+'SANTO DOMINDO III2'!G57</f>
        <v>2730</v>
      </c>
      <c r="H56" s="8">
        <f>'15 SANTO DOMINGO III-1'!H56+'SANTO DOMINDO III2'!H57</f>
        <v>2730</v>
      </c>
      <c r="I56" s="8">
        <f>'15 SANTO DOMINGO III-1'!I56+'SANTO DOMINDO III2'!I57</f>
        <v>2730</v>
      </c>
      <c r="J56" s="2"/>
      <c r="K56" s="2"/>
    </row>
    <row r="57" spans="1:11" ht="15.75" customHeight="1">
      <c r="A57" s="11" t="s">
        <v>17</v>
      </c>
      <c r="B57" s="10"/>
      <c r="C57" s="8">
        <f>'15 SANTO DOMINGO III-1'!C57+'SANTO DOMINDO III2'!C58</f>
        <v>2961</v>
      </c>
      <c r="D57" s="8">
        <f>'15 SANTO DOMINGO III-1'!D57+'SANTO DOMINDO III2'!D58</f>
        <v>2961</v>
      </c>
      <c r="E57" s="8">
        <f>'15 SANTO DOMINGO III-1'!E57+'SANTO DOMINDO III2'!E58</f>
        <v>2961</v>
      </c>
      <c r="F57" s="8">
        <f>'15 SANTO DOMINGO III-1'!F57+'SANTO DOMINDO III2'!F58</f>
        <v>2961</v>
      </c>
      <c r="G57" s="8">
        <f>'15 SANTO DOMINGO III-1'!G57+'SANTO DOMINDO III2'!G58</f>
        <v>2961</v>
      </c>
      <c r="H57" s="8">
        <f>'15 SANTO DOMINGO III-1'!H57+'SANTO DOMINDO III2'!H58</f>
        <v>2961</v>
      </c>
      <c r="I57" s="8">
        <f>'15 SANTO DOMINGO III-1'!I57+'SANTO DOMINDO III2'!I58</f>
        <v>2961</v>
      </c>
      <c r="J57" s="2"/>
      <c r="K57" s="2"/>
    </row>
    <row r="58" spans="1:11" ht="15.75" customHeight="1">
      <c r="A58" s="11" t="s">
        <v>18</v>
      </c>
      <c r="B58" s="10"/>
      <c r="C58" s="8">
        <f>'15 SANTO DOMINGO III-1'!C58+'SANTO DOMINDO III2'!C59</f>
        <v>3366</v>
      </c>
      <c r="D58" s="8">
        <f>'15 SANTO DOMINGO III-1'!D58+'SANTO DOMINDO III2'!D59</f>
        <v>3366</v>
      </c>
      <c r="E58" s="8">
        <f>'15 SANTO DOMINGO III-1'!E58+'SANTO DOMINDO III2'!E59</f>
        <v>3366</v>
      </c>
      <c r="F58" s="8">
        <f>'15 SANTO DOMINGO III-1'!F58+'SANTO DOMINDO III2'!F59</f>
        <v>3366</v>
      </c>
      <c r="G58" s="8">
        <f>'15 SANTO DOMINGO III-1'!G58+'SANTO DOMINDO III2'!G59</f>
        <v>3366</v>
      </c>
      <c r="H58" s="8">
        <f>'15 SANTO DOMINGO III-1'!H58+'SANTO DOMINDO III2'!H59</f>
        <v>3366</v>
      </c>
      <c r="I58" s="8">
        <f>'15 SANTO DOMINGO III-1'!I58+'SANTO DOMINDO III2'!I59</f>
        <v>3366</v>
      </c>
      <c r="J58" s="2"/>
      <c r="K58" s="2"/>
    </row>
    <row r="59" spans="1:11" ht="15.75" customHeight="1">
      <c r="A59" s="11" t="s">
        <v>19</v>
      </c>
      <c r="B59" s="10"/>
      <c r="C59" s="8">
        <f>'15 SANTO DOMINGO III-1'!C59+'SANTO DOMINDO III2'!C60</f>
        <v>3209</v>
      </c>
      <c r="D59" s="8">
        <f>'15 SANTO DOMINGO III-1'!D59+'SANTO DOMINDO III2'!D60</f>
        <v>3209</v>
      </c>
      <c r="E59" s="8">
        <f>'15 SANTO DOMINGO III-1'!E59+'SANTO DOMINDO III2'!E60</f>
        <v>3209</v>
      </c>
      <c r="F59" s="8">
        <f>'15 SANTO DOMINGO III-1'!F59+'SANTO DOMINDO III2'!F60</f>
        <v>3209</v>
      </c>
      <c r="G59" s="8">
        <f>'15 SANTO DOMINGO III-1'!G59+'SANTO DOMINDO III2'!G60</f>
        <v>0</v>
      </c>
      <c r="H59" s="8">
        <f>'15 SANTO DOMINGO III-1'!H59+'SANTO DOMINDO III2'!H60</f>
        <v>0</v>
      </c>
      <c r="I59" s="8">
        <f>'15 SANTO DOMINGO III-1'!I59+'SANTO DOMINDO III2'!I60</f>
        <v>0</v>
      </c>
      <c r="J59" s="2"/>
      <c r="K59" s="2"/>
    </row>
    <row r="60" spans="1:11" ht="15.75" customHeight="1">
      <c r="A60" s="11" t="s">
        <v>20</v>
      </c>
      <c r="B60" s="10"/>
      <c r="C60" s="8">
        <f>'15 SANTO DOMINGO III-1'!C60+'SANTO DOMINDO III2'!C61</f>
        <v>3132</v>
      </c>
      <c r="D60" s="8">
        <f>'15 SANTO DOMINGO III-1'!D60+'SANTO DOMINDO III2'!D61</f>
        <v>3132</v>
      </c>
      <c r="E60" s="8">
        <f>'15 SANTO DOMINGO III-1'!E60+'SANTO DOMINDO III2'!E61</f>
        <v>3132</v>
      </c>
      <c r="F60" s="8">
        <f>'15 SANTO DOMINGO III-1'!F60+'SANTO DOMINDO III2'!F61</f>
        <v>3132</v>
      </c>
      <c r="G60" s="8">
        <f>'15 SANTO DOMINGO III-1'!G60+'SANTO DOMINDO III2'!G61</f>
        <v>0</v>
      </c>
      <c r="H60" s="8">
        <f>'15 SANTO DOMINGO III-1'!H60+'SANTO DOMINDO III2'!H61</f>
        <v>0</v>
      </c>
      <c r="I60" s="8">
        <f>'15 SANTO DOMINGO III-1'!I60+'SANTO DOMINDO III2'!I61</f>
        <v>0</v>
      </c>
      <c r="J60" s="2"/>
      <c r="K60" s="2"/>
    </row>
    <row r="61" spans="1:11" ht="15.75" customHeight="1">
      <c r="A61" s="11" t="s">
        <v>21</v>
      </c>
      <c r="B61" s="10"/>
      <c r="C61" s="8">
        <f>'15 SANTO DOMINGO III-1'!C61+'SANTO DOMINDO III2'!C62</f>
        <v>3213</v>
      </c>
      <c r="D61" s="8">
        <f>'15 SANTO DOMINGO III-1'!D61+'SANTO DOMINDO III2'!D62</f>
        <v>3213</v>
      </c>
      <c r="E61" s="8">
        <f>'15 SANTO DOMINGO III-1'!E61+'SANTO DOMINDO III2'!E62</f>
        <v>3213</v>
      </c>
      <c r="F61" s="8">
        <f>'15 SANTO DOMINGO III-1'!F61+'SANTO DOMINDO III2'!F62</f>
        <v>3213</v>
      </c>
      <c r="G61" s="8">
        <f>'15 SANTO DOMINGO III-1'!G61+'SANTO DOMINDO III2'!G62</f>
        <v>0</v>
      </c>
      <c r="H61" s="8">
        <f>'15 SANTO DOMINGO III-1'!H61+'SANTO DOMINDO III2'!H62</f>
        <v>0</v>
      </c>
      <c r="I61" s="8">
        <f>'15 SANTO DOMINGO III-1'!I61+'SANTO DOMINDO III2'!I62</f>
        <v>0</v>
      </c>
      <c r="J61" s="2"/>
      <c r="K61" s="2"/>
    </row>
    <row r="62" spans="1:11" ht="15.75" customHeight="1">
      <c r="A62" s="7" t="s">
        <v>22</v>
      </c>
      <c r="B62" s="12">
        <f t="shared" ref="B62:I62" si="3">SUM(B54:B61)</f>
        <v>2364</v>
      </c>
      <c r="C62" s="12">
        <f t="shared" si="3"/>
        <v>18611</v>
      </c>
      <c r="D62" s="12">
        <f t="shared" si="3"/>
        <v>18611</v>
      </c>
      <c r="E62" s="12">
        <f t="shared" si="3"/>
        <v>18611</v>
      </c>
      <c r="F62" s="12">
        <f t="shared" si="3"/>
        <v>18611</v>
      </c>
      <c r="G62" s="12">
        <f t="shared" si="3"/>
        <v>9057</v>
      </c>
      <c r="H62" s="12">
        <f t="shared" si="3"/>
        <v>9057</v>
      </c>
      <c r="I62" s="15">
        <f t="shared" si="3"/>
        <v>9057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103979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36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150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23">
        <f>'15 SANTO DOMINGO III-1'!B68+'SANTO DOMINDO III2'!B69</f>
        <v>3774</v>
      </c>
      <c r="C68" s="8">
        <f>'15 SANTO DOMINGO III-1'!C68+'SANTO DOMINDO III2'!C69</f>
        <v>0</v>
      </c>
      <c r="D68" s="8">
        <f>'15 SANTO DOMINGO III-1'!D68+'SANTO DOMINDO III2'!D69</f>
        <v>0</v>
      </c>
      <c r="E68" s="8">
        <f>'15 SANTO DOMINGO III-1'!E68+'SANTO DOMINDO III2'!E69</f>
        <v>0</v>
      </c>
      <c r="F68" s="8">
        <f>'15 SANTO DOMINGO III-1'!F68+'SANTO DOMINDO III2'!F69</f>
        <v>0</v>
      </c>
      <c r="G68" s="8">
        <f>'15 SANTO DOMINGO III-1'!G68+'SANTO DOMINDO III2'!G69</f>
        <v>0</v>
      </c>
      <c r="H68" s="8">
        <f>'15 SANTO DOMINGO III-1'!H68+'SANTO DOMINDO III2'!H69</f>
        <v>0</v>
      </c>
      <c r="I68" s="8">
        <f>'15 SANTO DOMINGO III-1'!I68+'SANTO DOMINDO III2'!I69</f>
        <v>0</v>
      </c>
      <c r="J68" s="2"/>
      <c r="K68" s="2"/>
    </row>
    <row r="69" spans="1:11" ht="15.75" customHeight="1">
      <c r="A69" s="9" t="s">
        <v>15</v>
      </c>
      <c r="B69" s="23"/>
      <c r="C69" s="8">
        <f>'15 SANTO DOMINGO III-1'!C69+'SANTO DOMINDO III2'!C70</f>
        <v>0</v>
      </c>
      <c r="D69" s="8">
        <f>'15 SANTO DOMINGO III-1'!D69+'SANTO DOMINDO III2'!D70</f>
        <v>0</v>
      </c>
      <c r="E69" s="8">
        <f>'15 SANTO DOMINGO III-1'!E69+'SANTO DOMINDO III2'!E70</f>
        <v>0</v>
      </c>
      <c r="F69" s="8">
        <f>'15 SANTO DOMINGO III-1'!F69+'SANTO DOMINDO III2'!F70</f>
        <v>0</v>
      </c>
      <c r="G69" s="8">
        <f>'15 SANTO DOMINGO III-1'!G69+'SANTO DOMINDO III2'!G70</f>
        <v>0</v>
      </c>
      <c r="H69" s="8">
        <f>'15 SANTO DOMINGO III-1'!H69+'SANTO DOMINDO III2'!H70</f>
        <v>0</v>
      </c>
      <c r="I69" s="8">
        <f>'15 SANTO DOMINGO III-1'!I69+'SANTO DOMINDO III2'!I70</f>
        <v>0</v>
      </c>
      <c r="J69" s="2"/>
      <c r="K69" s="2"/>
    </row>
    <row r="70" spans="1:11" ht="15.75" customHeight="1">
      <c r="A70" s="11" t="s">
        <v>16</v>
      </c>
      <c r="B70" s="23"/>
      <c r="C70" s="8">
        <f>'15 SANTO DOMINGO III-1'!C70+'SANTO DOMINDO III2'!C71</f>
        <v>4887</v>
      </c>
      <c r="D70" s="8">
        <f>'15 SANTO DOMINGO III-1'!D70+'SANTO DOMINDO III2'!D71</f>
        <v>4837</v>
      </c>
      <c r="E70" s="8">
        <f>'15 SANTO DOMINGO III-1'!E70+'SANTO DOMINDO III2'!E71</f>
        <v>4987</v>
      </c>
      <c r="F70" s="8">
        <f>'15 SANTO DOMINGO III-1'!F70+'SANTO DOMINDO III2'!F71</f>
        <v>4837</v>
      </c>
      <c r="G70" s="8">
        <f>'15 SANTO DOMINGO III-1'!G70+'SANTO DOMINDO III2'!G71</f>
        <v>4737</v>
      </c>
      <c r="H70" s="8">
        <f>'15 SANTO DOMINGO III-1'!H70+'SANTO DOMINDO III2'!H71</f>
        <v>4787</v>
      </c>
      <c r="I70" s="8">
        <f>'15 SANTO DOMINGO III-1'!I70+'SANTO DOMINDO III2'!I71</f>
        <v>4697</v>
      </c>
      <c r="J70" s="2"/>
      <c r="K70" s="2"/>
    </row>
    <row r="71" spans="1:11" ht="15.75" customHeight="1">
      <c r="A71" s="11" t="s">
        <v>17</v>
      </c>
      <c r="B71" s="23"/>
      <c r="C71" s="8">
        <f>'15 SANTO DOMINGO III-1'!C71+'SANTO DOMINDO III2'!C72</f>
        <v>5010</v>
      </c>
      <c r="D71" s="8">
        <f>'15 SANTO DOMINGO III-1'!D71+'SANTO DOMINDO III2'!D72</f>
        <v>5011</v>
      </c>
      <c r="E71" s="8">
        <f>'15 SANTO DOMINGO III-1'!E71+'SANTO DOMINDO III2'!E72</f>
        <v>5200</v>
      </c>
      <c r="F71" s="8">
        <f>'15 SANTO DOMINGO III-1'!F71+'SANTO DOMINDO III2'!F72</f>
        <v>5015</v>
      </c>
      <c r="G71" s="8">
        <f>'15 SANTO DOMINGO III-1'!G71+'SANTO DOMINDO III2'!G72</f>
        <v>5100</v>
      </c>
      <c r="H71" s="8">
        <f>'15 SANTO DOMINGO III-1'!H71+'SANTO DOMINDO III2'!H72</f>
        <v>5000</v>
      </c>
      <c r="I71" s="8">
        <f>'15 SANTO DOMINGO III-1'!I71+'SANTO DOMINDO III2'!I72</f>
        <v>5100</v>
      </c>
      <c r="J71" s="2"/>
      <c r="K71" s="2"/>
    </row>
    <row r="72" spans="1:11" ht="15.75" customHeight="1">
      <c r="A72" s="11" t="s">
        <v>18</v>
      </c>
      <c r="B72" s="23"/>
      <c r="C72" s="8">
        <f>'15 SANTO DOMINGO III-1'!C72+'SANTO DOMINDO III2'!C73</f>
        <v>5641</v>
      </c>
      <c r="D72" s="8">
        <f>'15 SANTO DOMINGO III-1'!D72+'SANTO DOMINDO III2'!D73</f>
        <v>5641</v>
      </c>
      <c r="E72" s="8">
        <f>'15 SANTO DOMINGO III-1'!E72+'SANTO DOMINDO III2'!E73</f>
        <v>5641</v>
      </c>
      <c r="F72" s="8">
        <f>'15 SANTO DOMINGO III-1'!F72+'SANTO DOMINDO III2'!F73</f>
        <v>5831</v>
      </c>
      <c r="G72" s="8">
        <f>'15 SANTO DOMINGO III-1'!G72+'SANTO DOMINDO III2'!G73</f>
        <v>5661</v>
      </c>
      <c r="H72" s="8">
        <f>'15 SANTO DOMINGO III-1'!H72+'SANTO DOMINDO III2'!H73</f>
        <v>5641</v>
      </c>
      <c r="I72" s="8">
        <f>'15 SANTO DOMINGO III-1'!I72+'SANTO DOMINDO III2'!I73</f>
        <v>5643</v>
      </c>
      <c r="J72" s="2"/>
      <c r="K72" s="2"/>
    </row>
    <row r="73" spans="1:11" ht="15.75" customHeight="1">
      <c r="A73" s="11" t="s">
        <v>19</v>
      </c>
      <c r="B73" s="23"/>
      <c r="C73" s="8">
        <f>'15 SANTO DOMINGO III-1'!C73+'SANTO DOMINDO III2'!C74</f>
        <v>5582</v>
      </c>
      <c r="D73" s="8">
        <f>'15 SANTO DOMINGO III-1'!D73+'SANTO DOMINDO III2'!D74</f>
        <v>5562</v>
      </c>
      <c r="E73" s="8">
        <f>'15 SANTO DOMINGO III-1'!E73+'SANTO DOMINDO III2'!E74</f>
        <v>5646</v>
      </c>
      <c r="F73" s="8">
        <f>'15 SANTO DOMINGO III-1'!F73+'SANTO DOMINDO III2'!F74</f>
        <v>5562</v>
      </c>
      <c r="G73" s="8">
        <f>'15 SANTO DOMINGO III-1'!G73+'SANTO DOMINDO III2'!G74</f>
        <v>0</v>
      </c>
      <c r="H73" s="8">
        <f>'15 SANTO DOMINGO III-1'!H73+'SANTO DOMINDO III2'!H74</f>
        <v>0</v>
      </c>
      <c r="I73" s="8">
        <f>'15 SANTO DOMINGO III-1'!I73+'SANTO DOMINDO III2'!I74</f>
        <v>0</v>
      </c>
      <c r="J73" s="2"/>
      <c r="K73" s="2"/>
    </row>
    <row r="74" spans="1:11" ht="15.75" customHeight="1">
      <c r="A74" s="11" t="s">
        <v>20</v>
      </c>
      <c r="B74" s="23"/>
      <c r="C74" s="8">
        <f>'15 SANTO DOMINGO III-1'!C74+'SANTO DOMINDO III2'!C75</f>
        <v>5566</v>
      </c>
      <c r="D74" s="8">
        <f>'15 SANTO DOMINGO III-1'!D74+'SANTO DOMINDO III2'!D75</f>
        <v>5546</v>
      </c>
      <c r="E74" s="8">
        <f>'15 SANTO DOMINGO III-1'!E74+'SANTO DOMINDO III2'!E75</f>
        <v>5580</v>
      </c>
      <c r="F74" s="8">
        <f>'15 SANTO DOMINGO III-1'!F74+'SANTO DOMINDO III2'!F75</f>
        <v>5686</v>
      </c>
      <c r="G74" s="8">
        <f>'15 SANTO DOMINGO III-1'!G74+'SANTO DOMINDO III2'!G75</f>
        <v>0</v>
      </c>
      <c r="H74" s="8">
        <f>'15 SANTO DOMINGO III-1'!H74+'SANTO DOMINDO III2'!H75</f>
        <v>0</v>
      </c>
      <c r="I74" s="8">
        <f>'15 SANTO DOMINGO III-1'!I74+'SANTO DOMINDO III2'!I75</f>
        <v>0</v>
      </c>
      <c r="J74" s="2"/>
      <c r="K74" s="2"/>
    </row>
    <row r="75" spans="1:11" ht="15.75" customHeight="1">
      <c r="A75" s="11" t="s">
        <v>21</v>
      </c>
      <c r="B75" s="23"/>
      <c r="C75" s="8">
        <f>'15 SANTO DOMINGO III-1'!C75+'SANTO DOMINDO III2'!C76</f>
        <v>5706</v>
      </c>
      <c r="D75" s="8">
        <f>'15 SANTO DOMINGO III-1'!D75+'SANTO DOMINDO III2'!D76</f>
        <v>5743</v>
      </c>
      <c r="E75" s="8">
        <f>'15 SANTO DOMINGO III-1'!E75+'SANTO DOMINDO III2'!E76</f>
        <v>5718</v>
      </c>
      <c r="F75" s="8">
        <f>'15 SANTO DOMINGO III-1'!F75+'SANTO DOMINDO III2'!F76</f>
        <v>5610</v>
      </c>
      <c r="G75" s="8">
        <f>'15 SANTO DOMINGO III-1'!G75+'SANTO DOMINDO III2'!G76</f>
        <v>0</v>
      </c>
      <c r="H75" s="8">
        <f>'15 SANTO DOMINGO III-1'!H75+'SANTO DOMINDO III2'!H76</f>
        <v>0</v>
      </c>
      <c r="I75" s="8">
        <f>'15 SANTO DOMINGO III-1'!I75+'SANTO DOMINDO III2'!I76</f>
        <v>0</v>
      </c>
      <c r="J75" s="2"/>
      <c r="K75" s="2"/>
    </row>
    <row r="76" spans="1:11" ht="15.75" customHeight="1">
      <c r="A76" s="7" t="s">
        <v>22</v>
      </c>
      <c r="B76" s="12">
        <f>SUM(B68:B75)</f>
        <v>3774</v>
      </c>
      <c r="C76" s="12">
        <f t="shared" ref="C76:F76" si="4">SUM(C70:C75)</f>
        <v>32392</v>
      </c>
      <c r="D76" s="12">
        <f t="shared" si="4"/>
        <v>32340</v>
      </c>
      <c r="E76" s="12">
        <f t="shared" si="4"/>
        <v>32772</v>
      </c>
      <c r="F76" s="12">
        <f t="shared" si="4"/>
        <v>32541</v>
      </c>
      <c r="G76" s="12">
        <f>SUM(G68:G75)</f>
        <v>15498</v>
      </c>
      <c r="H76" s="12">
        <f>SUM(H70:H75)</f>
        <v>15428</v>
      </c>
      <c r="I76" s="12">
        <f>SUM(I68:I75)</f>
        <v>15440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180185</v>
      </c>
      <c r="J77" s="2"/>
      <c r="K77" s="2"/>
    </row>
    <row r="78" spans="1:11" ht="15.75" customHeight="1">
      <c r="A78" s="49" t="s">
        <v>4</v>
      </c>
      <c r="B78" s="51" t="s">
        <v>36</v>
      </c>
      <c r="C78" s="47"/>
      <c r="D78" s="47"/>
      <c r="E78" s="47"/>
      <c r="F78" s="47"/>
      <c r="G78" s="47"/>
      <c r="H78" s="47"/>
      <c r="I78" s="48"/>
      <c r="J78" s="2"/>
      <c r="K78" s="2"/>
    </row>
    <row r="79" spans="1:11" ht="15.75" customHeight="1">
      <c r="A79" s="63"/>
      <c r="B79" s="51" t="s">
        <v>151</v>
      </c>
      <c r="C79" s="47"/>
      <c r="D79" s="47"/>
      <c r="E79" s="47"/>
      <c r="F79" s="47"/>
      <c r="G79" s="47"/>
      <c r="H79" s="47"/>
      <c r="I79" s="48"/>
      <c r="J79" s="2"/>
      <c r="K79" s="2"/>
    </row>
    <row r="80" spans="1:11" ht="15.75" customHeight="1">
      <c r="A80" s="50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>
      <c r="A81" s="7" t="s">
        <v>14</v>
      </c>
      <c r="B81" s="8">
        <f>'15 SANTO DOMINGO III-1'!B81+'SANTO DOMINDO III2'!B82</f>
        <v>1429</v>
      </c>
      <c r="C81" s="8">
        <f>'15 SANTO DOMINGO III-1'!C81+'SANTO DOMINDO III2'!C82</f>
        <v>0</v>
      </c>
      <c r="D81" s="8">
        <f>'15 SANTO DOMINGO III-1'!D81+'SANTO DOMINDO III2'!D82</f>
        <v>0</v>
      </c>
      <c r="E81" s="8">
        <f>'15 SANTO DOMINGO III-1'!E81+'SANTO DOMINDO III2'!E82</f>
        <v>0</v>
      </c>
      <c r="F81" s="8">
        <f>'15 SANTO DOMINGO III-1'!F81+'SANTO DOMINDO III2'!F82</f>
        <v>0</v>
      </c>
      <c r="G81" s="8">
        <f>'15 SANTO DOMINGO III-1'!G81+'SANTO DOMINDO III2'!G82</f>
        <v>0</v>
      </c>
      <c r="H81" s="8">
        <f>'15 SANTO DOMINGO III-1'!H81+'SANTO DOMINDO III2'!H82</f>
        <v>0</v>
      </c>
      <c r="I81" s="8">
        <f>'15 SANTO DOMINGO III-1'!I81+'SANTO DOMINDO III2'!I82</f>
        <v>0</v>
      </c>
      <c r="J81" s="2"/>
      <c r="K81" s="2"/>
    </row>
    <row r="82" spans="1:11" ht="15.75" customHeight="1">
      <c r="A82" s="9" t="s">
        <v>15</v>
      </c>
      <c r="B82" s="10"/>
      <c r="C82" s="8">
        <f>'15 SANTO DOMINGO III-1'!C82+'SANTO DOMINDO III2'!C83</f>
        <v>0</v>
      </c>
      <c r="D82" s="8">
        <f>'15 SANTO DOMINGO III-1'!D82+'SANTO DOMINDO III2'!D83</f>
        <v>0</v>
      </c>
      <c r="E82" s="8">
        <f>'15 SANTO DOMINGO III-1'!E82+'SANTO DOMINDO III2'!E83</f>
        <v>0</v>
      </c>
      <c r="F82" s="8">
        <f>'15 SANTO DOMINGO III-1'!F82+'SANTO DOMINDO III2'!F83</f>
        <v>0</v>
      </c>
      <c r="G82" s="8">
        <f>'15 SANTO DOMINGO III-1'!G82+'SANTO DOMINDO III2'!G83</f>
        <v>0</v>
      </c>
      <c r="H82" s="8">
        <f>'15 SANTO DOMINGO III-1'!H82+'SANTO DOMINDO III2'!H83</f>
        <v>0</v>
      </c>
      <c r="I82" s="8">
        <f>'15 SANTO DOMINGO III-1'!I82+'SANTO DOMINDO III2'!I83</f>
        <v>0</v>
      </c>
      <c r="J82" s="2"/>
      <c r="K82" s="2"/>
    </row>
    <row r="83" spans="1:11" ht="15.75" customHeight="1">
      <c r="A83" s="11" t="s">
        <v>16</v>
      </c>
      <c r="B83" s="10"/>
      <c r="C83" s="8">
        <f>'15 SANTO DOMINGO III-1'!C83+'SANTO DOMINDO III2'!C84</f>
        <v>1542</v>
      </c>
      <c r="D83" s="8">
        <f>'15 SANTO DOMINGO III-1'!D83+'SANTO DOMINDO III2'!D84</f>
        <v>1542</v>
      </c>
      <c r="E83" s="8">
        <f>'15 SANTO DOMINGO III-1'!E83+'SANTO DOMINDO III2'!E84</f>
        <v>1542</v>
      </c>
      <c r="F83" s="8">
        <f>'15 SANTO DOMINGO III-1'!F83+'SANTO DOMINDO III2'!F84</f>
        <v>1542</v>
      </c>
      <c r="G83" s="8">
        <f>'15 SANTO DOMINGO III-1'!G83+'SANTO DOMINDO III2'!G84</f>
        <v>1542</v>
      </c>
      <c r="H83" s="8">
        <f>'15 SANTO DOMINGO III-1'!H83+'SANTO DOMINDO III2'!H84</f>
        <v>1542</v>
      </c>
      <c r="I83" s="8">
        <f>'15 SANTO DOMINGO III-1'!I83+'SANTO DOMINDO III2'!I84</f>
        <v>1542</v>
      </c>
      <c r="J83" s="2"/>
      <c r="K83" s="2"/>
    </row>
    <row r="84" spans="1:11" ht="15.75" customHeight="1">
      <c r="A84" s="11" t="s">
        <v>17</v>
      </c>
      <c r="B84" s="10"/>
      <c r="C84" s="8">
        <f>'15 SANTO DOMINGO III-1'!C84+'SANTO DOMINDO III2'!C85</f>
        <v>1583</v>
      </c>
      <c r="D84" s="8">
        <f>'15 SANTO DOMINGO III-1'!D84+'SANTO DOMINDO III2'!D85</f>
        <v>1583</v>
      </c>
      <c r="E84" s="8">
        <f>'15 SANTO DOMINGO III-1'!E84+'SANTO DOMINDO III2'!E85</f>
        <v>1583</v>
      </c>
      <c r="F84" s="8">
        <f>'15 SANTO DOMINGO III-1'!F84+'SANTO DOMINDO III2'!F85</f>
        <v>1583</v>
      </c>
      <c r="G84" s="8">
        <f>'15 SANTO DOMINGO III-1'!G84+'SANTO DOMINDO III2'!G85</f>
        <v>1583</v>
      </c>
      <c r="H84" s="8">
        <f>'15 SANTO DOMINGO III-1'!H84+'SANTO DOMINDO III2'!H85</f>
        <v>1583</v>
      </c>
      <c r="I84" s="8">
        <f>'15 SANTO DOMINGO III-1'!I84+'SANTO DOMINDO III2'!I85</f>
        <v>1583</v>
      </c>
      <c r="J84" s="2"/>
      <c r="K84" s="2"/>
    </row>
    <row r="85" spans="1:11" ht="15.75" customHeight="1">
      <c r="A85" s="11" t="s">
        <v>18</v>
      </c>
      <c r="B85" s="10"/>
      <c r="C85" s="8">
        <f>'15 SANTO DOMINGO III-1'!C85+'SANTO DOMINDO III2'!C86</f>
        <v>1785</v>
      </c>
      <c r="D85" s="8">
        <f>'15 SANTO DOMINGO III-1'!D85+'SANTO DOMINDO III2'!D86</f>
        <v>1785</v>
      </c>
      <c r="E85" s="8">
        <f>'15 SANTO DOMINGO III-1'!E85+'SANTO DOMINDO III2'!E86</f>
        <v>1785</v>
      </c>
      <c r="F85" s="8">
        <f>'15 SANTO DOMINGO III-1'!F85+'SANTO DOMINDO III2'!F86</f>
        <v>1785</v>
      </c>
      <c r="G85" s="8">
        <f>'15 SANTO DOMINGO III-1'!G85+'SANTO DOMINDO III2'!G86</f>
        <v>1785</v>
      </c>
      <c r="H85" s="8">
        <f>'15 SANTO DOMINGO III-1'!H85+'SANTO DOMINDO III2'!H86</f>
        <v>1785</v>
      </c>
      <c r="I85" s="8">
        <f>'15 SANTO DOMINGO III-1'!I85+'SANTO DOMINDO III2'!I86</f>
        <v>1785</v>
      </c>
      <c r="J85" s="2"/>
      <c r="K85" s="2"/>
    </row>
    <row r="86" spans="1:11" ht="15.75" customHeight="1">
      <c r="A86" s="11" t="s">
        <v>19</v>
      </c>
      <c r="B86" s="10"/>
      <c r="C86" s="8">
        <f>'15 SANTO DOMINGO III-1'!C86+'SANTO DOMINDO III2'!C87</f>
        <v>1616</v>
      </c>
      <c r="D86" s="8">
        <f>'15 SANTO DOMINGO III-1'!D86+'SANTO DOMINDO III2'!D87</f>
        <v>1616</v>
      </c>
      <c r="E86" s="8">
        <f>'15 SANTO DOMINGO III-1'!E86+'SANTO DOMINDO III2'!E87</f>
        <v>1616</v>
      </c>
      <c r="F86" s="8">
        <f>'15 SANTO DOMINGO III-1'!F86+'SANTO DOMINDO III2'!F87</f>
        <v>1616</v>
      </c>
      <c r="G86" s="8">
        <f>'15 SANTO DOMINGO III-1'!G86+'SANTO DOMINDO III2'!G87</f>
        <v>0</v>
      </c>
      <c r="H86" s="8">
        <f>'15 SANTO DOMINGO III-1'!H86+'SANTO DOMINDO III2'!H87</f>
        <v>0</v>
      </c>
      <c r="I86" s="8">
        <f>'15 SANTO DOMINGO III-1'!I86+'SANTO DOMINDO III2'!I87</f>
        <v>0</v>
      </c>
      <c r="J86" s="2"/>
      <c r="K86" s="2"/>
    </row>
    <row r="87" spans="1:11" ht="15.75" customHeight="1">
      <c r="A87" s="11" t="s">
        <v>20</v>
      </c>
      <c r="B87" s="10"/>
      <c r="C87" s="8">
        <f>'15 SANTO DOMINGO III-1'!C87+'SANTO DOMINDO III2'!C88</f>
        <v>1650</v>
      </c>
      <c r="D87" s="8">
        <f>'15 SANTO DOMINGO III-1'!D87+'SANTO DOMINDO III2'!D88</f>
        <v>1650</v>
      </c>
      <c r="E87" s="8">
        <f>'15 SANTO DOMINGO III-1'!E87+'SANTO DOMINDO III2'!E88</f>
        <v>1650</v>
      </c>
      <c r="F87" s="8">
        <f>'15 SANTO DOMINGO III-1'!F87+'SANTO DOMINDO III2'!F88</f>
        <v>1650</v>
      </c>
      <c r="G87" s="8">
        <f>'15 SANTO DOMINGO III-1'!G87+'SANTO DOMINDO III2'!G88</f>
        <v>0</v>
      </c>
      <c r="H87" s="8">
        <f>'15 SANTO DOMINGO III-1'!H87+'SANTO DOMINDO III2'!H88</f>
        <v>0</v>
      </c>
      <c r="I87" s="8">
        <f>'15 SANTO DOMINGO III-1'!I87+'SANTO DOMINDO III2'!I88</f>
        <v>0</v>
      </c>
      <c r="J87" s="2"/>
      <c r="K87" s="2"/>
    </row>
    <row r="88" spans="1:11" ht="15.75" customHeight="1">
      <c r="A88" s="11" t="s">
        <v>21</v>
      </c>
      <c r="B88" s="10"/>
      <c r="C88" s="8">
        <f>'15 SANTO DOMINGO III-1'!C88+'SANTO DOMINDO III2'!C89</f>
        <v>1552</v>
      </c>
      <c r="D88" s="8">
        <f>'15 SANTO DOMINGO III-1'!D88+'SANTO DOMINDO III2'!D89</f>
        <v>1552</v>
      </c>
      <c r="E88" s="8">
        <f>'15 SANTO DOMINGO III-1'!E88+'SANTO DOMINDO III2'!E89</f>
        <v>1552</v>
      </c>
      <c r="F88" s="8">
        <f>'15 SANTO DOMINGO III-1'!F88+'SANTO DOMINDO III2'!F89</f>
        <v>1552</v>
      </c>
      <c r="G88" s="8">
        <f>'15 SANTO DOMINGO III-1'!G88+'SANTO DOMINDO III2'!G89</f>
        <v>0</v>
      </c>
      <c r="H88" s="8">
        <f>'15 SANTO DOMINGO III-1'!H88+'SANTO DOMINDO III2'!H89</f>
        <v>0</v>
      </c>
      <c r="I88" s="8">
        <f>'15 SANTO DOMINGO III-1'!I88+'SANTO DOMINDO III2'!I89</f>
        <v>0</v>
      </c>
      <c r="J88" s="2"/>
      <c r="K88" s="2"/>
    </row>
    <row r="89" spans="1:11" ht="15.75" customHeight="1">
      <c r="A89" s="7" t="s">
        <v>22</v>
      </c>
      <c r="B89" s="12">
        <f t="shared" ref="B89:I89" si="5">SUM(B81:B88)</f>
        <v>1429</v>
      </c>
      <c r="C89" s="12">
        <f t="shared" si="5"/>
        <v>9728</v>
      </c>
      <c r="D89" s="12">
        <f t="shared" si="5"/>
        <v>9728</v>
      </c>
      <c r="E89" s="12">
        <f t="shared" si="5"/>
        <v>9728</v>
      </c>
      <c r="F89" s="12">
        <f t="shared" si="5"/>
        <v>9728</v>
      </c>
      <c r="G89" s="12">
        <f t="shared" si="5"/>
        <v>4910</v>
      </c>
      <c r="H89" s="12">
        <f t="shared" si="5"/>
        <v>4910</v>
      </c>
      <c r="I89" s="12">
        <f t="shared" si="5"/>
        <v>4910</v>
      </c>
      <c r="J89" s="2"/>
      <c r="K89" s="2"/>
    </row>
    <row r="90" spans="1:11" ht="15.75" customHeight="1">
      <c r="A90" s="2"/>
      <c r="B90" s="2"/>
      <c r="C90" s="21" t="s">
        <v>48</v>
      </c>
      <c r="D90" s="96">
        <f>I77+I63+I50+I36+I23+I90</f>
        <v>702959</v>
      </c>
      <c r="E90" s="56"/>
      <c r="F90" s="2"/>
      <c r="G90" s="2"/>
      <c r="H90" s="2"/>
      <c r="I90" s="14">
        <f>SUM(B89:I89)</f>
        <v>55071</v>
      </c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3">
    <mergeCell ref="A7:I7"/>
    <mergeCell ref="A8:I8"/>
    <mergeCell ref="A9:I9"/>
    <mergeCell ref="A11:A13"/>
    <mergeCell ref="B12:I12"/>
    <mergeCell ref="A10:I10"/>
    <mergeCell ref="B11:I11"/>
    <mergeCell ref="A24:A26"/>
    <mergeCell ref="B24:I24"/>
    <mergeCell ref="B25:I25"/>
    <mergeCell ref="A78:A80"/>
    <mergeCell ref="B78:I78"/>
    <mergeCell ref="B79:I79"/>
    <mergeCell ref="A38:A40"/>
    <mergeCell ref="B38:I38"/>
    <mergeCell ref="B39:I39"/>
    <mergeCell ref="D90:E90"/>
    <mergeCell ref="A51:A53"/>
    <mergeCell ref="B51:I51"/>
    <mergeCell ref="B52:I52"/>
    <mergeCell ref="A65:A67"/>
    <mergeCell ref="B65:I65"/>
    <mergeCell ref="B66:I66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K100"/>
  <sheetViews>
    <sheetView topLeftCell="A55" workbookViewId="0"/>
  </sheetViews>
  <sheetFormatPr baseColWidth="10" defaultColWidth="14.42578125" defaultRowHeight="15" customHeight="1"/>
  <cols>
    <col min="1" max="1" width="39" style="24" customWidth="1"/>
    <col min="2" max="2" width="11.28515625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36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146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f>515+2899</f>
        <v>3414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10"/>
      <c r="C16" s="8">
        <f t="shared" ref="C16:G16" si="0">588+3348</f>
        <v>3936</v>
      </c>
      <c r="D16" s="8">
        <f t="shared" si="0"/>
        <v>3936</v>
      </c>
      <c r="E16" s="8">
        <f t="shared" si="0"/>
        <v>3936</v>
      </c>
      <c r="F16" s="8">
        <f t="shared" si="0"/>
        <v>3936</v>
      </c>
      <c r="G16" s="8">
        <f t="shared" si="0"/>
        <v>3936</v>
      </c>
      <c r="H16" s="8">
        <f>I588+3936</f>
        <v>3936</v>
      </c>
      <c r="I16" s="8">
        <f>588+3348</f>
        <v>3936</v>
      </c>
      <c r="J16" s="5"/>
      <c r="K16" s="2"/>
    </row>
    <row r="17" spans="1:11" ht="20.25" thickTop="1" thickBot="1">
      <c r="A17" s="11" t="s">
        <v>17</v>
      </c>
      <c r="B17" s="10"/>
      <c r="C17" s="8">
        <f t="shared" ref="C17:D17" si="1">568+3810</f>
        <v>4378</v>
      </c>
      <c r="D17" s="8">
        <f t="shared" si="1"/>
        <v>4378</v>
      </c>
      <c r="E17" s="8">
        <v>4378</v>
      </c>
      <c r="F17" s="8">
        <f t="shared" ref="F17:H17" si="2">568+3810</f>
        <v>4378</v>
      </c>
      <c r="G17" s="8">
        <f t="shared" si="2"/>
        <v>4378</v>
      </c>
      <c r="H17" s="8">
        <f t="shared" si="2"/>
        <v>4378</v>
      </c>
      <c r="I17" s="8">
        <v>4378</v>
      </c>
      <c r="J17" s="5"/>
      <c r="K17" s="2"/>
    </row>
    <row r="18" spans="1:11" ht="20.25" thickTop="1" thickBot="1">
      <c r="A18" s="11" t="s">
        <v>18</v>
      </c>
      <c r="B18" s="10"/>
      <c r="C18" s="8">
        <f t="shared" ref="C18:F18" si="3">631+4220</f>
        <v>4851</v>
      </c>
      <c r="D18" s="8">
        <f t="shared" si="3"/>
        <v>4851</v>
      </c>
      <c r="E18" s="8">
        <f t="shared" si="3"/>
        <v>4851</v>
      </c>
      <c r="F18" s="8">
        <f t="shared" si="3"/>
        <v>4851</v>
      </c>
      <c r="G18" s="8">
        <v>4851</v>
      </c>
      <c r="H18" s="8">
        <f t="shared" ref="H18:I18" si="4">631+4220</f>
        <v>4851</v>
      </c>
      <c r="I18" s="8">
        <f t="shared" si="4"/>
        <v>4851</v>
      </c>
      <c r="J18" s="5"/>
      <c r="K18" s="2"/>
    </row>
    <row r="19" spans="1:11" ht="20.25" thickTop="1" thickBot="1">
      <c r="A19" s="11" t="s">
        <v>19</v>
      </c>
      <c r="B19" s="10"/>
      <c r="C19" s="8">
        <f>591+3924</f>
        <v>4515</v>
      </c>
      <c r="D19" s="8">
        <v>4515</v>
      </c>
      <c r="E19" s="8">
        <v>4515</v>
      </c>
      <c r="F19" s="8">
        <v>4515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10"/>
      <c r="C20" s="8">
        <f>568+3980</f>
        <v>4548</v>
      </c>
      <c r="D20" s="8">
        <v>4548</v>
      </c>
      <c r="E20" s="8">
        <v>4548</v>
      </c>
      <c r="F20" s="8">
        <v>4548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10"/>
      <c r="C21" s="8">
        <f>542+3934</f>
        <v>4476</v>
      </c>
      <c r="D21" s="8">
        <v>4476</v>
      </c>
      <c r="E21" s="8">
        <v>4476</v>
      </c>
      <c r="F21" s="8">
        <v>4476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2">
        <f>SUM(B14:B21)</f>
        <v>3414</v>
      </c>
      <c r="C22" s="12">
        <f t="shared" ref="C22:I22" si="5">SUM(C16:C21)</f>
        <v>26704</v>
      </c>
      <c r="D22" s="12">
        <f t="shared" si="5"/>
        <v>26704</v>
      </c>
      <c r="E22" s="12">
        <f t="shared" si="5"/>
        <v>26704</v>
      </c>
      <c r="F22" s="12">
        <f t="shared" si="5"/>
        <v>26704</v>
      </c>
      <c r="G22" s="12">
        <f t="shared" si="5"/>
        <v>13165</v>
      </c>
      <c r="H22" s="12">
        <f t="shared" si="5"/>
        <v>13165</v>
      </c>
      <c r="I22" s="12">
        <f t="shared" si="5"/>
        <v>13165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149725</v>
      </c>
      <c r="J23" s="2"/>
      <c r="K23" s="2"/>
    </row>
    <row r="24" spans="1:11" ht="15.75" customHeight="1" thickTop="1" thickBot="1">
      <c r="A24" s="69" t="s">
        <v>4</v>
      </c>
      <c r="B24" s="51" t="s">
        <v>36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147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v>2876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3733</v>
      </c>
      <c r="D29" s="8">
        <v>3733</v>
      </c>
      <c r="E29" s="8">
        <v>3733</v>
      </c>
      <c r="F29" s="8">
        <v>3733</v>
      </c>
      <c r="G29" s="8">
        <v>3733</v>
      </c>
      <c r="H29" s="8">
        <v>3733</v>
      </c>
      <c r="I29" s="8">
        <v>3733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3991</v>
      </c>
      <c r="D30" s="8">
        <v>3991</v>
      </c>
      <c r="E30" s="8">
        <v>3991</v>
      </c>
      <c r="F30" s="8">
        <v>3991</v>
      </c>
      <c r="G30" s="8">
        <v>3991</v>
      </c>
      <c r="H30" s="8">
        <v>3991</v>
      </c>
      <c r="I30" s="8">
        <v>3991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4523</v>
      </c>
      <c r="D31" s="8">
        <v>4523</v>
      </c>
      <c r="E31" s="8">
        <v>4523</v>
      </c>
      <c r="F31" s="8">
        <v>4523</v>
      </c>
      <c r="G31" s="8">
        <v>4523</v>
      </c>
      <c r="H31" s="8">
        <v>4523</v>
      </c>
      <c r="I31" s="8">
        <v>4523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4225</v>
      </c>
      <c r="D32" s="8">
        <v>4225</v>
      </c>
      <c r="E32" s="8">
        <v>4225</v>
      </c>
      <c r="F32" s="8">
        <v>4225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4299</v>
      </c>
      <c r="D33" s="8">
        <v>4299</v>
      </c>
      <c r="E33" s="8">
        <v>4299</v>
      </c>
      <c r="F33" s="8">
        <v>4299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4514</v>
      </c>
      <c r="D34" s="8">
        <v>4514</v>
      </c>
      <c r="E34" s="8">
        <v>4514</v>
      </c>
      <c r="F34" s="8">
        <v>4514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6">SUM(B27:B34)</f>
        <v>2876</v>
      </c>
      <c r="C35" s="12">
        <f t="shared" si="6"/>
        <v>25285</v>
      </c>
      <c r="D35" s="12">
        <f t="shared" si="6"/>
        <v>25285</v>
      </c>
      <c r="E35" s="12">
        <f t="shared" si="6"/>
        <v>25285</v>
      </c>
      <c r="F35" s="12">
        <f t="shared" si="6"/>
        <v>25285</v>
      </c>
      <c r="G35" s="12">
        <f t="shared" si="6"/>
        <v>12247</v>
      </c>
      <c r="H35" s="12">
        <f t="shared" si="6"/>
        <v>12247</v>
      </c>
      <c r="I35" s="12">
        <f t="shared" si="6"/>
        <v>12247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140757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36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148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8">
        <v>1378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1649</v>
      </c>
      <c r="D43" s="8">
        <v>1649</v>
      </c>
      <c r="E43" s="8">
        <v>1649</v>
      </c>
      <c r="F43" s="8">
        <v>1649</v>
      </c>
      <c r="G43" s="8">
        <v>1649</v>
      </c>
      <c r="H43" s="8">
        <v>1649</v>
      </c>
      <c r="I43" s="8">
        <v>1649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1723</v>
      </c>
      <c r="D44" s="8">
        <v>1723</v>
      </c>
      <c r="E44" s="8">
        <v>1723</v>
      </c>
      <c r="F44" s="8">
        <v>1723</v>
      </c>
      <c r="G44" s="8">
        <v>1723</v>
      </c>
      <c r="H44" s="8">
        <v>1723</v>
      </c>
      <c r="I44" s="8">
        <v>1723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1945</v>
      </c>
      <c r="D45" s="8">
        <v>1945</v>
      </c>
      <c r="E45" s="8">
        <v>1945</v>
      </c>
      <c r="F45" s="8">
        <v>1945</v>
      </c>
      <c r="G45" s="8">
        <v>1945</v>
      </c>
      <c r="H45" s="8">
        <v>1945</v>
      </c>
      <c r="I45" s="8">
        <v>1945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1955</v>
      </c>
      <c r="D46" s="8">
        <v>1955</v>
      </c>
      <c r="E46" s="8">
        <v>1955</v>
      </c>
      <c r="F46" s="8">
        <v>1955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2043</v>
      </c>
      <c r="D47" s="8">
        <v>2043</v>
      </c>
      <c r="E47" s="8">
        <v>2043</v>
      </c>
      <c r="F47" s="8">
        <v>2043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1974</v>
      </c>
      <c r="D48" s="8">
        <v>1974</v>
      </c>
      <c r="E48" s="8">
        <v>1974</v>
      </c>
      <c r="F48" s="8">
        <v>1974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7">SUM(B41:B48)</f>
        <v>1378</v>
      </c>
      <c r="C49" s="12">
        <f t="shared" si="7"/>
        <v>11289</v>
      </c>
      <c r="D49" s="12">
        <f t="shared" si="7"/>
        <v>11289</v>
      </c>
      <c r="E49" s="12">
        <f t="shared" si="7"/>
        <v>11289</v>
      </c>
      <c r="F49" s="12">
        <f t="shared" si="7"/>
        <v>11289</v>
      </c>
      <c r="G49" s="12">
        <f t="shared" si="7"/>
        <v>5317</v>
      </c>
      <c r="H49" s="12">
        <f t="shared" si="7"/>
        <v>5317</v>
      </c>
      <c r="I49" s="12">
        <f t="shared" si="7"/>
        <v>5317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62485</v>
      </c>
      <c r="J50" s="2"/>
      <c r="K50" s="2"/>
    </row>
    <row r="51" spans="1:11" ht="15.75" customHeight="1" thickTop="1" thickBot="1">
      <c r="A51" s="69" t="s">
        <v>4</v>
      </c>
      <c r="B51" s="51" t="s">
        <v>36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149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8">
        <v>2364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2730</v>
      </c>
      <c r="D56" s="8">
        <v>2730</v>
      </c>
      <c r="E56" s="8">
        <v>2730</v>
      </c>
      <c r="F56" s="8">
        <v>2730</v>
      </c>
      <c r="G56" s="8">
        <v>2730</v>
      </c>
      <c r="H56" s="8">
        <v>2730</v>
      </c>
      <c r="I56" s="8">
        <v>2730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2961</v>
      </c>
      <c r="D57" s="8">
        <v>2961</v>
      </c>
      <c r="E57" s="8">
        <v>2961</v>
      </c>
      <c r="F57" s="8">
        <v>2961</v>
      </c>
      <c r="G57" s="8">
        <v>2961</v>
      </c>
      <c r="H57" s="8">
        <v>2961</v>
      </c>
      <c r="I57" s="8">
        <v>2961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3366</v>
      </c>
      <c r="D58" s="8">
        <v>3366</v>
      </c>
      <c r="E58" s="8">
        <v>3366</v>
      </c>
      <c r="F58" s="8">
        <v>3366</v>
      </c>
      <c r="G58" s="8">
        <v>3366</v>
      </c>
      <c r="H58" s="8">
        <v>3366</v>
      </c>
      <c r="I58" s="8">
        <v>3366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3209</v>
      </c>
      <c r="D59" s="8">
        <v>3209</v>
      </c>
      <c r="E59" s="8">
        <v>3209</v>
      </c>
      <c r="F59" s="8">
        <v>3209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3132</v>
      </c>
      <c r="D60" s="8">
        <v>3132</v>
      </c>
      <c r="E60" s="8">
        <v>3132</v>
      </c>
      <c r="F60" s="8">
        <v>3132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3213</v>
      </c>
      <c r="D61" s="8">
        <v>3213</v>
      </c>
      <c r="E61" s="8">
        <v>3213</v>
      </c>
      <c r="F61" s="8">
        <v>3213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8">SUM(B54:B61)</f>
        <v>2364</v>
      </c>
      <c r="C62" s="12">
        <f t="shared" si="8"/>
        <v>18611</v>
      </c>
      <c r="D62" s="12">
        <f t="shared" si="8"/>
        <v>18611</v>
      </c>
      <c r="E62" s="12">
        <f t="shared" si="8"/>
        <v>18611</v>
      </c>
      <c r="F62" s="12">
        <f t="shared" si="8"/>
        <v>18611</v>
      </c>
      <c r="G62" s="12">
        <f t="shared" si="8"/>
        <v>9057</v>
      </c>
      <c r="H62" s="12">
        <f t="shared" si="8"/>
        <v>9057</v>
      </c>
      <c r="I62" s="15">
        <f t="shared" si="8"/>
        <v>9057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103979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36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150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23">
        <v>3524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 thickTop="1" thickBot="1">
      <c r="A69" s="9" t="s">
        <v>15</v>
      </c>
      <c r="B69" s="23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 thickTop="1" thickBot="1">
      <c r="A70" s="11" t="s">
        <v>16</v>
      </c>
      <c r="B70" s="23"/>
      <c r="C70" s="8">
        <v>4187</v>
      </c>
      <c r="D70" s="8">
        <v>4187</v>
      </c>
      <c r="E70" s="8">
        <v>4187</v>
      </c>
      <c r="F70" s="8">
        <v>4187</v>
      </c>
      <c r="G70" s="8">
        <v>4187</v>
      </c>
      <c r="H70" s="8">
        <v>4187</v>
      </c>
      <c r="I70" s="8">
        <v>4187</v>
      </c>
      <c r="J70" s="2"/>
      <c r="K70" s="2"/>
    </row>
    <row r="71" spans="1:11" ht="15.75" customHeight="1" thickTop="1" thickBot="1">
      <c r="A71" s="11" t="s">
        <v>17</v>
      </c>
      <c r="B71" s="23"/>
      <c r="C71" s="8">
        <v>4600</v>
      </c>
      <c r="D71" s="8">
        <v>4600</v>
      </c>
      <c r="E71" s="8">
        <v>4600</v>
      </c>
      <c r="F71" s="8">
        <v>4600</v>
      </c>
      <c r="G71" s="8">
        <v>4600</v>
      </c>
      <c r="H71" s="8">
        <v>4600</v>
      </c>
      <c r="I71" s="8">
        <v>4600</v>
      </c>
      <c r="J71" s="2"/>
      <c r="K71" s="2"/>
    </row>
    <row r="72" spans="1:11" ht="15.75" customHeight="1" thickTop="1" thickBot="1">
      <c r="A72" s="11" t="s">
        <v>18</v>
      </c>
      <c r="B72" s="23"/>
      <c r="C72" s="8">
        <v>5261</v>
      </c>
      <c r="D72" s="8">
        <v>5261</v>
      </c>
      <c r="E72" s="8">
        <v>5261</v>
      </c>
      <c r="F72" s="8">
        <v>5261</v>
      </c>
      <c r="G72" s="8">
        <v>5261</v>
      </c>
      <c r="H72" s="8">
        <v>5261</v>
      </c>
      <c r="I72" s="8">
        <v>5261</v>
      </c>
      <c r="J72" s="2"/>
      <c r="K72" s="2"/>
    </row>
    <row r="73" spans="1:11" ht="15.75" customHeight="1" thickTop="1" thickBot="1">
      <c r="A73" s="11" t="s">
        <v>19</v>
      </c>
      <c r="B73" s="23"/>
      <c r="C73" s="8">
        <v>5132</v>
      </c>
      <c r="D73" s="8">
        <v>5132</v>
      </c>
      <c r="E73" s="8">
        <v>5132</v>
      </c>
      <c r="F73" s="8">
        <v>5132</v>
      </c>
      <c r="G73" s="8"/>
      <c r="H73" s="8"/>
      <c r="I73" s="8"/>
      <c r="J73" s="2"/>
      <c r="K73" s="2"/>
    </row>
    <row r="74" spans="1:11" ht="15.75" customHeight="1" thickTop="1" thickBot="1">
      <c r="A74" s="11" t="s">
        <v>20</v>
      </c>
      <c r="B74" s="23"/>
      <c r="C74" s="8">
        <v>5066</v>
      </c>
      <c r="D74" s="8">
        <v>5066</v>
      </c>
      <c r="E74" s="8">
        <v>5066</v>
      </c>
      <c r="F74" s="8">
        <v>5066</v>
      </c>
      <c r="G74" s="8"/>
      <c r="H74" s="8"/>
      <c r="I74" s="8"/>
      <c r="J74" s="2"/>
      <c r="K74" s="2"/>
    </row>
    <row r="75" spans="1:11" ht="15.75" customHeight="1" thickTop="1" thickBot="1">
      <c r="A75" s="11" t="s">
        <v>21</v>
      </c>
      <c r="B75" s="23"/>
      <c r="C75" s="8">
        <v>5136</v>
      </c>
      <c r="D75" s="8">
        <v>5136</v>
      </c>
      <c r="E75" s="8">
        <v>5136</v>
      </c>
      <c r="F75" s="8">
        <v>5136</v>
      </c>
      <c r="G75" s="8"/>
      <c r="H75" s="8"/>
      <c r="I75" s="8"/>
      <c r="J75" s="2"/>
      <c r="K75" s="2"/>
    </row>
    <row r="76" spans="1:11" ht="15.75" customHeight="1" thickTop="1" thickBot="1">
      <c r="A76" s="7" t="s">
        <v>22</v>
      </c>
      <c r="B76" s="12">
        <f>SUM(B68:B75)</f>
        <v>3524</v>
      </c>
      <c r="C76" s="12">
        <f t="shared" ref="C76:F76" si="9">SUM(C70:C75)</f>
        <v>29382</v>
      </c>
      <c r="D76" s="12">
        <f t="shared" si="9"/>
        <v>29382</v>
      </c>
      <c r="E76" s="12">
        <f t="shared" si="9"/>
        <v>29382</v>
      </c>
      <c r="F76" s="12">
        <f t="shared" si="9"/>
        <v>29382</v>
      </c>
      <c r="G76" s="12">
        <f>SUM(G68:G75)</f>
        <v>14048</v>
      </c>
      <c r="H76" s="12">
        <f>SUM(H70:H75)</f>
        <v>14048</v>
      </c>
      <c r="I76" s="12">
        <f>SUM(I68:I75)</f>
        <v>14048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163196</v>
      </c>
      <c r="J77" s="2"/>
      <c r="K77" s="2"/>
    </row>
    <row r="78" spans="1:11" ht="15.75" customHeight="1" thickTop="1" thickBot="1">
      <c r="A78" s="69" t="s">
        <v>4</v>
      </c>
      <c r="B78" s="51" t="s">
        <v>36</v>
      </c>
      <c r="C78" s="72"/>
      <c r="D78" s="72"/>
      <c r="E78" s="72"/>
      <c r="F78" s="72"/>
      <c r="G78" s="72"/>
      <c r="H78" s="72"/>
      <c r="I78" s="73"/>
      <c r="J78" s="2"/>
      <c r="K78" s="2"/>
    </row>
    <row r="79" spans="1:11" ht="15.75" customHeight="1" thickTop="1" thickBot="1">
      <c r="A79" s="70"/>
      <c r="B79" s="51" t="s">
        <v>151</v>
      </c>
      <c r="C79" s="72"/>
      <c r="D79" s="72"/>
      <c r="E79" s="72"/>
      <c r="F79" s="72"/>
      <c r="G79" s="72"/>
      <c r="H79" s="72"/>
      <c r="I79" s="73"/>
      <c r="J79" s="2"/>
      <c r="K79" s="2"/>
    </row>
    <row r="80" spans="1:11" ht="15.75" customHeight="1" thickTop="1" thickBot="1">
      <c r="A80" s="71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 thickTop="1" thickBot="1">
      <c r="A81" s="7" t="s">
        <v>14</v>
      </c>
      <c r="B81" s="8">
        <v>1429</v>
      </c>
      <c r="C81" s="8"/>
      <c r="D81" s="8"/>
      <c r="E81" s="8"/>
      <c r="F81" s="8"/>
      <c r="G81" s="8"/>
      <c r="H81" s="8"/>
      <c r="I81" s="8"/>
      <c r="J81" s="2"/>
      <c r="K81" s="2"/>
    </row>
    <row r="82" spans="1:11" ht="15.75" customHeight="1" thickTop="1" thickBot="1">
      <c r="A82" s="9" t="s">
        <v>15</v>
      </c>
      <c r="B82" s="10"/>
      <c r="C82" s="8"/>
      <c r="D82" s="8"/>
      <c r="E82" s="8"/>
      <c r="F82" s="8"/>
      <c r="G82" s="8"/>
      <c r="H82" s="8"/>
      <c r="I82" s="8"/>
      <c r="J82" s="2"/>
      <c r="K82" s="2"/>
    </row>
    <row r="83" spans="1:11" ht="15.75" customHeight="1" thickTop="1" thickBot="1">
      <c r="A83" s="11" t="s">
        <v>16</v>
      </c>
      <c r="B83" s="10"/>
      <c r="C83" s="8">
        <v>1542</v>
      </c>
      <c r="D83" s="8">
        <v>1542</v>
      </c>
      <c r="E83" s="8">
        <v>1542</v>
      </c>
      <c r="F83" s="8">
        <v>1542</v>
      </c>
      <c r="G83" s="8">
        <v>1542</v>
      </c>
      <c r="H83" s="8">
        <v>1542</v>
      </c>
      <c r="I83" s="8">
        <v>1542</v>
      </c>
      <c r="J83" s="2"/>
      <c r="K83" s="2"/>
    </row>
    <row r="84" spans="1:11" ht="15.75" customHeight="1" thickTop="1" thickBot="1">
      <c r="A84" s="11" t="s">
        <v>17</v>
      </c>
      <c r="B84" s="10"/>
      <c r="C84" s="8">
        <v>1583</v>
      </c>
      <c r="D84" s="8">
        <v>1583</v>
      </c>
      <c r="E84" s="8">
        <v>1583</v>
      </c>
      <c r="F84" s="8">
        <v>1583</v>
      </c>
      <c r="G84" s="8">
        <v>1583</v>
      </c>
      <c r="H84" s="8">
        <v>1583</v>
      </c>
      <c r="I84" s="8">
        <v>1583</v>
      </c>
      <c r="J84" s="2"/>
      <c r="K84" s="2"/>
    </row>
    <row r="85" spans="1:11" ht="15.75" customHeight="1" thickTop="1" thickBot="1">
      <c r="A85" s="11" t="s">
        <v>18</v>
      </c>
      <c r="B85" s="10"/>
      <c r="C85" s="8">
        <v>1785</v>
      </c>
      <c r="D85" s="8">
        <v>1785</v>
      </c>
      <c r="E85" s="8">
        <v>1785</v>
      </c>
      <c r="F85" s="8">
        <v>1785</v>
      </c>
      <c r="G85" s="8">
        <v>1785</v>
      </c>
      <c r="H85" s="8">
        <v>1785</v>
      </c>
      <c r="I85" s="8">
        <v>1785</v>
      </c>
      <c r="J85" s="2"/>
      <c r="K85" s="2"/>
    </row>
    <row r="86" spans="1:11" ht="15.75" customHeight="1" thickTop="1" thickBot="1">
      <c r="A86" s="11" t="s">
        <v>19</v>
      </c>
      <c r="B86" s="10"/>
      <c r="C86" s="8">
        <v>1616</v>
      </c>
      <c r="D86" s="8">
        <v>1616</v>
      </c>
      <c r="E86" s="8">
        <v>1616</v>
      </c>
      <c r="F86" s="8">
        <v>1616</v>
      </c>
      <c r="G86" s="8"/>
      <c r="H86" s="8"/>
      <c r="I86" s="8"/>
      <c r="J86" s="2"/>
      <c r="K86" s="2"/>
    </row>
    <row r="87" spans="1:11" ht="15.75" customHeight="1" thickTop="1" thickBot="1">
      <c r="A87" s="11" t="s">
        <v>20</v>
      </c>
      <c r="B87" s="10"/>
      <c r="C87" s="8">
        <v>1650</v>
      </c>
      <c r="D87" s="8">
        <v>1650</v>
      </c>
      <c r="E87" s="8">
        <v>1650</v>
      </c>
      <c r="F87" s="8">
        <v>1650</v>
      </c>
      <c r="G87" s="8"/>
      <c r="H87" s="8"/>
      <c r="I87" s="8"/>
      <c r="J87" s="2"/>
      <c r="K87" s="2"/>
    </row>
    <row r="88" spans="1:11" ht="15.75" customHeight="1" thickTop="1" thickBot="1">
      <c r="A88" s="11" t="s">
        <v>21</v>
      </c>
      <c r="B88" s="10"/>
      <c r="C88" s="8">
        <v>1552</v>
      </c>
      <c r="D88" s="8">
        <v>1552</v>
      </c>
      <c r="E88" s="8">
        <v>1552</v>
      </c>
      <c r="F88" s="8">
        <v>1552</v>
      </c>
      <c r="G88" s="8"/>
      <c r="H88" s="8"/>
      <c r="I88" s="8"/>
      <c r="J88" s="2"/>
      <c r="K88" s="2"/>
    </row>
    <row r="89" spans="1:11" ht="15.75" customHeight="1" thickTop="1" thickBot="1">
      <c r="A89" s="7" t="s">
        <v>22</v>
      </c>
      <c r="B89" s="12">
        <f t="shared" ref="B89:I89" si="10">SUM(B81:B88)</f>
        <v>1429</v>
      </c>
      <c r="C89" s="12">
        <f t="shared" si="10"/>
        <v>9728</v>
      </c>
      <c r="D89" s="12">
        <f t="shared" si="10"/>
        <v>9728</v>
      </c>
      <c r="E89" s="12">
        <f t="shared" si="10"/>
        <v>9728</v>
      </c>
      <c r="F89" s="12">
        <f t="shared" si="10"/>
        <v>9728</v>
      </c>
      <c r="G89" s="12">
        <f t="shared" si="10"/>
        <v>4910</v>
      </c>
      <c r="H89" s="12">
        <f t="shared" si="10"/>
        <v>4910</v>
      </c>
      <c r="I89" s="12">
        <f t="shared" si="10"/>
        <v>4910</v>
      </c>
      <c r="J89" s="2"/>
      <c r="K89" s="2"/>
    </row>
    <row r="90" spans="1:11" ht="15.75" customHeight="1" thickTop="1" thickBot="1">
      <c r="A90" s="2"/>
      <c r="B90" s="2"/>
      <c r="C90" s="21" t="s">
        <v>48</v>
      </c>
      <c r="D90" s="97">
        <f>I77+I63+I50+I36+I23+I90</f>
        <v>675213</v>
      </c>
      <c r="E90" s="93"/>
      <c r="F90" s="2"/>
      <c r="G90" s="2"/>
      <c r="H90" s="2"/>
      <c r="I90" s="14">
        <f>SUM(B89:I89)</f>
        <v>55071</v>
      </c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3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78:A80"/>
    <mergeCell ref="B78:I78"/>
    <mergeCell ref="B79:I79"/>
    <mergeCell ref="D90:E90"/>
    <mergeCell ref="A51:A53"/>
    <mergeCell ref="B51:I51"/>
    <mergeCell ref="B52:I52"/>
    <mergeCell ref="A65:A67"/>
    <mergeCell ref="B65:I65"/>
    <mergeCell ref="B66:I66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I93"/>
  <sheetViews>
    <sheetView topLeftCell="A70" workbookViewId="0">
      <selection activeCell="E56" sqref="E56"/>
    </sheetView>
  </sheetViews>
  <sheetFormatPr baseColWidth="10" defaultRowHeight="15"/>
  <cols>
    <col min="1" max="1" width="29.42578125" style="26" customWidth="1"/>
    <col min="2" max="2" width="11.42578125" style="26"/>
    <col min="3" max="3" width="20" style="26" customWidth="1"/>
    <col min="4" max="4" width="16.42578125" style="26" customWidth="1"/>
    <col min="5" max="5" width="20.7109375" style="26" customWidth="1"/>
    <col min="6" max="6" width="21.5703125" style="26" customWidth="1"/>
    <col min="7" max="7" width="22.42578125" style="26" customWidth="1"/>
    <col min="8" max="8" width="19.85546875" style="26" customWidth="1"/>
    <col min="9" max="9" width="22.140625" style="26" customWidth="1"/>
    <col min="10" max="16384" width="11.42578125" style="26"/>
  </cols>
  <sheetData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9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9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9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9" ht="20.25" thickTop="1" thickBot="1">
      <c r="A12" s="80" t="s">
        <v>4</v>
      </c>
      <c r="B12" s="81" t="s">
        <v>36</v>
      </c>
      <c r="C12" s="82"/>
      <c r="D12" s="82"/>
      <c r="E12" s="82"/>
      <c r="F12" s="82"/>
      <c r="G12" s="82"/>
      <c r="H12" s="82"/>
      <c r="I12" s="83"/>
    </row>
    <row r="13" spans="1:9" ht="20.25" thickTop="1" thickBot="1">
      <c r="A13" s="80"/>
      <c r="B13" s="81" t="s">
        <v>146</v>
      </c>
      <c r="C13" s="82"/>
      <c r="D13" s="82"/>
      <c r="E13" s="82"/>
      <c r="F13" s="82"/>
      <c r="G13" s="82"/>
      <c r="H13" s="82"/>
      <c r="I13" s="83"/>
    </row>
    <row r="14" spans="1:9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9" ht="20.25" thickTop="1" thickBot="1">
      <c r="A15" s="28" t="s">
        <v>14</v>
      </c>
      <c r="B15" s="31"/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0" t="s">
        <v>15</v>
      </c>
      <c r="B16" s="31"/>
      <c r="C16" s="29"/>
      <c r="D16" s="29"/>
      <c r="E16" s="29"/>
      <c r="F16" s="29"/>
      <c r="G16" s="29"/>
      <c r="H16" s="29"/>
      <c r="I16" s="29"/>
    </row>
    <row r="17" spans="1:9" ht="20.25" thickTop="1" thickBot="1">
      <c r="A17" s="32" t="s">
        <v>16</v>
      </c>
      <c r="B17" s="31"/>
      <c r="C17" s="29">
        <v>292</v>
      </c>
      <c r="D17" s="29">
        <v>292</v>
      </c>
      <c r="E17" s="29">
        <v>292</v>
      </c>
      <c r="F17" s="29">
        <v>292</v>
      </c>
      <c r="G17" s="29">
        <v>292</v>
      </c>
      <c r="H17" s="29">
        <v>292</v>
      </c>
      <c r="I17" s="29">
        <v>292</v>
      </c>
    </row>
    <row r="18" spans="1:9" ht="20.25" thickTop="1" thickBot="1">
      <c r="A18" s="32" t="s">
        <v>17</v>
      </c>
      <c r="B18" s="31"/>
      <c r="C18" s="29"/>
      <c r="D18" s="29"/>
      <c r="E18" s="29">
        <v>262</v>
      </c>
      <c r="F18" s="29"/>
      <c r="G18" s="29"/>
      <c r="H18" s="29"/>
      <c r="I18" s="29">
        <v>262</v>
      </c>
    </row>
    <row r="19" spans="1:9" ht="20.25" thickTop="1" thickBot="1">
      <c r="A19" s="32" t="s">
        <v>18</v>
      </c>
      <c r="B19" s="31"/>
      <c r="C19" s="29"/>
      <c r="D19" s="29"/>
      <c r="E19" s="29"/>
      <c r="F19" s="29"/>
      <c r="G19" s="29">
        <v>205</v>
      </c>
      <c r="H19" s="29"/>
      <c r="I19" s="29"/>
    </row>
    <row r="20" spans="1:9" ht="20.25" thickTop="1" thickBot="1">
      <c r="A20" s="32" t="s">
        <v>19</v>
      </c>
      <c r="B20" s="31"/>
      <c r="C20" s="29"/>
      <c r="D20" s="29">
        <v>570</v>
      </c>
      <c r="E20" s="29"/>
      <c r="F20" s="29"/>
      <c r="G20" s="29"/>
      <c r="H20" s="29"/>
      <c r="I20" s="29"/>
    </row>
    <row r="21" spans="1:9" ht="20.25" thickTop="1" thickBot="1">
      <c r="A21" s="32" t="s">
        <v>20</v>
      </c>
      <c r="B21" s="31"/>
      <c r="C21" s="29">
        <v>98</v>
      </c>
      <c r="D21" s="29">
        <v>98</v>
      </c>
      <c r="E21" s="29">
        <v>666</v>
      </c>
      <c r="F21" s="29">
        <v>98</v>
      </c>
      <c r="G21" s="29"/>
      <c r="H21" s="29"/>
      <c r="I21" s="29"/>
    </row>
    <row r="22" spans="1:9" ht="20.25" thickTop="1" thickBot="1">
      <c r="A22" s="32" t="s">
        <v>21</v>
      </c>
      <c r="B22" s="31"/>
      <c r="C22" s="29"/>
      <c r="D22" s="29"/>
      <c r="E22" s="29"/>
      <c r="F22" s="29"/>
      <c r="G22" s="29"/>
      <c r="H22" s="29"/>
      <c r="I22" s="29"/>
    </row>
    <row r="23" spans="1:9" ht="20.25" thickTop="1" thickBot="1">
      <c r="A23" s="28" t="s">
        <v>22</v>
      </c>
      <c r="B23" s="33">
        <f>SUM(B15:B22)</f>
        <v>0</v>
      </c>
      <c r="C23" s="33">
        <f t="shared" ref="C23:I23" si="0">SUM(C17:C22)</f>
        <v>390</v>
      </c>
      <c r="D23" s="33">
        <f t="shared" si="0"/>
        <v>960</v>
      </c>
      <c r="E23" s="33">
        <f t="shared" si="0"/>
        <v>1220</v>
      </c>
      <c r="F23" s="33">
        <f t="shared" si="0"/>
        <v>390</v>
      </c>
      <c r="G23" s="33">
        <f t="shared" si="0"/>
        <v>497</v>
      </c>
      <c r="H23" s="33">
        <f t="shared" si="0"/>
        <v>292</v>
      </c>
      <c r="I23" s="33">
        <f t="shared" si="0"/>
        <v>554</v>
      </c>
    </row>
    <row r="24" spans="1:9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4303</v>
      </c>
    </row>
    <row r="25" spans="1:9" ht="20.25" thickTop="1" thickBot="1">
      <c r="A25" s="80" t="s">
        <v>4</v>
      </c>
      <c r="B25" s="81" t="s">
        <v>36</v>
      </c>
      <c r="C25" s="82"/>
      <c r="D25" s="82"/>
      <c r="E25" s="82"/>
      <c r="F25" s="82"/>
      <c r="G25" s="82"/>
      <c r="H25" s="82"/>
      <c r="I25" s="83"/>
    </row>
    <row r="26" spans="1:9" ht="20.25" thickTop="1" thickBot="1">
      <c r="A26" s="80"/>
      <c r="B26" s="81" t="s">
        <v>147</v>
      </c>
      <c r="C26" s="82"/>
      <c r="D26" s="82"/>
      <c r="E26" s="82"/>
      <c r="F26" s="82"/>
      <c r="G26" s="82"/>
      <c r="H26" s="82"/>
      <c r="I26" s="83"/>
    </row>
    <row r="27" spans="1:9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9" ht="20.25" thickTop="1" thickBot="1">
      <c r="A28" s="28" t="s">
        <v>14</v>
      </c>
      <c r="B28" s="31"/>
      <c r="C28" s="29"/>
      <c r="D28" s="29"/>
      <c r="E28" s="29"/>
      <c r="F28" s="29"/>
      <c r="G28" s="29"/>
      <c r="H28" s="29"/>
      <c r="I28" s="29"/>
    </row>
    <row r="29" spans="1:9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9" ht="20.25" thickTop="1" thickBot="1">
      <c r="A30" s="32" t="s">
        <v>16</v>
      </c>
      <c r="B30" s="31"/>
      <c r="C30" s="29"/>
      <c r="D30" s="29"/>
      <c r="E30" s="29"/>
      <c r="F30" s="29"/>
      <c r="G30" s="29"/>
      <c r="H30" s="29"/>
      <c r="I30" s="29"/>
    </row>
    <row r="31" spans="1:9" ht="20.25" thickTop="1" thickBot="1">
      <c r="A31" s="32" t="s">
        <v>17</v>
      </c>
      <c r="B31" s="31"/>
      <c r="C31" s="29"/>
      <c r="D31" s="29"/>
      <c r="E31" s="29"/>
      <c r="F31" s="29"/>
      <c r="G31" s="29"/>
      <c r="H31" s="29"/>
      <c r="I31" s="29"/>
    </row>
    <row r="32" spans="1:9" ht="20.25" thickTop="1" thickBot="1">
      <c r="A32" s="32" t="s">
        <v>18</v>
      </c>
      <c r="B32" s="31"/>
      <c r="C32" s="29"/>
      <c r="D32" s="29"/>
      <c r="E32" s="29"/>
      <c r="F32" s="29"/>
      <c r="G32" s="29"/>
      <c r="H32" s="29"/>
      <c r="I32" s="29"/>
    </row>
    <row r="33" spans="1:9" ht="20.25" thickTop="1" thickBot="1">
      <c r="A33" s="32" t="s">
        <v>19</v>
      </c>
      <c r="B33" s="31"/>
      <c r="C33" s="29"/>
      <c r="D33" s="29"/>
      <c r="E33" s="29"/>
      <c r="F33" s="29"/>
      <c r="G33" s="29"/>
      <c r="H33" s="29"/>
      <c r="I33" s="29"/>
    </row>
    <row r="34" spans="1:9" ht="20.25" thickTop="1" thickBot="1">
      <c r="A34" s="32" t="s">
        <v>20</v>
      </c>
      <c r="B34" s="31"/>
      <c r="C34" s="29"/>
      <c r="D34" s="29"/>
      <c r="E34" s="29"/>
      <c r="F34" s="29"/>
      <c r="G34" s="29"/>
      <c r="H34" s="29"/>
      <c r="I34" s="29"/>
    </row>
    <row r="35" spans="1:9" ht="20.25" thickTop="1" thickBot="1">
      <c r="A35" s="32" t="s">
        <v>21</v>
      </c>
      <c r="B35" s="31"/>
      <c r="C35" s="29"/>
      <c r="D35" s="29"/>
      <c r="E35" s="29"/>
      <c r="F35" s="29"/>
      <c r="G35" s="29"/>
      <c r="H35" s="29"/>
      <c r="I35" s="29"/>
    </row>
    <row r="36" spans="1:9" ht="20.25" thickTop="1" thickBot="1">
      <c r="A36" s="28" t="s">
        <v>22</v>
      </c>
      <c r="B36" s="33">
        <f t="shared" ref="B36:I36" si="1">SUM(B28:B35)</f>
        <v>0</v>
      </c>
      <c r="C36" s="33">
        <f t="shared" si="1"/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  <c r="I36" s="33">
        <f t="shared" si="1"/>
        <v>0</v>
      </c>
    </row>
    <row r="37" spans="1:9" ht="17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35">
        <f>SUM(B36:I36)</f>
        <v>0</v>
      </c>
    </row>
    <row r="38" spans="1:9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20.25" thickTop="1" thickBot="1">
      <c r="A39" s="80" t="s">
        <v>4</v>
      </c>
      <c r="B39" s="81" t="s">
        <v>36</v>
      </c>
      <c r="C39" s="82"/>
      <c r="D39" s="82"/>
      <c r="E39" s="82"/>
      <c r="F39" s="82"/>
      <c r="G39" s="82"/>
      <c r="H39" s="82"/>
      <c r="I39" s="83"/>
    </row>
    <row r="40" spans="1:9" ht="20.25" thickTop="1" thickBot="1">
      <c r="A40" s="80"/>
      <c r="B40" s="81" t="s">
        <v>148</v>
      </c>
      <c r="C40" s="82"/>
      <c r="D40" s="82"/>
      <c r="E40" s="82"/>
      <c r="F40" s="82"/>
      <c r="G40" s="82"/>
      <c r="H40" s="82"/>
      <c r="I40" s="83"/>
    </row>
    <row r="41" spans="1:9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9" ht="20.25" thickTop="1" thickBot="1">
      <c r="A42" s="28" t="s">
        <v>14</v>
      </c>
      <c r="B42" s="29">
        <v>84</v>
      </c>
      <c r="C42" s="29"/>
      <c r="D42" s="29"/>
      <c r="E42" s="29"/>
      <c r="F42" s="29"/>
      <c r="G42" s="29"/>
      <c r="H42" s="29"/>
      <c r="I42" s="29"/>
    </row>
    <row r="43" spans="1:9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9" ht="20.25" thickTop="1" thickBot="1">
      <c r="A44" s="32" t="s">
        <v>16</v>
      </c>
      <c r="B44" s="31"/>
      <c r="C44" s="29">
        <v>71</v>
      </c>
      <c r="D44" s="29">
        <v>251</v>
      </c>
      <c r="E44" s="29">
        <v>197</v>
      </c>
      <c r="F44" s="29">
        <v>153</v>
      </c>
      <c r="G44" s="29">
        <v>183</v>
      </c>
      <c r="H44" s="29">
        <v>128</v>
      </c>
      <c r="I44" s="29">
        <v>138</v>
      </c>
    </row>
    <row r="45" spans="1:9" ht="20.25" thickTop="1" thickBot="1">
      <c r="A45" s="32" t="s">
        <v>17</v>
      </c>
      <c r="B45" s="31"/>
      <c r="C45" s="29">
        <v>36</v>
      </c>
      <c r="D45" s="29">
        <v>251</v>
      </c>
      <c r="E45" s="29">
        <v>143</v>
      </c>
      <c r="F45" s="29">
        <v>171</v>
      </c>
      <c r="G45" s="29">
        <v>412</v>
      </c>
      <c r="H45" s="29">
        <v>182</v>
      </c>
      <c r="I45" s="29">
        <v>110</v>
      </c>
    </row>
    <row r="46" spans="1:9" ht="20.25" thickTop="1" thickBot="1">
      <c r="A46" s="32" t="s">
        <v>18</v>
      </c>
      <c r="B46" s="31"/>
      <c r="C46" s="29">
        <v>242</v>
      </c>
      <c r="D46" s="29">
        <v>108</v>
      </c>
      <c r="E46" s="29">
        <v>191</v>
      </c>
      <c r="F46" s="29">
        <v>267</v>
      </c>
      <c r="G46" s="29">
        <v>255</v>
      </c>
      <c r="H46" s="29">
        <v>141</v>
      </c>
      <c r="I46" s="29">
        <v>161</v>
      </c>
    </row>
    <row r="47" spans="1:9" ht="20.25" thickTop="1" thickBot="1">
      <c r="A47" s="32" t="s">
        <v>19</v>
      </c>
      <c r="B47" s="31"/>
      <c r="C47" s="29">
        <v>166</v>
      </c>
      <c r="D47" s="29">
        <v>340</v>
      </c>
      <c r="E47" s="29">
        <v>219</v>
      </c>
      <c r="F47" s="29">
        <v>185</v>
      </c>
      <c r="G47" s="29"/>
      <c r="H47" s="29"/>
      <c r="I47" s="29"/>
    </row>
    <row r="48" spans="1:9" ht="20.25" thickTop="1" thickBot="1">
      <c r="A48" s="32" t="s">
        <v>20</v>
      </c>
      <c r="B48" s="31"/>
      <c r="C48" s="29">
        <v>254</v>
      </c>
      <c r="D48" s="29">
        <v>194</v>
      </c>
      <c r="E48" s="29">
        <v>303</v>
      </c>
      <c r="F48" s="29">
        <v>256</v>
      </c>
      <c r="G48" s="29"/>
      <c r="H48" s="29"/>
      <c r="I48" s="29"/>
    </row>
    <row r="49" spans="1:9" ht="20.25" thickTop="1" thickBot="1">
      <c r="A49" s="32" t="s">
        <v>21</v>
      </c>
      <c r="B49" s="31"/>
      <c r="C49" s="29">
        <v>135</v>
      </c>
      <c r="D49" s="29">
        <v>272</v>
      </c>
      <c r="E49" s="29">
        <v>58</v>
      </c>
      <c r="F49" s="29">
        <v>197</v>
      </c>
      <c r="G49" s="29"/>
      <c r="H49" s="29"/>
      <c r="I49" s="29"/>
    </row>
    <row r="50" spans="1:9" ht="20.25" thickTop="1" thickBot="1">
      <c r="A50" s="28" t="s">
        <v>22</v>
      </c>
      <c r="B50" s="33">
        <f>SUM(B42:B49)</f>
        <v>84</v>
      </c>
      <c r="C50" s="33">
        <f>SUM(C42:C49)</f>
        <v>904</v>
      </c>
      <c r="D50" s="33">
        <f t="shared" ref="D50:I50" si="2">SUM(D42:D49)</f>
        <v>1416</v>
      </c>
      <c r="E50" s="33">
        <f t="shared" si="2"/>
        <v>1111</v>
      </c>
      <c r="F50" s="33">
        <f t="shared" si="2"/>
        <v>1229</v>
      </c>
      <c r="G50" s="33">
        <f t="shared" si="2"/>
        <v>850</v>
      </c>
      <c r="H50" s="33">
        <f t="shared" si="2"/>
        <v>451</v>
      </c>
      <c r="I50" s="33">
        <f t="shared" si="2"/>
        <v>409</v>
      </c>
    </row>
    <row r="51" spans="1:9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6454</v>
      </c>
    </row>
    <row r="52" spans="1:9" ht="20.25" thickTop="1" thickBot="1">
      <c r="A52" s="80" t="s">
        <v>4</v>
      </c>
      <c r="B52" s="81" t="s">
        <v>36</v>
      </c>
      <c r="C52" s="82"/>
      <c r="D52" s="82"/>
      <c r="E52" s="82"/>
      <c r="F52" s="82"/>
      <c r="G52" s="82"/>
      <c r="H52" s="82"/>
      <c r="I52" s="83"/>
    </row>
    <row r="53" spans="1:9" ht="20.25" thickTop="1" thickBot="1">
      <c r="A53" s="80"/>
      <c r="B53" s="81" t="s">
        <v>149</v>
      </c>
      <c r="C53" s="82"/>
      <c r="D53" s="82"/>
      <c r="E53" s="82"/>
      <c r="F53" s="82"/>
      <c r="G53" s="82"/>
      <c r="H53" s="82"/>
      <c r="I53" s="83"/>
    </row>
    <row r="54" spans="1:9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9" ht="20.25" thickTop="1" thickBot="1">
      <c r="A55" s="28" t="s">
        <v>14</v>
      </c>
      <c r="B55" s="29"/>
      <c r="C55" s="29"/>
      <c r="D55" s="29"/>
      <c r="E55" s="29"/>
      <c r="F55" s="29"/>
      <c r="G55" s="29"/>
      <c r="H55" s="29"/>
      <c r="I55" s="29"/>
    </row>
    <row r="56" spans="1:9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9" ht="20.25" thickTop="1" thickBot="1">
      <c r="A57" s="32" t="s">
        <v>16</v>
      </c>
      <c r="B57" s="31"/>
      <c r="C57" s="29"/>
      <c r="D57" s="29"/>
      <c r="E57" s="29"/>
      <c r="F57" s="29"/>
      <c r="G57" s="29"/>
      <c r="H57" s="29"/>
      <c r="I57" s="29"/>
    </row>
    <row r="58" spans="1:9" ht="20.25" thickTop="1" thickBot="1">
      <c r="A58" s="32" t="s">
        <v>17</v>
      </c>
      <c r="B58" s="31"/>
      <c r="C58" s="29"/>
      <c r="D58" s="29"/>
      <c r="E58" s="29"/>
      <c r="F58" s="29"/>
      <c r="G58" s="29"/>
      <c r="H58" s="29"/>
      <c r="I58" s="29"/>
    </row>
    <row r="59" spans="1:9" ht="20.25" thickTop="1" thickBot="1">
      <c r="A59" s="32" t="s">
        <v>18</v>
      </c>
      <c r="B59" s="31"/>
      <c r="C59" s="29"/>
      <c r="D59" s="29"/>
      <c r="E59" s="29"/>
      <c r="F59" s="29"/>
      <c r="G59" s="29"/>
      <c r="H59" s="29"/>
      <c r="I59" s="29"/>
    </row>
    <row r="60" spans="1:9" ht="20.25" thickTop="1" thickBot="1">
      <c r="A60" s="32" t="s">
        <v>19</v>
      </c>
      <c r="B60" s="31"/>
      <c r="C60" s="29"/>
      <c r="D60" s="29"/>
      <c r="E60" s="29"/>
      <c r="F60" s="29"/>
      <c r="G60" s="29"/>
      <c r="H60" s="29"/>
      <c r="I60" s="29"/>
    </row>
    <row r="61" spans="1:9" ht="20.25" thickTop="1" thickBot="1">
      <c r="A61" s="32" t="s">
        <v>20</v>
      </c>
      <c r="B61" s="31"/>
      <c r="C61" s="29"/>
      <c r="D61" s="29"/>
      <c r="E61" s="29"/>
      <c r="F61" s="29"/>
      <c r="G61" s="29"/>
      <c r="H61" s="29"/>
      <c r="I61" s="29"/>
    </row>
    <row r="62" spans="1:9" ht="20.25" thickTop="1" thickBot="1">
      <c r="A62" s="32" t="s">
        <v>21</v>
      </c>
      <c r="B62" s="31"/>
      <c r="C62" s="29"/>
      <c r="D62" s="29"/>
      <c r="E62" s="29"/>
      <c r="F62" s="29"/>
      <c r="G62" s="29"/>
      <c r="H62" s="29"/>
      <c r="I62" s="29"/>
    </row>
    <row r="63" spans="1:9" ht="20.25" thickTop="1" thickBot="1">
      <c r="A63" s="28" t="s">
        <v>22</v>
      </c>
      <c r="B63" s="33">
        <f>SUM(B55:B62)</f>
        <v>0</v>
      </c>
      <c r="C63" s="33">
        <f>SUM(C55:C62)</f>
        <v>0</v>
      </c>
      <c r="D63" s="33">
        <f t="shared" ref="D63:I63" si="3">SUM(D55:D62)</f>
        <v>0</v>
      </c>
      <c r="E63" s="33">
        <f t="shared" si="3"/>
        <v>0</v>
      </c>
      <c r="F63" s="33">
        <f t="shared" si="3"/>
        <v>0</v>
      </c>
      <c r="G63" s="33">
        <f t="shared" si="3"/>
        <v>0</v>
      </c>
      <c r="H63" s="33">
        <f t="shared" si="3"/>
        <v>0</v>
      </c>
      <c r="I63" s="37">
        <f t="shared" si="3"/>
        <v>0</v>
      </c>
    </row>
    <row r="64" spans="1:9" ht="17.25" thickTop="1" thickBot="1">
      <c r="A64" s="36"/>
      <c r="B64" s="36"/>
      <c r="C64" s="36"/>
      <c r="D64" s="36"/>
      <c r="E64" s="36"/>
      <c r="F64" s="36"/>
      <c r="G64" s="36"/>
      <c r="H64" s="36"/>
      <c r="I64" s="35">
        <f>SUM(B63:I63)</f>
        <v>0</v>
      </c>
    </row>
    <row r="65" spans="1:9" ht="15.75" thickBot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20.25" thickTop="1" thickBot="1">
      <c r="A66" s="80" t="s">
        <v>4</v>
      </c>
      <c r="B66" s="81" t="s">
        <v>36</v>
      </c>
      <c r="C66" s="82"/>
      <c r="D66" s="82"/>
      <c r="E66" s="82"/>
      <c r="F66" s="82"/>
      <c r="G66" s="82"/>
      <c r="H66" s="82"/>
      <c r="I66" s="83"/>
    </row>
    <row r="67" spans="1:9" ht="20.25" thickTop="1" thickBot="1">
      <c r="A67" s="80"/>
      <c r="B67" s="81" t="s">
        <v>150</v>
      </c>
      <c r="C67" s="82"/>
      <c r="D67" s="82"/>
      <c r="E67" s="82"/>
      <c r="F67" s="82"/>
      <c r="G67" s="82"/>
      <c r="H67" s="82"/>
      <c r="I67" s="83"/>
    </row>
    <row r="68" spans="1:9" ht="20.25" thickTop="1" thickBot="1">
      <c r="A68" s="80"/>
      <c r="B68" s="27" t="s">
        <v>6</v>
      </c>
      <c r="C68" s="27" t="s">
        <v>7</v>
      </c>
      <c r="D68" s="27" t="s">
        <v>8</v>
      </c>
      <c r="E68" s="27" t="s">
        <v>9</v>
      </c>
      <c r="F68" s="27" t="s">
        <v>10</v>
      </c>
      <c r="G68" s="27" t="s">
        <v>11</v>
      </c>
      <c r="H68" s="27" t="s">
        <v>12</v>
      </c>
      <c r="I68" s="27" t="s">
        <v>13</v>
      </c>
    </row>
    <row r="69" spans="1:9" ht="20.25" thickTop="1" thickBot="1">
      <c r="A69" s="28" t="s">
        <v>14</v>
      </c>
      <c r="B69" s="42">
        <v>250</v>
      </c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0" t="s">
        <v>15</v>
      </c>
      <c r="B70" s="42"/>
      <c r="C70" s="29"/>
      <c r="D70" s="29"/>
      <c r="E70" s="29"/>
      <c r="F70" s="29"/>
      <c r="G70" s="29"/>
      <c r="H70" s="29"/>
      <c r="I70" s="29"/>
    </row>
    <row r="71" spans="1:9" ht="20.25" thickTop="1" thickBot="1">
      <c r="A71" s="32" t="s">
        <v>16</v>
      </c>
      <c r="B71" s="42"/>
      <c r="C71" s="29">
        <v>700</v>
      </c>
      <c r="D71" s="29">
        <v>650</v>
      </c>
      <c r="E71" s="29">
        <v>800</v>
      </c>
      <c r="F71" s="29">
        <v>650</v>
      </c>
      <c r="G71" s="29">
        <v>550</v>
      </c>
      <c r="H71" s="29">
        <v>600</v>
      </c>
      <c r="I71" s="29">
        <v>510</v>
      </c>
    </row>
    <row r="72" spans="1:9" ht="20.25" thickTop="1" thickBot="1">
      <c r="A72" s="32" t="s">
        <v>17</v>
      </c>
      <c r="B72" s="42"/>
      <c r="C72" s="29">
        <v>410</v>
      </c>
      <c r="D72" s="29">
        <v>411</v>
      </c>
      <c r="E72" s="29">
        <v>600</v>
      </c>
      <c r="F72" s="29">
        <v>415</v>
      </c>
      <c r="G72" s="29">
        <v>500</v>
      </c>
      <c r="H72" s="29">
        <v>400</v>
      </c>
      <c r="I72" s="29">
        <v>500</v>
      </c>
    </row>
    <row r="73" spans="1:9" ht="20.25" thickTop="1" thickBot="1">
      <c r="A73" s="32" t="s">
        <v>18</v>
      </c>
      <c r="B73" s="42"/>
      <c r="C73" s="29">
        <v>380</v>
      </c>
      <c r="D73" s="29">
        <v>380</v>
      </c>
      <c r="E73" s="29">
        <v>380</v>
      </c>
      <c r="F73" s="29">
        <v>570</v>
      </c>
      <c r="G73" s="29">
        <v>400</v>
      </c>
      <c r="H73" s="29">
        <v>380</v>
      </c>
      <c r="I73" s="29">
        <v>382</v>
      </c>
    </row>
    <row r="74" spans="1:9" ht="20.25" thickTop="1" thickBot="1">
      <c r="A74" s="32" t="s">
        <v>19</v>
      </c>
      <c r="B74" s="42"/>
      <c r="C74" s="29">
        <v>450</v>
      </c>
      <c r="D74" s="29">
        <v>430</v>
      </c>
      <c r="E74" s="29">
        <v>514</v>
      </c>
      <c r="F74" s="29">
        <v>430</v>
      </c>
      <c r="G74" s="29"/>
      <c r="H74" s="29"/>
      <c r="I74" s="29"/>
    </row>
    <row r="75" spans="1:9" ht="20.25" thickTop="1" thickBot="1">
      <c r="A75" s="32" t="s">
        <v>20</v>
      </c>
      <c r="B75" s="42"/>
      <c r="C75" s="29">
        <v>500</v>
      </c>
      <c r="D75" s="29">
        <v>480</v>
      </c>
      <c r="E75" s="29">
        <v>514</v>
      </c>
      <c r="F75" s="29">
        <v>620</v>
      </c>
      <c r="G75" s="29"/>
      <c r="H75" s="29"/>
      <c r="I75" s="29"/>
    </row>
    <row r="76" spans="1:9" ht="20.25" thickTop="1" thickBot="1">
      <c r="A76" s="32" t="s">
        <v>21</v>
      </c>
      <c r="B76" s="42"/>
      <c r="C76" s="29">
        <v>570</v>
      </c>
      <c r="D76" s="29">
        <v>607</v>
      </c>
      <c r="E76" s="29">
        <v>582</v>
      </c>
      <c r="F76" s="29">
        <v>474</v>
      </c>
      <c r="G76" s="29"/>
      <c r="H76" s="29"/>
      <c r="I76" s="29"/>
    </row>
    <row r="77" spans="1:9" ht="20.25" thickTop="1" thickBot="1">
      <c r="A77" s="28" t="s">
        <v>22</v>
      </c>
      <c r="B77" s="33">
        <f>SUM(B69:B76)</f>
        <v>250</v>
      </c>
      <c r="C77" s="33">
        <f>SUM(C71:C76)</f>
        <v>3010</v>
      </c>
      <c r="D77" s="33">
        <f>SUM(D71:D76)</f>
        <v>2958</v>
      </c>
      <c r="E77" s="33">
        <f>SUM(E71:E76)</f>
        <v>3390</v>
      </c>
      <c r="F77" s="33">
        <f>SUM(F71:F76)</f>
        <v>3159</v>
      </c>
      <c r="G77" s="33">
        <f>SUM(G69:G76)</f>
        <v>1450</v>
      </c>
      <c r="H77" s="33">
        <f>SUM(H71:H76)</f>
        <v>1380</v>
      </c>
      <c r="I77" s="33">
        <f t="shared" ref="I77" si="4">SUM(I69:I76)</f>
        <v>1392</v>
      </c>
    </row>
    <row r="78" spans="1:9" ht="17.25" thickTop="1" thickBot="1">
      <c r="A78" s="36"/>
      <c r="B78" s="36"/>
      <c r="C78" s="36"/>
      <c r="D78" s="36"/>
      <c r="E78" s="36"/>
      <c r="F78" s="36"/>
      <c r="G78" s="36"/>
      <c r="H78" s="36"/>
      <c r="I78" s="35">
        <f>SUM(B77:I77)</f>
        <v>16989</v>
      </c>
    </row>
    <row r="79" spans="1:9" ht="20.25" thickTop="1" thickBot="1">
      <c r="A79" s="80" t="s">
        <v>4</v>
      </c>
      <c r="B79" s="81" t="s">
        <v>36</v>
      </c>
      <c r="C79" s="82"/>
      <c r="D79" s="82"/>
      <c r="E79" s="82"/>
      <c r="F79" s="82"/>
      <c r="G79" s="82"/>
      <c r="H79" s="82"/>
      <c r="I79" s="83"/>
    </row>
    <row r="80" spans="1:9" ht="20.25" thickTop="1" thickBot="1">
      <c r="A80" s="80"/>
      <c r="B80" s="81" t="s">
        <v>151</v>
      </c>
      <c r="C80" s="82"/>
      <c r="D80" s="82"/>
      <c r="E80" s="82"/>
      <c r="F80" s="82"/>
      <c r="G80" s="82"/>
      <c r="H80" s="82"/>
      <c r="I80" s="83"/>
    </row>
    <row r="81" spans="1:9" ht="20.25" thickTop="1" thickBot="1">
      <c r="A81" s="80"/>
      <c r="B81" s="27" t="s">
        <v>6</v>
      </c>
      <c r="C81" s="27" t="s">
        <v>7</v>
      </c>
      <c r="D81" s="27" t="s">
        <v>8</v>
      </c>
      <c r="E81" s="27" t="s">
        <v>9</v>
      </c>
      <c r="F81" s="27" t="s">
        <v>10</v>
      </c>
      <c r="G81" s="27" t="s">
        <v>11</v>
      </c>
      <c r="H81" s="27" t="s">
        <v>12</v>
      </c>
      <c r="I81" s="27" t="s">
        <v>13</v>
      </c>
    </row>
    <row r="82" spans="1:9" ht="20.25" thickTop="1" thickBot="1">
      <c r="A82" s="28" t="s">
        <v>14</v>
      </c>
      <c r="B82" s="29"/>
      <c r="C82" s="29"/>
      <c r="D82" s="29"/>
      <c r="E82" s="29"/>
      <c r="F82" s="29"/>
      <c r="G82" s="29"/>
      <c r="H82" s="29"/>
      <c r="I82" s="29"/>
    </row>
    <row r="83" spans="1:9" ht="20.25" thickTop="1" thickBot="1">
      <c r="A83" s="30" t="s">
        <v>15</v>
      </c>
      <c r="B83" s="31"/>
      <c r="C83" s="29"/>
      <c r="D83" s="29"/>
      <c r="E83" s="29"/>
      <c r="F83" s="29"/>
      <c r="G83" s="29"/>
      <c r="H83" s="29"/>
      <c r="I83" s="29"/>
    </row>
    <row r="84" spans="1:9" ht="20.25" thickTop="1" thickBot="1">
      <c r="A84" s="32" t="s">
        <v>16</v>
      </c>
      <c r="B84" s="31"/>
      <c r="C84" s="29"/>
      <c r="D84" s="29"/>
      <c r="E84" s="29"/>
      <c r="F84" s="29"/>
      <c r="G84" s="29"/>
      <c r="H84" s="29"/>
      <c r="I84" s="29"/>
    </row>
    <row r="85" spans="1:9" ht="20.25" thickTop="1" thickBot="1">
      <c r="A85" s="32" t="s">
        <v>17</v>
      </c>
      <c r="B85" s="31"/>
      <c r="C85" s="29"/>
      <c r="D85" s="29"/>
      <c r="E85" s="29"/>
      <c r="F85" s="29"/>
      <c r="G85" s="29"/>
      <c r="H85" s="29"/>
      <c r="I85" s="29"/>
    </row>
    <row r="86" spans="1:9" ht="20.25" thickTop="1" thickBot="1">
      <c r="A86" s="32" t="s">
        <v>18</v>
      </c>
      <c r="B86" s="31"/>
      <c r="C86" s="29"/>
      <c r="D86" s="29"/>
      <c r="E86" s="29"/>
      <c r="F86" s="29"/>
      <c r="G86" s="29"/>
      <c r="H86" s="29"/>
      <c r="I86" s="29"/>
    </row>
    <row r="87" spans="1:9" ht="20.25" thickTop="1" thickBot="1">
      <c r="A87" s="32" t="s">
        <v>19</v>
      </c>
      <c r="B87" s="31"/>
      <c r="C87" s="29"/>
      <c r="D87" s="29"/>
      <c r="E87" s="29"/>
      <c r="F87" s="29"/>
      <c r="G87" s="29"/>
      <c r="H87" s="29"/>
      <c r="I87" s="29"/>
    </row>
    <row r="88" spans="1:9" ht="20.25" thickTop="1" thickBot="1">
      <c r="A88" s="32" t="s">
        <v>20</v>
      </c>
      <c r="B88" s="31"/>
      <c r="C88" s="29"/>
      <c r="D88" s="29"/>
      <c r="E88" s="29"/>
      <c r="F88" s="29"/>
      <c r="G88" s="29"/>
      <c r="H88" s="29"/>
      <c r="I88" s="29"/>
    </row>
    <row r="89" spans="1:9" ht="20.25" thickTop="1" thickBot="1">
      <c r="A89" s="32" t="s">
        <v>21</v>
      </c>
      <c r="B89" s="31"/>
      <c r="C89" s="29"/>
      <c r="D89" s="29"/>
      <c r="E89" s="29"/>
      <c r="F89" s="29"/>
      <c r="G89" s="29"/>
      <c r="H89" s="29"/>
      <c r="I89" s="29"/>
    </row>
    <row r="90" spans="1:9" ht="20.25" thickTop="1" thickBot="1">
      <c r="A90" s="28" t="s">
        <v>22</v>
      </c>
      <c r="B90" s="33">
        <f>SUM(B82:B89)</f>
        <v>0</v>
      </c>
      <c r="C90" s="33">
        <f>SUM(C82:C89)</f>
        <v>0</v>
      </c>
      <c r="D90" s="33">
        <f t="shared" ref="D90:I90" si="5">SUM(D82:D89)</f>
        <v>0</v>
      </c>
      <c r="E90" s="33">
        <f t="shared" si="5"/>
        <v>0</v>
      </c>
      <c r="F90" s="33">
        <f t="shared" si="5"/>
        <v>0</v>
      </c>
      <c r="G90" s="33">
        <f t="shared" si="5"/>
        <v>0</v>
      </c>
      <c r="H90" s="33">
        <f t="shared" si="5"/>
        <v>0</v>
      </c>
      <c r="I90" s="33">
        <f t="shared" si="5"/>
        <v>0</v>
      </c>
    </row>
    <row r="91" spans="1:9" ht="17.25" thickTop="1" thickBot="1">
      <c r="A91" s="36"/>
      <c r="B91" s="36"/>
      <c r="C91" s="40" t="s">
        <v>48</v>
      </c>
      <c r="D91" s="98">
        <f>I78+I64+I51+I37+I24+I91</f>
        <v>27746</v>
      </c>
      <c r="E91" s="99"/>
      <c r="F91" s="36"/>
      <c r="G91" s="36"/>
      <c r="H91" s="36"/>
      <c r="I91" s="35">
        <f>SUM(B90:I90)</f>
        <v>0</v>
      </c>
    </row>
    <row r="92" spans="1:9" ht="15.75">
      <c r="A92" s="36"/>
      <c r="B92" s="36"/>
      <c r="C92" s="36"/>
      <c r="D92" s="36"/>
      <c r="E92" s="36"/>
      <c r="F92" s="36"/>
      <c r="G92" s="36"/>
      <c r="H92" s="36"/>
      <c r="I92" s="39"/>
    </row>
    <row r="93" spans="1:9">
      <c r="A93" s="36"/>
      <c r="B93" s="36"/>
      <c r="C93" s="36"/>
      <c r="D93" s="36"/>
      <c r="E93" s="36"/>
      <c r="F93" s="36"/>
      <c r="G93" s="36"/>
      <c r="H93" s="36"/>
      <c r="I93" s="36"/>
    </row>
  </sheetData>
  <mergeCells count="23">
    <mergeCell ref="A8:I8"/>
    <mergeCell ref="A9:I9"/>
    <mergeCell ref="A10:I10"/>
    <mergeCell ref="A11:I11"/>
    <mergeCell ref="A12:A14"/>
    <mergeCell ref="B12:I12"/>
    <mergeCell ref="B13:I13"/>
    <mergeCell ref="A25:A27"/>
    <mergeCell ref="B25:I25"/>
    <mergeCell ref="B26:I26"/>
    <mergeCell ref="A39:A41"/>
    <mergeCell ref="B39:I39"/>
    <mergeCell ref="B40:I40"/>
    <mergeCell ref="A79:A81"/>
    <mergeCell ref="B79:I79"/>
    <mergeCell ref="B80:I80"/>
    <mergeCell ref="D91:E91"/>
    <mergeCell ref="A52:A54"/>
    <mergeCell ref="B52:I52"/>
    <mergeCell ref="B53:I53"/>
    <mergeCell ref="A66:A68"/>
    <mergeCell ref="B66:I66"/>
    <mergeCell ref="B67:I67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K108"/>
  <sheetViews>
    <sheetView topLeftCell="A79" workbookViewId="0">
      <selection activeCell="E108" sqref="E108"/>
    </sheetView>
  </sheetViews>
  <sheetFormatPr baseColWidth="10" defaultColWidth="14.42578125" defaultRowHeight="15" customHeight="1"/>
  <cols>
    <col min="1" max="1" width="39" customWidth="1"/>
    <col min="2" max="2" width="10.5703125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37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152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f>COTUÍ1!B14+'COTUI 2'!B15</f>
        <v>2200</v>
      </c>
      <c r="C14" s="8">
        <f>COTUÍ1!C14+'COTUI 2'!C15</f>
        <v>0</v>
      </c>
      <c r="D14" s="8">
        <f>COTUÍ1!D14+'COTUI 2'!D15</f>
        <v>0</v>
      </c>
      <c r="E14" s="8">
        <f>COTUÍ1!E14+'COTUI 2'!E15</f>
        <v>0</v>
      </c>
      <c r="F14" s="8">
        <f>COTUÍ1!F14+'COTUI 2'!F15</f>
        <v>0</v>
      </c>
      <c r="G14" s="8">
        <f>COTUÍ1!G14+'COTUI 2'!G15</f>
        <v>0</v>
      </c>
      <c r="H14" s="8">
        <f>COTUÍ1!H14+'COTUI 2'!H15</f>
        <v>0</v>
      </c>
      <c r="I14" s="8">
        <f>COTUÍ1!I14+'COTUI 2'!I15</f>
        <v>0</v>
      </c>
      <c r="J14" s="5"/>
      <c r="K14" s="2"/>
    </row>
    <row r="15" spans="1:11" ht="18.75">
      <c r="A15" s="9" t="s">
        <v>15</v>
      </c>
      <c r="B15" s="10"/>
      <c r="C15" s="8">
        <f>COTUÍ1!C15+'COTUI 2'!C16</f>
        <v>0</v>
      </c>
      <c r="D15" s="8">
        <f>COTUÍ1!D15+'COTUI 2'!D16</f>
        <v>0</v>
      </c>
      <c r="E15" s="8">
        <f>COTUÍ1!E15+'COTUI 2'!E16</f>
        <v>0</v>
      </c>
      <c r="F15" s="8">
        <f>COTUÍ1!F15+'COTUI 2'!F16</f>
        <v>0</v>
      </c>
      <c r="G15" s="8">
        <f>COTUÍ1!G15+'COTUI 2'!G16</f>
        <v>0</v>
      </c>
      <c r="H15" s="8">
        <f>COTUÍ1!H15+'COTUI 2'!H16</f>
        <v>0</v>
      </c>
      <c r="I15" s="8">
        <f>COTUÍ1!I15+'COTUI 2'!I16</f>
        <v>0</v>
      </c>
      <c r="J15" s="5"/>
      <c r="K15" s="2"/>
    </row>
    <row r="16" spans="1:11" ht="18.75">
      <c r="A16" s="11" t="s">
        <v>16</v>
      </c>
      <c r="B16" s="10"/>
      <c r="C16" s="8">
        <f>COTUÍ1!C16+'COTUI 2'!C17</f>
        <v>1646</v>
      </c>
      <c r="D16" s="8">
        <f>COTUÍ1!D16+'COTUI 2'!D17</f>
        <v>1146</v>
      </c>
      <c r="E16" s="8">
        <f>COTUÍ1!E16+'COTUI 2'!E17</f>
        <v>1386</v>
      </c>
      <c r="F16" s="8">
        <f>COTUÍ1!F16+'COTUI 2'!F17</f>
        <v>1386</v>
      </c>
      <c r="G16" s="8">
        <f>COTUÍ1!G16+'COTUI 2'!G17</f>
        <v>1146</v>
      </c>
      <c r="H16" s="8">
        <f>COTUÍ1!H16+'COTUI 2'!H17</f>
        <v>1146</v>
      </c>
      <c r="I16" s="8">
        <f>COTUÍ1!I16+'COTUI 2'!I17</f>
        <v>1146</v>
      </c>
      <c r="J16" s="5"/>
      <c r="K16" s="2"/>
    </row>
    <row r="17" spans="1:11" ht="18.75">
      <c r="A17" s="11" t="s">
        <v>17</v>
      </c>
      <c r="B17" s="10"/>
      <c r="C17" s="8">
        <f>COTUÍ1!C17+'COTUI 2'!C18</f>
        <v>1129</v>
      </c>
      <c r="D17" s="8">
        <f>COTUÍ1!D17+'COTUI 2'!D18</f>
        <v>1429</v>
      </c>
      <c r="E17" s="8">
        <f>COTUÍ1!E17+'COTUI 2'!E18</f>
        <v>1379</v>
      </c>
      <c r="F17" s="8">
        <f>COTUÍ1!F17+'COTUI 2'!F18</f>
        <v>1429</v>
      </c>
      <c r="G17" s="8">
        <f>COTUÍ1!G17+'COTUI 2'!G18</f>
        <v>1129</v>
      </c>
      <c r="H17" s="8">
        <f>COTUÍ1!H17+'COTUI 2'!H18</f>
        <v>1129</v>
      </c>
      <c r="I17" s="8">
        <f>COTUÍ1!I17+'COTUI 2'!I18</f>
        <v>1129</v>
      </c>
      <c r="J17" s="5"/>
      <c r="K17" s="2"/>
    </row>
    <row r="18" spans="1:11" ht="18.75">
      <c r="A18" s="11" t="s">
        <v>18</v>
      </c>
      <c r="B18" s="10"/>
      <c r="C18" s="8">
        <f>COTUÍ1!C18+'COTUI 2'!C19</f>
        <v>1612</v>
      </c>
      <c r="D18" s="8">
        <f>COTUÍ1!D18+'COTUI 2'!D19</f>
        <v>1592</v>
      </c>
      <c r="E18" s="8">
        <f>COTUÍ1!E18+'COTUI 2'!E19</f>
        <v>1592</v>
      </c>
      <c r="F18" s="8">
        <f>COTUÍ1!F18+'COTUI 2'!F19</f>
        <v>1612</v>
      </c>
      <c r="G18" s="8">
        <f>COTUÍ1!G18+'COTUI 2'!G19</f>
        <v>1312</v>
      </c>
      <c r="H18" s="8">
        <f>COTUÍ1!H18+'COTUI 2'!H19</f>
        <v>1312</v>
      </c>
      <c r="I18" s="8">
        <f>COTUÍ1!I18+'COTUI 2'!I19</f>
        <v>1312</v>
      </c>
      <c r="J18" s="5"/>
      <c r="K18" s="2"/>
    </row>
    <row r="19" spans="1:11" ht="18.75">
      <c r="A19" s="11" t="s">
        <v>19</v>
      </c>
      <c r="B19" s="10"/>
      <c r="C19" s="8">
        <f>COTUÍ1!C19+'COTUI 2'!C20</f>
        <v>1679</v>
      </c>
      <c r="D19" s="8">
        <f>COTUÍ1!D19+'COTUI 2'!D20</f>
        <v>1711</v>
      </c>
      <c r="E19" s="8">
        <f>COTUÍ1!E19+'COTUI 2'!E20</f>
        <v>1667</v>
      </c>
      <c r="F19" s="8">
        <f>COTUÍ1!F19+'COTUI 2'!F20</f>
        <v>1667</v>
      </c>
      <c r="G19" s="8">
        <f>COTUÍ1!G19+'COTUI 2'!G20</f>
        <v>0</v>
      </c>
      <c r="H19" s="8">
        <f>COTUÍ1!H19+'COTUI 2'!H20</f>
        <v>0</v>
      </c>
      <c r="I19" s="8">
        <f>COTUÍ1!I19+'COTUI 2'!I20</f>
        <v>0</v>
      </c>
      <c r="J19" s="5"/>
      <c r="K19" s="2"/>
    </row>
    <row r="20" spans="1:11" ht="18.75">
      <c r="A20" s="11" t="s">
        <v>20</v>
      </c>
      <c r="B20" s="10"/>
      <c r="C20" s="8">
        <f>COTUÍ1!C20+'COTUI 2'!C21</f>
        <v>1613</v>
      </c>
      <c r="D20" s="8">
        <f>COTUÍ1!D20+'COTUI 2'!D21</f>
        <v>1500</v>
      </c>
      <c r="E20" s="8">
        <f>COTUÍ1!E20+'COTUI 2'!E21</f>
        <v>1525</v>
      </c>
      <c r="F20" s="8">
        <f>COTUÍ1!F20+'COTUI 2'!F21</f>
        <v>1495</v>
      </c>
      <c r="G20" s="8">
        <f>COTUÍ1!G20+'COTUI 2'!G21</f>
        <v>0</v>
      </c>
      <c r="H20" s="8">
        <f>COTUÍ1!H20+'COTUI 2'!H21</f>
        <v>0</v>
      </c>
      <c r="I20" s="8">
        <f>COTUÍ1!I20+'COTUI 2'!I21</f>
        <v>0</v>
      </c>
      <c r="J20" s="5"/>
      <c r="K20" s="2"/>
    </row>
    <row r="21" spans="1:11" ht="15.75" customHeight="1">
      <c r="A21" s="11" t="s">
        <v>21</v>
      </c>
      <c r="B21" s="10"/>
      <c r="C21" s="8">
        <f>COTUÍ1!C21+'COTUI 2'!C22</f>
        <v>1603</v>
      </c>
      <c r="D21" s="8">
        <f>COTUÍ1!D21+'COTUI 2'!D22</f>
        <v>1542</v>
      </c>
      <c r="E21" s="8">
        <f>COTUÍ1!E21+'COTUI 2'!E22</f>
        <v>1538</v>
      </c>
      <c r="F21" s="8">
        <f>COTUÍ1!F21+'COTUI 2'!F22</f>
        <v>1488</v>
      </c>
      <c r="G21" s="8">
        <f>COTUÍ1!G21+'COTUI 2'!G22</f>
        <v>0</v>
      </c>
      <c r="H21" s="8">
        <f>COTUÍ1!H21+'COTUI 2'!H22</f>
        <v>0</v>
      </c>
      <c r="I21" s="8">
        <f>COTUÍ1!I21+'COTUI 2'!I22</f>
        <v>0</v>
      </c>
      <c r="J21" s="5"/>
      <c r="K21" s="2"/>
    </row>
    <row r="22" spans="1:11" ht="15.75" customHeight="1">
      <c r="A22" s="7" t="s">
        <v>22</v>
      </c>
      <c r="B22" s="12">
        <f>SUM(B14:B21)</f>
        <v>2200</v>
      </c>
      <c r="C22" s="12">
        <f t="shared" ref="C22:I22" si="0">SUM(C16:C21)</f>
        <v>9282</v>
      </c>
      <c r="D22" s="12">
        <f t="shared" si="0"/>
        <v>8920</v>
      </c>
      <c r="E22" s="12">
        <f t="shared" si="0"/>
        <v>9087</v>
      </c>
      <c r="F22" s="12">
        <f t="shared" si="0"/>
        <v>9077</v>
      </c>
      <c r="G22" s="12">
        <f t="shared" si="0"/>
        <v>3587</v>
      </c>
      <c r="H22" s="12">
        <f t="shared" si="0"/>
        <v>3587</v>
      </c>
      <c r="I22" s="12">
        <f t="shared" si="0"/>
        <v>3587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49327</v>
      </c>
      <c r="J23" s="2"/>
      <c r="K23" s="2"/>
    </row>
    <row r="24" spans="1:11" ht="15.75" customHeight="1">
      <c r="A24" s="49" t="s">
        <v>4</v>
      </c>
      <c r="B24" s="51" t="s">
        <v>37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153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f>COTUÍ1!B27+'COTUI 2'!B28</f>
        <v>461</v>
      </c>
      <c r="C27" s="8">
        <f>COTUÍ1!C27+'COTUI 2'!C28</f>
        <v>0</v>
      </c>
      <c r="D27" s="8">
        <f>COTUÍ1!D27+'COTUI 2'!D28</f>
        <v>0</v>
      </c>
      <c r="E27" s="8">
        <f>COTUÍ1!E27+'COTUI 2'!E28</f>
        <v>0</v>
      </c>
      <c r="F27" s="8">
        <f>COTUÍ1!F27+'COTUI 2'!F28</f>
        <v>0</v>
      </c>
      <c r="G27" s="8">
        <f>COTUÍ1!G27+'COTUI 2'!G28</f>
        <v>0</v>
      </c>
      <c r="H27" s="8">
        <f>COTUÍ1!H27+'COTUI 2'!H28</f>
        <v>0</v>
      </c>
      <c r="I27" s="8">
        <f>COTUÍ1!I27+'COTUI 2'!I28</f>
        <v>0</v>
      </c>
      <c r="J27" s="2"/>
      <c r="K27" s="2"/>
    </row>
    <row r="28" spans="1:11" ht="15.75" customHeight="1">
      <c r="A28" s="9" t="s">
        <v>15</v>
      </c>
      <c r="B28" s="10"/>
      <c r="C28" s="8">
        <f>COTUÍ1!C28+'COTUI 2'!C29</f>
        <v>0</v>
      </c>
      <c r="D28" s="8">
        <f>COTUÍ1!D28+'COTUI 2'!D29</f>
        <v>0</v>
      </c>
      <c r="E28" s="8">
        <f>COTUÍ1!E28+'COTUI 2'!E29</f>
        <v>0</v>
      </c>
      <c r="F28" s="8">
        <f>COTUÍ1!F28+'COTUI 2'!F29</f>
        <v>0</v>
      </c>
      <c r="G28" s="8">
        <f>COTUÍ1!G28+'COTUI 2'!G29</f>
        <v>0</v>
      </c>
      <c r="H28" s="8">
        <f>COTUÍ1!H28+'COTUI 2'!H29</f>
        <v>0</v>
      </c>
      <c r="I28" s="8">
        <f>COTUÍ1!I28+'COTUI 2'!I29</f>
        <v>0</v>
      </c>
      <c r="J28" s="2"/>
      <c r="K28" s="2"/>
    </row>
    <row r="29" spans="1:11" ht="15.75" customHeight="1">
      <c r="A29" s="11" t="s">
        <v>16</v>
      </c>
      <c r="B29" s="10"/>
      <c r="C29" s="8">
        <f>COTUÍ1!C29+'COTUI 2'!C30</f>
        <v>424</v>
      </c>
      <c r="D29" s="8">
        <f>COTUÍ1!D29+'COTUI 2'!D30</f>
        <v>440</v>
      </c>
      <c r="E29" s="8">
        <f>COTUÍ1!E29+'COTUI 2'!E30</f>
        <v>437</v>
      </c>
      <c r="F29" s="8">
        <f>COTUÍ1!F29+'COTUI 2'!F30</f>
        <v>410</v>
      </c>
      <c r="G29" s="8">
        <f>COTUÍ1!G29+'COTUI 2'!G30</f>
        <v>439</v>
      </c>
      <c r="H29" s="8">
        <f>COTUÍ1!H29+'COTUI 2'!H30</f>
        <v>415</v>
      </c>
      <c r="I29" s="8">
        <f>COTUÍ1!I29+'COTUI 2'!I30</f>
        <v>425</v>
      </c>
      <c r="J29" s="2"/>
      <c r="K29" s="2"/>
    </row>
    <row r="30" spans="1:11" ht="15.75" customHeight="1">
      <c r="A30" s="11" t="s">
        <v>17</v>
      </c>
      <c r="B30" s="10"/>
      <c r="C30" s="8">
        <f>COTUÍ1!C30+'COTUI 2'!C31</f>
        <v>456</v>
      </c>
      <c r="D30" s="8">
        <f>COTUÍ1!D30+'COTUI 2'!D31</f>
        <v>451</v>
      </c>
      <c r="E30" s="8">
        <f>COTUÍ1!E30+'COTUI 2'!E31</f>
        <v>461</v>
      </c>
      <c r="F30" s="8">
        <f>COTUÍ1!F30+'COTUI 2'!F31</f>
        <v>431</v>
      </c>
      <c r="G30" s="8">
        <f>COTUÍ1!G30+'COTUI 2'!G31</f>
        <v>556</v>
      </c>
      <c r="H30" s="8">
        <f>COTUÍ1!H30+'COTUI 2'!H31</f>
        <v>462</v>
      </c>
      <c r="I30" s="8">
        <f>COTUÍ1!I30+'COTUI 2'!I31</f>
        <v>426</v>
      </c>
      <c r="J30" s="2"/>
      <c r="K30" s="2"/>
    </row>
    <row r="31" spans="1:11" ht="15.75" customHeight="1">
      <c r="A31" s="11" t="s">
        <v>18</v>
      </c>
      <c r="B31" s="10"/>
      <c r="C31" s="8">
        <f>COTUÍ1!C31+'COTUI 2'!C32</f>
        <v>468</v>
      </c>
      <c r="D31" s="8">
        <f>COTUÍ1!D31+'COTUI 2'!D32</f>
        <v>468</v>
      </c>
      <c r="E31" s="8">
        <f>COTUÍ1!E31+'COTUI 2'!E32</f>
        <v>468</v>
      </c>
      <c r="F31" s="8">
        <f>COTUÍ1!F31+'COTUI 2'!F32</f>
        <v>468</v>
      </c>
      <c r="G31" s="8">
        <f>COTUÍ1!G31+'COTUI 2'!G32</f>
        <v>468</v>
      </c>
      <c r="H31" s="8">
        <f>COTUÍ1!H31+'COTUI 2'!H32</f>
        <v>468</v>
      </c>
      <c r="I31" s="8">
        <f>COTUÍ1!I31+'COTUI 2'!I32</f>
        <v>468</v>
      </c>
      <c r="J31" s="2"/>
      <c r="K31" s="2"/>
    </row>
    <row r="32" spans="1:11" ht="15.75" customHeight="1">
      <c r="A32" s="11" t="s">
        <v>19</v>
      </c>
      <c r="B32" s="10"/>
      <c r="C32" s="8">
        <f>COTUÍ1!C32+'COTUI 2'!C33</f>
        <v>470</v>
      </c>
      <c r="D32" s="8">
        <f>COTUÍ1!D32+'COTUI 2'!D33</f>
        <v>470</v>
      </c>
      <c r="E32" s="8">
        <f>COTUÍ1!E32+'COTUI 2'!E33</f>
        <v>470</v>
      </c>
      <c r="F32" s="8">
        <f>COTUÍ1!F32+'COTUI 2'!F33</f>
        <v>507</v>
      </c>
      <c r="G32" s="8">
        <f>COTUÍ1!G32+'COTUI 2'!G33</f>
        <v>0</v>
      </c>
      <c r="H32" s="8">
        <f>COTUÍ1!H32+'COTUI 2'!H33</f>
        <v>0</v>
      </c>
      <c r="I32" s="8">
        <f>COTUÍ1!I32+'COTUI 2'!I33</f>
        <v>0</v>
      </c>
      <c r="J32" s="2"/>
      <c r="K32" s="2"/>
    </row>
    <row r="33" spans="1:11" ht="15.75" customHeight="1">
      <c r="A33" s="11" t="s">
        <v>20</v>
      </c>
      <c r="B33" s="10"/>
      <c r="C33" s="8">
        <f>COTUÍ1!C33+'COTUI 2'!C34</f>
        <v>493</v>
      </c>
      <c r="D33" s="8">
        <f>COTUÍ1!D33+'COTUI 2'!D34</f>
        <v>483</v>
      </c>
      <c r="E33" s="8">
        <f>COTUÍ1!E33+'COTUI 2'!E34</f>
        <v>502</v>
      </c>
      <c r="F33" s="8">
        <f>COTUÍ1!F33+'COTUI 2'!F34</f>
        <v>493</v>
      </c>
      <c r="G33" s="8">
        <f>COTUÍ1!G33+'COTUI 2'!G34</f>
        <v>0</v>
      </c>
      <c r="H33" s="8">
        <f>COTUÍ1!H33+'COTUI 2'!H34</f>
        <v>0</v>
      </c>
      <c r="I33" s="8">
        <f>COTUÍ1!I33+'COTUI 2'!I34</f>
        <v>0</v>
      </c>
      <c r="J33" s="2"/>
      <c r="K33" s="2"/>
    </row>
    <row r="34" spans="1:11" ht="15.75" customHeight="1">
      <c r="A34" s="11" t="s">
        <v>21</v>
      </c>
      <c r="B34" s="10"/>
      <c r="C34" s="8">
        <f>COTUÍ1!C34+'COTUI 2'!C35</f>
        <v>765</v>
      </c>
      <c r="D34" s="8">
        <f>COTUÍ1!D34+'COTUI 2'!D35</f>
        <v>704</v>
      </c>
      <c r="E34" s="8">
        <f>COTUÍ1!E34+'COTUI 2'!E35</f>
        <v>700</v>
      </c>
      <c r="F34" s="8">
        <f>COTUÍ1!F34+'COTUI 2'!F35</f>
        <v>650</v>
      </c>
      <c r="G34" s="8">
        <f>COTUÍ1!G34+'COTUI 2'!G35</f>
        <v>0</v>
      </c>
      <c r="H34" s="8">
        <f>COTUÍ1!H34+'COTUI 2'!H35</f>
        <v>0</v>
      </c>
      <c r="I34" s="8">
        <f>COTUÍ1!I34+'COTUI 2'!I35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461</v>
      </c>
      <c r="C35" s="12">
        <f t="shared" si="1"/>
        <v>3076</v>
      </c>
      <c r="D35" s="12">
        <f t="shared" si="1"/>
        <v>3016</v>
      </c>
      <c r="E35" s="12">
        <f t="shared" si="1"/>
        <v>3038</v>
      </c>
      <c r="F35" s="12">
        <f t="shared" si="1"/>
        <v>2959</v>
      </c>
      <c r="G35" s="12">
        <f t="shared" si="1"/>
        <v>1463</v>
      </c>
      <c r="H35" s="12">
        <f t="shared" si="1"/>
        <v>1345</v>
      </c>
      <c r="I35" s="12">
        <f t="shared" si="1"/>
        <v>1319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16677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37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154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>
      <c r="A41" s="7" t="s">
        <v>14</v>
      </c>
      <c r="B41" s="10">
        <f>COTUÍ1!B41+'COTUI 2'!B42</f>
        <v>403</v>
      </c>
      <c r="C41" s="8">
        <f>COTUÍ1!C41+'COTUI 2'!C42</f>
        <v>0</v>
      </c>
      <c r="D41" s="8">
        <f>COTUÍ1!D41+'COTUI 2'!D42</f>
        <v>0</v>
      </c>
      <c r="E41" s="8">
        <f>COTUÍ1!E41+'COTUI 2'!E42</f>
        <v>0</v>
      </c>
      <c r="F41" s="8">
        <f>COTUÍ1!F41+'COTUI 2'!F42</f>
        <v>0</v>
      </c>
      <c r="G41" s="8">
        <f>COTUÍ1!G41+'COTUI 2'!G42</f>
        <v>0</v>
      </c>
      <c r="H41" s="8">
        <f>COTUÍ1!H41+'COTUI 2'!H42</f>
        <v>0</v>
      </c>
      <c r="I41" s="8">
        <f>COTUÍ1!I41+'COTUI 2'!I42</f>
        <v>0</v>
      </c>
      <c r="J41" s="2"/>
      <c r="K41" s="2"/>
    </row>
    <row r="42" spans="1:11" ht="15.75" customHeight="1">
      <c r="A42" s="9" t="s">
        <v>15</v>
      </c>
      <c r="B42" s="10"/>
      <c r="C42" s="8">
        <f>COTUÍ1!C42+'COTUI 2'!C43</f>
        <v>0</v>
      </c>
      <c r="D42" s="8">
        <f>COTUÍ1!D42+'COTUI 2'!D43</f>
        <v>0</v>
      </c>
      <c r="E42" s="8">
        <f>COTUÍ1!E42+'COTUI 2'!E43</f>
        <v>0</v>
      </c>
      <c r="F42" s="8">
        <f>COTUÍ1!F42+'COTUI 2'!F43</f>
        <v>0</v>
      </c>
      <c r="G42" s="8">
        <f>COTUÍ1!G42+'COTUI 2'!G43</f>
        <v>0</v>
      </c>
      <c r="H42" s="8">
        <f>COTUÍ1!H42+'COTUI 2'!H43</f>
        <v>0</v>
      </c>
      <c r="I42" s="8">
        <f>COTUÍ1!I42+'COTUI 2'!I43</f>
        <v>0</v>
      </c>
      <c r="J42" s="2"/>
      <c r="K42" s="2"/>
    </row>
    <row r="43" spans="1:11" ht="15.75" customHeight="1">
      <c r="A43" s="11" t="s">
        <v>16</v>
      </c>
      <c r="B43" s="10"/>
      <c r="C43" s="8">
        <f>COTUÍ1!C43+'COTUI 2'!C44</f>
        <v>338</v>
      </c>
      <c r="D43" s="8">
        <f>COTUÍ1!D43+'COTUI 2'!D44</f>
        <v>310</v>
      </c>
      <c r="E43" s="8">
        <f>COTUÍ1!E43+'COTUI 2'!E44</f>
        <v>310</v>
      </c>
      <c r="F43" s="8">
        <f>COTUÍ1!F43+'COTUI 2'!F44</f>
        <v>310</v>
      </c>
      <c r="G43" s="8">
        <f>COTUÍ1!G43+'COTUI 2'!G44</f>
        <v>310</v>
      </c>
      <c r="H43" s="8">
        <f>COTUÍ1!H43+'COTUI 2'!H44</f>
        <v>310</v>
      </c>
      <c r="I43" s="8">
        <f>COTUÍ1!I43+'COTUI 2'!I44</f>
        <v>310</v>
      </c>
      <c r="J43" s="2"/>
      <c r="K43" s="2"/>
    </row>
    <row r="44" spans="1:11" ht="15.75" customHeight="1">
      <c r="A44" s="11" t="s">
        <v>17</v>
      </c>
      <c r="B44" s="10"/>
      <c r="C44" s="8">
        <f>COTUÍ1!C44+'COTUI 2'!C45</f>
        <v>363</v>
      </c>
      <c r="D44" s="8">
        <f>COTUÍ1!D44+'COTUI 2'!D45</f>
        <v>307</v>
      </c>
      <c r="E44" s="8">
        <f>COTUÍ1!E44+'COTUI 2'!E45</f>
        <v>307</v>
      </c>
      <c r="F44" s="8">
        <f>COTUÍ1!F44+'COTUI 2'!F45</f>
        <v>307</v>
      </c>
      <c r="G44" s="8">
        <f>COTUÍ1!G44+'COTUI 2'!G45</f>
        <v>307</v>
      </c>
      <c r="H44" s="8">
        <f>COTUÍ1!H44+'COTUI 2'!H45</f>
        <v>307</v>
      </c>
      <c r="I44" s="8">
        <f>COTUÍ1!I44+'COTUI 2'!I45</f>
        <v>307</v>
      </c>
      <c r="J44" s="2"/>
      <c r="K44" s="2"/>
    </row>
    <row r="45" spans="1:11" ht="15.75" customHeight="1">
      <c r="A45" s="11" t="s">
        <v>18</v>
      </c>
      <c r="B45" s="10"/>
      <c r="C45" s="8">
        <f>COTUÍ1!C45+'COTUI 2'!C46</f>
        <v>319</v>
      </c>
      <c r="D45" s="8">
        <f>COTUÍ1!D45+'COTUI 2'!D46</f>
        <v>319</v>
      </c>
      <c r="E45" s="8">
        <f>COTUÍ1!E45+'COTUI 2'!E46</f>
        <v>319</v>
      </c>
      <c r="F45" s="8">
        <f>COTUÍ1!F45+'COTUI 2'!F46</f>
        <v>319</v>
      </c>
      <c r="G45" s="8">
        <f>COTUÍ1!G45+'COTUI 2'!G46</f>
        <v>319</v>
      </c>
      <c r="H45" s="8">
        <f>COTUÍ1!H45+'COTUI 2'!H46</f>
        <v>319</v>
      </c>
      <c r="I45" s="8">
        <f>COTUÍ1!I45+'COTUI 2'!I46</f>
        <v>319</v>
      </c>
      <c r="J45" s="2"/>
      <c r="K45" s="2"/>
    </row>
    <row r="46" spans="1:11" ht="15.75" customHeight="1">
      <c r="A46" s="11" t="s">
        <v>19</v>
      </c>
      <c r="B46" s="10"/>
      <c r="C46" s="8">
        <f>COTUÍ1!C46+'COTUI 2'!C47</f>
        <v>343</v>
      </c>
      <c r="D46" s="8">
        <f>COTUÍ1!D46+'COTUI 2'!D47</f>
        <v>343</v>
      </c>
      <c r="E46" s="8">
        <f>COTUÍ1!E46+'COTUI 2'!E47</f>
        <v>343</v>
      </c>
      <c r="F46" s="8">
        <f>COTUÍ1!F46+'COTUI 2'!F47</f>
        <v>343</v>
      </c>
      <c r="G46" s="8">
        <f>COTUÍ1!G46+'COTUI 2'!G47</f>
        <v>0</v>
      </c>
      <c r="H46" s="8">
        <f>COTUÍ1!H46+'COTUI 2'!H47</f>
        <v>0</v>
      </c>
      <c r="I46" s="8">
        <f>COTUÍ1!I46+'COTUI 2'!I47</f>
        <v>0</v>
      </c>
      <c r="J46" s="2"/>
      <c r="K46" s="2"/>
    </row>
    <row r="47" spans="1:11" ht="15.75" customHeight="1">
      <c r="A47" s="11" t="s">
        <v>20</v>
      </c>
      <c r="B47" s="10"/>
      <c r="C47" s="8">
        <f>COTUÍ1!C47+'COTUI 2'!C48</f>
        <v>309</v>
      </c>
      <c r="D47" s="8">
        <f>COTUÍ1!D47+'COTUI 2'!D48</f>
        <v>393</v>
      </c>
      <c r="E47" s="8">
        <f>COTUÍ1!E47+'COTUI 2'!E48</f>
        <v>309</v>
      </c>
      <c r="F47" s="8">
        <f>COTUÍ1!F47+'COTUI 2'!F48</f>
        <v>309</v>
      </c>
      <c r="G47" s="8">
        <f>COTUÍ1!G47+'COTUI 2'!G48</f>
        <v>0</v>
      </c>
      <c r="H47" s="8">
        <f>COTUÍ1!H47+'COTUI 2'!H48</f>
        <v>0</v>
      </c>
      <c r="I47" s="8">
        <f>COTUÍ1!I47+'COTUI 2'!I48</f>
        <v>0</v>
      </c>
      <c r="J47" s="2"/>
      <c r="K47" s="2"/>
    </row>
    <row r="48" spans="1:11" ht="15.75" customHeight="1">
      <c r="A48" s="11" t="s">
        <v>21</v>
      </c>
      <c r="B48" s="10"/>
      <c r="C48" s="8">
        <f>COTUÍ1!C48+'COTUI 2'!C49</f>
        <v>316</v>
      </c>
      <c r="D48" s="8">
        <f>COTUÍ1!D48+'COTUI 2'!D49</f>
        <v>316</v>
      </c>
      <c r="E48" s="8">
        <f>COTUÍ1!E48+'COTUI 2'!E49</f>
        <v>316</v>
      </c>
      <c r="F48" s="8">
        <f>COTUÍ1!F48+'COTUI 2'!F49</f>
        <v>316</v>
      </c>
      <c r="G48" s="8">
        <f>COTUÍ1!G48+'COTUI 2'!G49</f>
        <v>0</v>
      </c>
      <c r="H48" s="8">
        <f>COTUÍ1!H48+'COTUI 2'!H49</f>
        <v>0</v>
      </c>
      <c r="I48" s="8">
        <f>COTUÍ1!I48+'COTUI 2'!I49</f>
        <v>0</v>
      </c>
      <c r="J48" s="2"/>
      <c r="K48" s="2"/>
    </row>
    <row r="49" spans="1:11" ht="15.75" customHeight="1">
      <c r="A49" s="7" t="s">
        <v>22</v>
      </c>
      <c r="B49" s="12">
        <f t="shared" ref="B49:I49" si="2">SUM(B41:B48)</f>
        <v>403</v>
      </c>
      <c r="C49" s="12">
        <f t="shared" si="2"/>
        <v>1988</v>
      </c>
      <c r="D49" s="12">
        <f t="shared" si="2"/>
        <v>1988</v>
      </c>
      <c r="E49" s="12">
        <f t="shared" si="2"/>
        <v>1904</v>
      </c>
      <c r="F49" s="12">
        <f t="shared" si="2"/>
        <v>1904</v>
      </c>
      <c r="G49" s="12">
        <f t="shared" si="2"/>
        <v>936</v>
      </c>
      <c r="H49" s="12">
        <f t="shared" si="2"/>
        <v>936</v>
      </c>
      <c r="I49" s="12">
        <f t="shared" si="2"/>
        <v>936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10995</v>
      </c>
      <c r="J50" s="2"/>
      <c r="K50" s="2"/>
    </row>
    <row r="51" spans="1:11" ht="15.75" customHeight="1">
      <c r="A51" s="49" t="s">
        <v>4</v>
      </c>
      <c r="B51" s="51" t="s">
        <v>37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155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10">
        <f>COTUÍ1!B54+'COTUI 2'!B55</f>
        <v>753</v>
      </c>
      <c r="C54" s="8">
        <f>COTUÍ1!C54+'COTUI 2'!C55</f>
        <v>0</v>
      </c>
      <c r="D54" s="8">
        <f>COTUÍ1!D54+'COTUI 2'!D55</f>
        <v>0</v>
      </c>
      <c r="E54" s="8">
        <f>COTUÍ1!E54+'COTUI 2'!E55</f>
        <v>0</v>
      </c>
      <c r="F54" s="8">
        <f>COTUÍ1!F54+'COTUI 2'!F55</f>
        <v>0</v>
      </c>
      <c r="G54" s="8">
        <f>COTUÍ1!G54+'COTUI 2'!G55</f>
        <v>0</v>
      </c>
      <c r="H54" s="8">
        <f>COTUÍ1!H54+'COTUI 2'!H55</f>
        <v>0</v>
      </c>
      <c r="I54" s="8">
        <f>COTUÍ1!I54+'COTUI 2'!I55</f>
        <v>0</v>
      </c>
      <c r="J54" s="2"/>
      <c r="K54" s="2"/>
    </row>
    <row r="55" spans="1:11" ht="15.75" customHeight="1">
      <c r="A55" s="9" t="s">
        <v>15</v>
      </c>
      <c r="B55" s="10"/>
      <c r="C55" s="8">
        <f>COTUÍ1!C55+'COTUI 2'!C56</f>
        <v>0</v>
      </c>
      <c r="D55" s="8">
        <f>COTUÍ1!D55+'COTUI 2'!D56</f>
        <v>0</v>
      </c>
      <c r="E55" s="8">
        <f>COTUÍ1!E55+'COTUI 2'!E56</f>
        <v>0</v>
      </c>
      <c r="F55" s="8">
        <f>COTUÍ1!F55+'COTUI 2'!F56</f>
        <v>0</v>
      </c>
      <c r="G55" s="8">
        <f>COTUÍ1!G55+'COTUI 2'!G56</f>
        <v>0</v>
      </c>
      <c r="H55" s="8">
        <f>COTUÍ1!H55+'COTUI 2'!H56</f>
        <v>0</v>
      </c>
      <c r="I55" s="8">
        <f>COTUÍ1!I55+'COTUI 2'!I56</f>
        <v>0</v>
      </c>
      <c r="J55" s="2"/>
      <c r="K55" s="2"/>
    </row>
    <row r="56" spans="1:11" ht="15.75" customHeight="1">
      <c r="A56" s="11" t="s">
        <v>16</v>
      </c>
      <c r="B56" s="10"/>
      <c r="C56" s="8">
        <f>COTUÍ1!C56+'COTUI 2'!C57</f>
        <v>897</v>
      </c>
      <c r="D56" s="8">
        <f>COTUÍ1!D56+'COTUI 2'!D57</f>
        <v>897</v>
      </c>
      <c r="E56" s="8">
        <f>COTUÍ1!E56+'COTUI 2'!E57</f>
        <v>897</v>
      </c>
      <c r="F56" s="8">
        <f>COTUÍ1!F56+'COTUI 2'!F57</f>
        <v>897</v>
      </c>
      <c r="G56" s="8">
        <f>COTUÍ1!G56+'COTUI 2'!G57</f>
        <v>897</v>
      </c>
      <c r="H56" s="8">
        <f>COTUÍ1!H56+'COTUI 2'!H57</f>
        <v>897</v>
      </c>
      <c r="I56" s="8">
        <f>COTUÍ1!I56+'COTUI 2'!I57</f>
        <v>897</v>
      </c>
      <c r="J56" s="2"/>
      <c r="K56" s="2"/>
    </row>
    <row r="57" spans="1:11" ht="15.75" customHeight="1">
      <c r="A57" s="11" t="s">
        <v>17</v>
      </c>
      <c r="B57" s="10"/>
      <c r="C57" s="8">
        <f>COTUÍ1!C57+'COTUI 2'!C58</f>
        <v>947</v>
      </c>
      <c r="D57" s="8">
        <f>COTUÍ1!D57+'COTUI 2'!D58</f>
        <v>947</v>
      </c>
      <c r="E57" s="8">
        <f>COTUÍ1!E57+'COTUI 2'!E58</f>
        <v>947</v>
      </c>
      <c r="F57" s="8">
        <f>COTUÍ1!F57+'COTUI 2'!F58</f>
        <v>947</v>
      </c>
      <c r="G57" s="8">
        <f>COTUÍ1!G57+'COTUI 2'!G58</f>
        <v>947</v>
      </c>
      <c r="H57" s="8">
        <f>COTUÍ1!H57+'COTUI 2'!H58</f>
        <v>947</v>
      </c>
      <c r="I57" s="8">
        <f>COTUÍ1!I57+'COTUI 2'!I58</f>
        <v>947</v>
      </c>
      <c r="J57" s="2"/>
      <c r="K57" s="2"/>
    </row>
    <row r="58" spans="1:11" ht="15.75" customHeight="1">
      <c r="A58" s="11" t="s">
        <v>18</v>
      </c>
      <c r="B58" s="10"/>
      <c r="C58" s="8">
        <f>COTUÍ1!C58+'COTUI 2'!C59</f>
        <v>934</v>
      </c>
      <c r="D58" s="8">
        <f>COTUÍ1!D58+'COTUI 2'!D59</f>
        <v>934</v>
      </c>
      <c r="E58" s="8">
        <f>COTUÍ1!E58+'COTUI 2'!E59</f>
        <v>934</v>
      </c>
      <c r="F58" s="8">
        <f>COTUÍ1!F58+'COTUI 2'!F59</f>
        <v>934</v>
      </c>
      <c r="G58" s="8">
        <f>COTUÍ1!G58+'COTUI 2'!G59</f>
        <v>934</v>
      </c>
      <c r="H58" s="8">
        <f>COTUÍ1!H58+'COTUI 2'!H59</f>
        <v>934</v>
      </c>
      <c r="I58" s="8">
        <f>COTUÍ1!I58+'COTUI 2'!I59</f>
        <v>934</v>
      </c>
      <c r="J58" s="2"/>
      <c r="K58" s="2"/>
    </row>
    <row r="59" spans="1:11" ht="15.75" customHeight="1">
      <c r="A59" s="11" t="s">
        <v>19</v>
      </c>
      <c r="B59" s="10"/>
      <c r="C59" s="8">
        <f>COTUÍ1!C59+'COTUI 2'!C60</f>
        <v>855</v>
      </c>
      <c r="D59" s="8">
        <f>COTUÍ1!D59+'COTUI 2'!D60</f>
        <v>855</v>
      </c>
      <c r="E59" s="8">
        <f>COTUÍ1!E59+'COTUI 2'!E60</f>
        <v>855</v>
      </c>
      <c r="F59" s="8">
        <f>COTUÍ1!F59+'COTUI 2'!F60</f>
        <v>855</v>
      </c>
      <c r="G59" s="8">
        <f>COTUÍ1!G59+'COTUI 2'!G60</f>
        <v>0</v>
      </c>
      <c r="H59" s="8">
        <f>COTUÍ1!H59+'COTUI 2'!H60</f>
        <v>0</v>
      </c>
      <c r="I59" s="8">
        <f>COTUÍ1!I59+'COTUI 2'!I60</f>
        <v>0</v>
      </c>
      <c r="J59" s="2"/>
      <c r="K59" s="2"/>
    </row>
    <row r="60" spans="1:11" ht="15.75" customHeight="1">
      <c r="A60" s="11" t="s">
        <v>20</v>
      </c>
      <c r="B60" s="10"/>
      <c r="C60" s="8">
        <f>COTUÍ1!C60+'COTUI 2'!C61</f>
        <v>882</v>
      </c>
      <c r="D60" s="8">
        <f>COTUÍ1!D60+'COTUI 2'!D61</f>
        <v>882</v>
      </c>
      <c r="E60" s="8">
        <f>COTUÍ1!E60+'COTUI 2'!E61</f>
        <v>882</v>
      </c>
      <c r="F60" s="8">
        <f>COTUÍ1!F60+'COTUI 2'!F61</f>
        <v>882</v>
      </c>
      <c r="G60" s="8">
        <f>COTUÍ1!G60+'COTUI 2'!G61</f>
        <v>0</v>
      </c>
      <c r="H60" s="8">
        <f>COTUÍ1!H60+'COTUI 2'!H61</f>
        <v>0</v>
      </c>
      <c r="I60" s="8">
        <f>COTUÍ1!I60+'COTUI 2'!I61</f>
        <v>0</v>
      </c>
      <c r="J60" s="2"/>
      <c r="K60" s="2"/>
    </row>
    <row r="61" spans="1:11" ht="15.75" customHeight="1">
      <c r="A61" s="11" t="s">
        <v>21</v>
      </c>
      <c r="B61" s="10"/>
      <c r="C61" s="8">
        <f>COTUÍ1!C61+'COTUI 2'!C62</f>
        <v>850</v>
      </c>
      <c r="D61" s="8">
        <f>COTUÍ1!D61+'COTUI 2'!D62</f>
        <v>850</v>
      </c>
      <c r="E61" s="8">
        <f>COTUÍ1!E61+'COTUI 2'!E62</f>
        <v>850</v>
      </c>
      <c r="F61" s="8">
        <f>COTUÍ1!F61+'COTUI 2'!F62</f>
        <v>850</v>
      </c>
      <c r="G61" s="8">
        <f>COTUÍ1!G61+'COTUI 2'!G62</f>
        <v>0</v>
      </c>
      <c r="H61" s="8">
        <f>COTUÍ1!H61+'COTUI 2'!H62</f>
        <v>0</v>
      </c>
      <c r="I61" s="8">
        <f>COTUÍ1!I61+'COTUI 2'!I62</f>
        <v>0</v>
      </c>
      <c r="J61" s="2"/>
      <c r="K61" s="2"/>
    </row>
    <row r="62" spans="1:11" ht="15.75" customHeight="1">
      <c r="A62" s="7" t="s">
        <v>22</v>
      </c>
      <c r="B62" s="12">
        <f t="shared" ref="B62:I62" si="3">SUM(B54:B61)</f>
        <v>753</v>
      </c>
      <c r="C62" s="12">
        <f t="shared" si="3"/>
        <v>5365</v>
      </c>
      <c r="D62" s="12">
        <f t="shared" si="3"/>
        <v>5365</v>
      </c>
      <c r="E62" s="12">
        <f t="shared" si="3"/>
        <v>5365</v>
      </c>
      <c r="F62" s="12">
        <f t="shared" si="3"/>
        <v>5365</v>
      </c>
      <c r="G62" s="12">
        <f t="shared" si="3"/>
        <v>2778</v>
      </c>
      <c r="H62" s="12">
        <f t="shared" si="3"/>
        <v>2778</v>
      </c>
      <c r="I62" s="15">
        <f t="shared" si="3"/>
        <v>2778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30547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37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156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10">
        <f>COTUÍ1!B68+'COTUI 2'!B69</f>
        <v>862</v>
      </c>
      <c r="C68" s="8">
        <f>COTUÍ1!C68+'COTUI 2'!C69</f>
        <v>0</v>
      </c>
      <c r="D68" s="8">
        <f>COTUÍ1!D68+'COTUI 2'!D69</f>
        <v>0</v>
      </c>
      <c r="E68" s="8">
        <f>COTUÍ1!E68+'COTUI 2'!E69</f>
        <v>0</v>
      </c>
      <c r="F68" s="8">
        <f>COTUÍ1!F68+'COTUI 2'!F69</f>
        <v>0</v>
      </c>
      <c r="G68" s="8">
        <f>COTUÍ1!G68+'COTUI 2'!G69</f>
        <v>0</v>
      </c>
      <c r="H68" s="8">
        <f>COTUÍ1!H68+'COTUI 2'!H69</f>
        <v>0</v>
      </c>
      <c r="I68" s="8">
        <f>COTUÍ1!I68+'COTUI 2'!I69</f>
        <v>0</v>
      </c>
      <c r="J68" s="2"/>
      <c r="K68" s="2"/>
    </row>
    <row r="69" spans="1:11" ht="15.75" customHeight="1">
      <c r="A69" s="9" t="s">
        <v>15</v>
      </c>
      <c r="B69" s="10"/>
      <c r="C69" s="8">
        <f>COTUÍ1!C69+'COTUI 2'!C70</f>
        <v>0</v>
      </c>
      <c r="D69" s="8">
        <f>COTUÍ1!D69+'COTUI 2'!D70</f>
        <v>0</v>
      </c>
      <c r="E69" s="8">
        <f>COTUÍ1!E69+'COTUI 2'!E70</f>
        <v>0</v>
      </c>
      <c r="F69" s="8">
        <f>COTUÍ1!F69+'COTUI 2'!F70</f>
        <v>0</v>
      </c>
      <c r="G69" s="8">
        <f>COTUÍ1!G69+'COTUI 2'!G70</f>
        <v>0</v>
      </c>
      <c r="H69" s="8">
        <f>COTUÍ1!H69+'COTUI 2'!H70</f>
        <v>0</v>
      </c>
      <c r="I69" s="8">
        <f>COTUÍ1!I69+'COTUI 2'!I70</f>
        <v>0</v>
      </c>
      <c r="J69" s="2"/>
      <c r="K69" s="2"/>
    </row>
    <row r="70" spans="1:11" ht="15.75" customHeight="1">
      <c r="A70" s="11" t="s">
        <v>16</v>
      </c>
      <c r="B70" s="10"/>
      <c r="C70" s="8">
        <f>COTUÍ1!C70+'COTUI 2'!C71</f>
        <v>849</v>
      </c>
      <c r="D70" s="8">
        <f>COTUÍ1!D70+'COTUI 2'!D71</f>
        <v>849</v>
      </c>
      <c r="E70" s="8">
        <f>COTUÍ1!E70+'COTUI 2'!E71</f>
        <v>919</v>
      </c>
      <c r="F70" s="8">
        <f>COTUÍ1!F70+'COTUI 2'!F71</f>
        <v>849</v>
      </c>
      <c r="G70" s="8">
        <f>COTUÍ1!G70+'COTUI 2'!G71</f>
        <v>919</v>
      </c>
      <c r="H70" s="8">
        <f>COTUÍ1!H70+'COTUI 2'!H71</f>
        <v>849</v>
      </c>
      <c r="I70" s="8">
        <f>COTUÍ1!I70+'COTUI 2'!I71</f>
        <v>849</v>
      </c>
      <c r="J70" s="2"/>
      <c r="K70" s="2"/>
    </row>
    <row r="71" spans="1:11" ht="15.75" customHeight="1">
      <c r="A71" s="11" t="s">
        <v>17</v>
      </c>
      <c r="B71" s="10"/>
      <c r="C71" s="8">
        <f>COTUÍ1!C71+'COTUI 2'!C72</f>
        <v>965</v>
      </c>
      <c r="D71" s="8">
        <f>COTUÍ1!D71+'COTUI 2'!D72</f>
        <v>982</v>
      </c>
      <c r="E71" s="8">
        <f>COTUÍ1!E71+'COTUI 2'!E72</f>
        <v>982</v>
      </c>
      <c r="F71" s="8">
        <f>COTUÍ1!F71+'COTUI 2'!F72</f>
        <v>965</v>
      </c>
      <c r="G71" s="8">
        <f>COTUÍ1!G71+'COTUI 2'!G72</f>
        <v>982</v>
      </c>
      <c r="H71" s="8">
        <f>COTUÍ1!H71+'COTUI 2'!H72</f>
        <v>965</v>
      </c>
      <c r="I71" s="8">
        <f>COTUÍ1!I71+'COTUI 2'!I72</f>
        <v>982</v>
      </c>
      <c r="J71" s="2"/>
      <c r="K71" s="2"/>
    </row>
    <row r="72" spans="1:11" ht="15.75" customHeight="1">
      <c r="A72" s="11" t="s">
        <v>18</v>
      </c>
      <c r="B72" s="10"/>
      <c r="C72" s="8">
        <f>COTUÍ1!C72+'COTUI 2'!C73</f>
        <v>940</v>
      </c>
      <c r="D72" s="8">
        <f>COTUÍ1!D72+'COTUI 2'!D73</f>
        <v>940</v>
      </c>
      <c r="E72" s="8">
        <f>COTUÍ1!E72+'COTUI 2'!E73</f>
        <v>940</v>
      </c>
      <c r="F72" s="8">
        <f>COTUÍ1!F72+'COTUI 2'!F73</f>
        <v>940</v>
      </c>
      <c r="G72" s="8">
        <f>COTUÍ1!G72+'COTUI 2'!G73</f>
        <v>940</v>
      </c>
      <c r="H72" s="8">
        <f>COTUÍ1!H72+'COTUI 2'!H73</f>
        <v>940</v>
      </c>
      <c r="I72" s="8">
        <f>COTUÍ1!I72+'COTUI 2'!I73</f>
        <v>940</v>
      </c>
      <c r="J72" s="2"/>
      <c r="K72" s="2"/>
    </row>
    <row r="73" spans="1:11" ht="15.75" customHeight="1">
      <c r="A73" s="11" t="s">
        <v>19</v>
      </c>
      <c r="B73" s="10"/>
      <c r="C73" s="8">
        <f>COTUÍ1!C73+'COTUI 2'!C74</f>
        <v>879</v>
      </c>
      <c r="D73" s="8">
        <f>COTUÍ1!D73+'COTUI 2'!D74</f>
        <v>939</v>
      </c>
      <c r="E73" s="8">
        <f>COTUÍ1!E73+'COTUI 2'!E74</f>
        <v>879</v>
      </c>
      <c r="F73" s="8">
        <f>COTUÍ1!F73+'COTUI 2'!F74</f>
        <v>939</v>
      </c>
      <c r="G73" s="8">
        <f>COTUÍ1!G73+'COTUI 2'!G74</f>
        <v>0</v>
      </c>
      <c r="H73" s="8">
        <f>COTUÍ1!H73+'COTUI 2'!H74</f>
        <v>0</v>
      </c>
      <c r="I73" s="8">
        <f>COTUÍ1!I73+'COTUI 2'!I74</f>
        <v>0</v>
      </c>
      <c r="J73" s="2"/>
      <c r="K73" s="2"/>
    </row>
    <row r="74" spans="1:11" ht="15.75" customHeight="1">
      <c r="A74" s="11" t="s">
        <v>20</v>
      </c>
      <c r="B74" s="10"/>
      <c r="C74" s="8">
        <f>COTUÍ1!C74+'COTUI 2'!C75</f>
        <v>924</v>
      </c>
      <c r="D74" s="8">
        <f>COTUÍ1!D74+'COTUI 2'!D75</f>
        <v>924</v>
      </c>
      <c r="E74" s="8">
        <f>COTUÍ1!E74+'COTUI 2'!E75</f>
        <v>924</v>
      </c>
      <c r="F74" s="8">
        <f>COTUÍ1!F74+'COTUI 2'!F75</f>
        <v>924</v>
      </c>
      <c r="G74" s="8">
        <f>COTUÍ1!G74+'COTUI 2'!G75</f>
        <v>0</v>
      </c>
      <c r="H74" s="8">
        <f>COTUÍ1!H74+'COTUI 2'!H75</f>
        <v>0</v>
      </c>
      <c r="I74" s="8">
        <f>COTUÍ1!I74+'COTUI 2'!I75</f>
        <v>0</v>
      </c>
      <c r="J74" s="2"/>
      <c r="K74" s="2"/>
    </row>
    <row r="75" spans="1:11" ht="15.75" customHeight="1">
      <c r="A75" s="11" t="s">
        <v>21</v>
      </c>
      <c r="B75" s="10"/>
      <c r="C75" s="8">
        <f>COTUÍ1!C75+'COTUI 2'!C76</f>
        <v>833</v>
      </c>
      <c r="D75" s="8">
        <f>COTUÍ1!D75+'COTUI 2'!D76</f>
        <v>833</v>
      </c>
      <c r="E75" s="8">
        <f>COTUÍ1!E75+'COTUI 2'!E76</f>
        <v>833</v>
      </c>
      <c r="F75" s="8">
        <f>COTUÍ1!F75+'COTUI 2'!F76</f>
        <v>833</v>
      </c>
      <c r="G75" s="8">
        <f>COTUÍ1!G75+'COTUI 2'!G76</f>
        <v>0</v>
      </c>
      <c r="H75" s="8">
        <f>COTUÍ1!H75+'COTUI 2'!H76</f>
        <v>0</v>
      </c>
      <c r="I75" s="8">
        <f>COTUÍ1!I75+'COTUI 2'!I76</f>
        <v>0</v>
      </c>
      <c r="J75" s="2"/>
      <c r="K75" s="2"/>
    </row>
    <row r="76" spans="1:11" ht="15.75" customHeight="1">
      <c r="A76" s="7" t="s">
        <v>22</v>
      </c>
      <c r="B76" s="12">
        <f t="shared" ref="B76:I76" si="4">SUM(B68:B75)</f>
        <v>862</v>
      </c>
      <c r="C76" s="12">
        <f t="shared" si="4"/>
        <v>5390</v>
      </c>
      <c r="D76" s="12">
        <f t="shared" si="4"/>
        <v>5467</v>
      </c>
      <c r="E76" s="12">
        <f t="shared" si="4"/>
        <v>5477</v>
      </c>
      <c r="F76" s="12">
        <f t="shared" si="4"/>
        <v>5450</v>
      </c>
      <c r="G76" s="12">
        <f t="shared" si="4"/>
        <v>2841</v>
      </c>
      <c r="H76" s="12">
        <f t="shared" si="4"/>
        <v>2754</v>
      </c>
      <c r="I76" s="12">
        <f t="shared" si="4"/>
        <v>2771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31012</v>
      </c>
      <c r="J77" s="2"/>
      <c r="K77" s="2"/>
    </row>
    <row r="78" spans="1:11" ht="15.75" customHeight="1">
      <c r="A78" s="49" t="s">
        <v>4</v>
      </c>
      <c r="B78" s="51" t="s">
        <v>37</v>
      </c>
      <c r="C78" s="47"/>
      <c r="D78" s="47"/>
      <c r="E78" s="47"/>
      <c r="F78" s="47"/>
      <c r="G78" s="47"/>
      <c r="H78" s="47"/>
      <c r="I78" s="48"/>
      <c r="J78" s="2"/>
      <c r="K78" s="2"/>
    </row>
    <row r="79" spans="1:11" ht="15.75" customHeight="1">
      <c r="A79" s="63"/>
      <c r="B79" s="51" t="s">
        <v>157</v>
      </c>
      <c r="C79" s="47"/>
      <c r="D79" s="47"/>
      <c r="E79" s="47"/>
      <c r="F79" s="47"/>
      <c r="G79" s="47"/>
      <c r="H79" s="47"/>
      <c r="I79" s="48"/>
      <c r="J79" s="2"/>
      <c r="K79" s="2"/>
    </row>
    <row r="80" spans="1:11" ht="15.75" customHeight="1">
      <c r="A80" s="50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>
      <c r="A81" s="7" t="s">
        <v>14</v>
      </c>
      <c r="B81" s="10">
        <f>COTUÍ1!B81+'COTUI 2'!B82</f>
        <v>983</v>
      </c>
      <c r="C81" s="8">
        <f>COTUÍ1!C81+'COTUI 2'!C82</f>
        <v>0</v>
      </c>
      <c r="D81" s="8">
        <f>COTUÍ1!D81+'COTUI 2'!D82</f>
        <v>0</v>
      </c>
      <c r="E81" s="8">
        <f>COTUÍ1!E81+'COTUI 2'!E82</f>
        <v>0</v>
      </c>
      <c r="F81" s="8">
        <f>COTUÍ1!F81+'COTUI 2'!F82</f>
        <v>0</v>
      </c>
      <c r="G81" s="8">
        <f>COTUÍ1!G81+'COTUI 2'!G82</f>
        <v>0</v>
      </c>
      <c r="H81" s="8">
        <f>COTUÍ1!H81+'COTUI 2'!H82</f>
        <v>0</v>
      </c>
      <c r="I81" s="8">
        <f>COTUÍ1!I81+'COTUI 2'!I82</f>
        <v>0</v>
      </c>
      <c r="J81" s="2"/>
      <c r="K81" s="2"/>
    </row>
    <row r="82" spans="1:11" ht="15.75" customHeight="1">
      <c r="A82" s="9" t="s">
        <v>15</v>
      </c>
      <c r="B82" s="10"/>
      <c r="C82" s="8">
        <f>COTUÍ1!C82+'COTUI 2'!C83</f>
        <v>0</v>
      </c>
      <c r="D82" s="8">
        <f>COTUÍ1!D82+'COTUI 2'!D83</f>
        <v>0</v>
      </c>
      <c r="E82" s="8">
        <f>COTUÍ1!E82+'COTUI 2'!E83</f>
        <v>0</v>
      </c>
      <c r="F82" s="8">
        <f>COTUÍ1!F82+'COTUI 2'!F83</f>
        <v>0</v>
      </c>
      <c r="G82" s="8">
        <f>COTUÍ1!G82+'COTUI 2'!G83</f>
        <v>0</v>
      </c>
      <c r="H82" s="8">
        <f>COTUÍ1!H82+'COTUI 2'!H83</f>
        <v>0</v>
      </c>
      <c r="I82" s="8">
        <f>COTUÍ1!I82+'COTUI 2'!I83</f>
        <v>0</v>
      </c>
      <c r="J82" s="2"/>
      <c r="K82" s="2"/>
    </row>
    <row r="83" spans="1:11" ht="15.75" customHeight="1">
      <c r="A83" s="11" t="s">
        <v>16</v>
      </c>
      <c r="B83" s="10"/>
      <c r="C83" s="8">
        <f>COTUÍ1!C83+'COTUI 2'!C84</f>
        <v>1100</v>
      </c>
      <c r="D83" s="8">
        <f>COTUÍ1!D83+'COTUI 2'!D84</f>
        <v>1100</v>
      </c>
      <c r="E83" s="8">
        <f>COTUÍ1!E83+'COTUI 2'!E84</f>
        <v>1100</v>
      </c>
      <c r="F83" s="8">
        <f>COTUÍ1!F83+'COTUI 2'!F84</f>
        <v>1100</v>
      </c>
      <c r="G83" s="8">
        <f>COTUÍ1!G83+'COTUI 2'!G84</f>
        <v>1100</v>
      </c>
      <c r="H83" s="8">
        <f>COTUÍ1!H83+'COTUI 2'!H84</f>
        <v>1100</v>
      </c>
      <c r="I83" s="8">
        <f>COTUÍ1!I83+'COTUI 2'!I84</f>
        <v>1100</v>
      </c>
      <c r="J83" s="2"/>
      <c r="K83" s="2"/>
    </row>
    <row r="84" spans="1:11" ht="15.75" customHeight="1">
      <c r="A84" s="11" t="s">
        <v>17</v>
      </c>
      <c r="B84" s="10"/>
      <c r="C84" s="8">
        <f>COTUÍ1!C84+'COTUI 2'!C85</f>
        <v>1100</v>
      </c>
      <c r="D84" s="8">
        <f>COTUÍ1!D84+'COTUI 2'!D85</f>
        <v>1100</v>
      </c>
      <c r="E84" s="8">
        <f>COTUÍ1!E84+'COTUI 2'!E85</f>
        <v>1100</v>
      </c>
      <c r="F84" s="8">
        <f>COTUÍ1!F84+'COTUI 2'!F85</f>
        <v>1174</v>
      </c>
      <c r="G84" s="8">
        <f>COTUÍ1!G84+'COTUI 2'!G85</f>
        <v>1100</v>
      </c>
      <c r="H84" s="8">
        <f>COTUÍ1!H84+'COTUI 2'!H85</f>
        <v>1100</v>
      </c>
      <c r="I84" s="8">
        <f>COTUÍ1!I84+'COTUI 2'!I85</f>
        <v>1100</v>
      </c>
      <c r="J84" s="2"/>
      <c r="K84" s="2"/>
    </row>
    <row r="85" spans="1:11" ht="15.75" customHeight="1">
      <c r="A85" s="11" t="s">
        <v>18</v>
      </c>
      <c r="B85" s="10"/>
      <c r="C85" s="8">
        <f>COTUÍ1!C85+'COTUI 2'!C86</f>
        <v>1300</v>
      </c>
      <c r="D85" s="8">
        <f>COTUÍ1!D85+'COTUI 2'!D86</f>
        <v>1300</v>
      </c>
      <c r="E85" s="8">
        <f>COTUÍ1!E85+'COTUI 2'!E86</f>
        <v>1300</v>
      </c>
      <c r="F85" s="8">
        <f>COTUÍ1!F85+'COTUI 2'!F86</f>
        <v>1300</v>
      </c>
      <c r="G85" s="8">
        <f>COTUÍ1!G85+'COTUI 2'!G86</f>
        <v>1300</v>
      </c>
      <c r="H85" s="8">
        <f>COTUÍ1!H85+'COTUI 2'!H86</f>
        <v>1300</v>
      </c>
      <c r="I85" s="8">
        <f>COTUÍ1!I85+'COTUI 2'!I86</f>
        <v>1300</v>
      </c>
      <c r="J85" s="2"/>
      <c r="K85" s="2"/>
    </row>
    <row r="86" spans="1:11" ht="15.75" customHeight="1">
      <c r="A86" s="11" t="s">
        <v>19</v>
      </c>
      <c r="B86" s="10"/>
      <c r="C86" s="8">
        <f>COTUÍ1!C86+'COTUI 2'!C87</f>
        <v>1200</v>
      </c>
      <c r="D86" s="8">
        <f>COTUÍ1!D86+'COTUI 2'!D87</f>
        <v>1200</v>
      </c>
      <c r="E86" s="8">
        <f>COTUÍ1!E86+'COTUI 2'!E87</f>
        <v>1200</v>
      </c>
      <c r="F86" s="8">
        <f>COTUÍ1!F86+'COTUI 2'!F87</f>
        <v>1200</v>
      </c>
      <c r="G86" s="8">
        <f>COTUÍ1!G86+'COTUI 2'!G87</f>
        <v>0</v>
      </c>
      <c r="H86" s="8">
        <f>COTUÍ1!H86+'COTUI 2'!H87</f>
        <v>0</v>
      </c>
      <c r="I86" s="8">
        <f>COTUÍ1!I86+'COTUI 2'!I87</f>
        <v>0</v>
      </c>
      <c r="J86" s="2"/>
      <c r="K86" s="2"/>
    </row>
    <row r="87" spans="1:11" ht="15.75" customHeight="1">
      <c r="A87" s="11" t="s">
        <v>20</v>
      </c>
      <c r="B87" s="10"/>
      <c r="C87" s="8">
        <f>COTUÍ1!C87+'COTUI 2'!C88</f>
        <v>1200</v>
      </c>
      <c r="D87" s="8">
        <f>COTUÍ1!D87+'COTUI 2'!D88</f>
        <v>1200</v>
      </c>
      <c r="E87" s="8">
        <f>COTUÍ1!E87+'COTUI 2'!E88</f>
        <v>1200</v>
      </c>
      <c r="F87" s="8">
        <f>COTUÍ1!F87+'COTUI 2'!F88</f>
        <v>1200</v>
      </c>
      <c r="G87" s="8">
        <f>COTUÍ1!G87+'COTUI 2'!G88</f>
        <v>0</v>
      </c>
      <c r="H87" s="8">
        <f>COTUÍ1!H87+'COTUI 2'!H88</f>
        <v>0</v>
      </c>
      <c r="I87" s="8">
        <f>COTUÍ1!I87+'COTUI 2'!I88</f>
        <v>0</v>
      </c>
      <c r="J87" s="2"/>
      <c r="K87" s="2"/>
    </row>
    <row r="88" spans="1:11" ht="15.75" customHeight="1">
      <c r="A88" s="11" t="s">
        <v>21</v>
      </c>
      <c r="B88" s="10"/>
      <c r="C88" s="8">
        <f>COTUÍ1!C88+'COTUI 2'!C89</f>
        <v>1200</v>
      </c>
      <c r="D88" s="8">
        <f>COTUÍ1!D88+'COTUI 2'!D89</f>
        <v>1200</v>
      </c>
      <c r="E88" s="8">
        <f>COTUÍ1!E88+'COTUI 2'!E89</f>
        <v>1200</v>
      </c>
      <c r="F88" s="8">
        <f>COTUÍ1!F88+'COTUI 2'!F89</f>
        <v>1200</v>
      </c>
      <c r="G88" s="8">
        <f>COTUÍ1!G88+'COTUI 2'!G89</f>
        <v>0</v>
      </c>
      <c r="H88" s="8">
        <f>COTUÍ1!H88+'COTUI 2'!H89</f>
        <v>0</v>
      </c>
      <c r="I88" s="8">
        <f>COTUÍ1!I88+'COTUI 2'!I89</f>
        <v>0</v>
      </c>
      <c r="J88" s="2"/>
      <c r="K88" s="2"/>
    </row>
    <row r="89" spans="1:11" ht="15.75" customHeight="1">
      <c r="A89" s="7" t="s">
        <v>22</v>
      </c>
      <c r="B89" s="12">
        <f t="shared" ref="B89:I89" si="5">SUM(B81:B88)</f>
        <v>983</v>
      </c>
      <c r="C89" s="12">
        <f t="shared" si="5"/>
        <v>7100</v>
      </c>
      <c r="D89" s="12">
        <f t="shared" si="5"/>
        <v>7100</v>
      </c>
      <c r="E89" s="12">
        <f t="shared" si="5"/>
        <v>7100</v>
      </c>
      <c r="F89" s="12">
        <f t="shared" si="5"/>
        <v>7174</v>
      </c>
      <c r="G89" s="12">
        <f t="shared" si="5"/>
        <v>3500</v>
      </c>
      <c r="H89" s="12">
        <f t="shared" si="5"/>
        <v>3500</v>
      </c>
      <c r="I89" s="12">
        <f t="shared" si="5"/>
        <v>3500</v>
      </c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14">
        <f>SUM(B89:I89)</f>
        <v>39957</v>
      </c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>
      <c r="A92" s="49" t="s">
        <v>4</v>
      </c>
      <c r="B92" s="51" t="s">
        <v>37</v>
      </c>
      <c r="C92" s="47"/>
      <c r="D92" s="47"/>
      <c r="E92" s="47"/>
      <c r="F92" s="47"/>
      <c r="G92" s="47"/>
      <c r="H92" s="47"/>
      <c r="I92" s="48"/>
      <c r="J92" s="2"/>
      <c r="K92" s="2"/>
    </row>
    <row r="93" spans="1:11" ht="15.75" customHeight="1">
      <c r="A93" s="63"/>
      <c r="B93" s="51" t="s">
        <v>158</v>
      </c>
      <c r="C93" s="47"/>
      <c r="D93" s="47"/>
      <c r="E93" s="47"/>
      <c r="F93" s="47"/>
      <c r="G93" s="47"/>
      <c r="H93" s="47"/>
      <c r="I93" s="48"/>
      <c r="J93" s="2"/>
      <c r="K93" s="2"/>
    </row>
    <row r="94" spans="1:11" ht="15.75" customHeight="1">
      <c r="A94" s="50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>
      <c r="A95" s="7" t="s">
        <v>14</v>
      </c>
      <c r="B95" s="10">
        <f>COTUÍ1!B95+'COTUI 2'!B96</f>
        <v>633</v>
      </c>
      <c r="C95" s="8">
        <f>COTUÍ1!C95+'COTUI 2'!C96</f>
        <v>0</v>
      </c>
      <c r="D95" s="8">
        <f>COTUÍ1!D95+'COTUI 2'!D96</f>
        <v>0</v>
      </c>
      <c r="E95" s="8">
        <f>COTUÍ1!E95+'COTUI 2'!E96</f>
        <v>0</v>
      </c>
      <c r="F95" s="8">
        <f>COTUÍ1!F95+'COTUI 2'!F96</f>
        <v>0</v>
      </c>
      <c r="G95" s="8">
        <f>COTUÍ1!G95+'COTUI 2'!G96</f>
        <v>0</v>
      </c>
      <c r="H95" s="8">
        <f>COTUÍ1!H95+'COTUI 2'!H96</f>
        <v>0</v>
      </c>
      <c r="I95" s="8">
        <f>COTUÍ1!I95+'COTUI 2'!I96</f>
        <v>0</v>
      </c>
      <c r="J95" s="2"/>
      <c r="K95" s="2"/>
    </row>
    <row r="96" spans="1:11" ht="15.75" customHeight="1">
      <c r="A96" s="9" t="s">
        <v>15</v>
      </c>
      <c r="B96" s="10"/>
      <c r="C96" s="8">
        <f>COTUÍ1!C96+'COTUI 2'!C97</f>
        <v>0</v>
      </c>
      <c r="D96" s="8">
        <f>COTUÍ1!D96+'COTUI 2'!D97</f>
        <v>0</v>
      </c>
      <c r="E96" s="8">
        <f>COTUÍ1!E96+'COTUI 2'!E97</f>
        <v>0</v>
      </c>
      <c r="F96" s="8">
        <f>COTUÍ1!F96+'COTUI 2'!F97</f>
        <v>0</v>
      </c>
      <c r="G96" s="8">
        <f>COTUÍ1!G96+'COTUI 2'!G97</f>
        <v>0</v>
      </c>
      <c r="H96" s="8">
        <f>COTUÍ1!H96+'COTUI 2'!H97</f>
        <v>0</v>
      </c>
      <c r="I96" s="8">
        <f>COTUÍ1!I96+'COTUI 2'!I97</f>
        <v>0</v>
      </c>
      <c r="J96" s="2"/>
      <c r="K96" s="2"/>
    </row>
    <row r="97" spans="1:11" ht="15.75" customHeight="1">
      <c r="A97" s="11" t="s">
        <v>16</v>
      </c>
      <c r="B97" s="10"/>
      <c r="C97" s="8">
        <f>COTUÍ1!C97+'COTUI 2'!C98</f>
        <v>650</v>
      </c>
      <c r="D97" s="8">
        <f>COTUÍ1!D97+'COTUI 2'!D98</f>
        <v>730</v>
      </c>
      <c r="E97" s="8">
        <f>COTUÍ1!E97+'COTUI 2'!E98</f>
        <v>730</v>
      </c>
      <c r="F97" s="8">
        <f>COTUÍ1!F97+'COTUI 2'!F98</f>
        <v>650</v>
      </c>
      <c r="G97" s="8">
        <f>COTUÍ1!G97+'COTUI 2'!G98</f>
        <v>730</v>
      </c>
      <c r="H97" s="8">
        <f>COTUÍ1!H97+'COTUI 2'!H98</f>
        <v>650</v>
      </c>
      <c r="I97" s="8">
        <f>COTUÍ1!I97+'COTUI 2'!I98</f>
        <v>730</v>
      </c>
      <c r="J97" s="2"/>
      <c r="K97" s="2"/>
    </row>
    <row r="98" spans="1:11" ht="15.75" customHeight="1">
      <c r="A98" s="11" t="s">
        <v>17</v>
      </c>
      <c r="B98" s="10"/>
      <c r="C98" s="8">
        <f>COTUÍ1!C98+'COTUI 2'!C99</f>
        <v>663</v>
      </c>
      <c r="D98" s="8">
        <f>COTUÍ1!D98+'COTUI 2'!D99</f>
        <v>763</v>
      </c>
      <c r="E98" s="8">
        <f>COTUÍ1!E98+'COTUI 2'!E99</f>
        <v>763</v>
      </c>
      <c r="F98" s="8">
        <f>COTUÍ1!F98+'COTUI 2'!F99</f>
        <v>663</v>
      </c>
      <c r="G98" s="8">
        <f>COTUÍ1!G98+'COTUI 2'!G99</f>
        <v>663</v>
      </c>
      <c r="H98" s="8">
        <f>COTUÍ1!H98+'COTUI 2'!H99</f>
        <v>663</v>
      </c>
      <c r="I98" s="8">
        <f>COTUÍ1!I98+'COTUI 2'!I99</f>
        <v>763</v>
      </c>
      <c r="J98" s="2"/>
      <c r="K98" s="2"/>
    </row>
    <row r="99" spans="1:11" ht="15.75" customHeight="1">
      <c r="A99" s="11" t="s">
        <v>18</v>
      </c>
      <c r="B99" s="10"/>
      <c r="C99" s="8">
        <f>COTUÍ1!C99+'COTUI 2'!C100</f>
        <v>811</v>
      </c>
      <c r="D99" s="8">
        <f>COTUÍ1!D99+'COTUI 2'!D100</f>
        <v>811</v>
      </c>
      <c r="E99" s="8">
        <f>COTUÍ1!E99+'COTUI 2'!E100</f>
        <v>811</v>
      </c>
      <c r="F99" s="8">
        <f>COTUÍ1!F99+'COTUI 2'!F100</f>
        <v>811</v>
      </c>
      <c r="G99" s="8">
        <f>COTUÍ1!G99+'COTUI 2'!G100</f>
        <v>811</v>
      </c>
      <c r="H99" s="8">
        <f>COTUÍ1!H99+'COTUI 2'!H100</f>
        <v>811</v>
      </c>
      <c r="I99" s="8">
        <f>COTUÍ1!I99+'COTUI 2'!I100</f>
        <v>811</v>
      </c>
      <c r="J99" s="2"/>
      <c r="K99" s="2"/>
    </row>
    <row r="100" spans="1:11" ht="15.75" customHeight="1">
      <c r="A100" s="11" t="s">
        <v>19</v>
      </c>
      <c r="B100" s="10"/>
      <c r="C100" s="8">
        <f>COTUÍ1!C100+'COTUI 2'!C101</f>
        <v>798</v>
      </c>
      <c r="D100" s="8">
        <f>COTUÍ1!D100+'COTUI 2'!D101</f>
        <v>818</v>
      </c>
      <c r="E100" s="8">
        <f>COTUÍ1!E100+'COTUI 2'!E101</f>
        <v>798</v>
      </c>
      <c r="F100" s="8">
        <f>COTUÍ1!F100+'COTUI 2'!F101</f>
        <v>818</v>
      </c>
      <c r="G100" s="8">
        <f>COTUÍ1!G100+'COTUI 2'!G101</f>
        <v>0</v>
      </c>
      <c r="H100" s="8">
        <f>COTUÍ1!H100+'COTUI 2'!H101</f>
        <v>0</v>
      </c>
      <c r="I100" s="8">
        <f>COTUÍ1!I100+'COTUI 2'!I101</f>
        <v>0</v>
      </c>
      <c r="J100" s="2"/>
      <c r="K100" s="2"/>
    </row>
    <row r="101" spans="1:11" ht="15.75" customHeight="1">
      <c r="A101" s="11" t="s">
        <v>20</v>
      </c>
      <c r="B101" s="10"/>
      <c r="C101" s="8">
        <f>COTUÍ1!C101+'COTUI 2'!C102</f>
        <v>772</v>
      </c>
      <c r="D101" s="8">
        <f>COTUÍ1!D101+'COTUI 2'!D102</f>
        <v>772</v>
      </c>
      <c r="E101" s="8">
        <f>COTUÍ1!E101+'COTUI 2'!E102</f>
        <v>772</v>
      </c>
      <c r="F101" s="8">
        <f>COTUÍ1!F101+'COTUI 2'!F102</f>
        <v>772</v>
      </c>
      <c r="G101" s="8">
        <f>COTUÍ1!G101+'COTUI 2'!G102</f>
        <v>0</v>
      </c>
      <c r="H101" s="8">
        <f>COTUÍ1!H101+'COTUI 2'!H102</f>
        <v>0</v>
      </c>
      <c r="I101" s="8">
        <f>COTUÍ1!I101+'COTUI 2'!I102</f>
        <v>0</v>
      </c>
      <c r="J101" s="2"/>
      <c r="K101" s="2"/>
    </row>
    <row r="102" spans="1:11" ht="15.75" customHeight="1">
      <c r="A102" s="11" t="s">
        <v>21</v>
      </c>
      <c r="B102" s="10"/>
      <c r="C102" s="8">
        <f>COTUÍ1!C102+'COTUI 2'!C103</f>
        <v>847</v>
      </c>
      <c r="D102" s="8">
        <f>COTUÍ1!D102+'COTUI 2'!D103</f>
        <v>847</v>
      </c>
      <c r="E102" s="8">
        <f>COTUÍ1!E102+'COTUI 2'!E103</f>
        <v>847</v>
      </c>
      <c r="F102" s="8">
        <f>COTUÍ1!F102+'COTUI 2'!F103</f>
        <v>847</v>
      </c>
      <c r="G102" s="8">
        <f>COTUÍ1!G102+'COTUI 2'!G103</f>
        <v>0</v>
      </c>
      <c r="H102" s="8">
        <f>COTUÍ1!H102+'COTUI 2'!H103</f>
        <v>0</v>
      </c>
      <c r="I102" s="8">
        <f>COTUÍ1!I102+'COTUI 2'!I103</f>
        <v>0</v>
      </c>
      <c r="J102" s="2"/>
      <c r="K102" s="2"/>
    </row>
    <row r="103" spans="1:11" ht="15.75" customHeight="1">
      <c r="A103" s="7" t="s">
        <v>22</v>
      </c>
      <c r="B103" s="12">
        <f t="shared" ref="B103:I103" si="6">SUM(B95:B102)</f>
        <v>633</v>
      </c>
      <c r="C103" s="12">
        <f t="shared" si="6"/>
        <v>4541</v>
      </c>
      <c r="D103" s="12">
        <f t="shared" si="6"/>
        <v>4741</v>
      </c>
      <c r="E103" s="12">
        <f t="shared" si="6"/>
        <v>4721</v>
      </c>
      <c r="F103" s="12">
        <f t="shared" si="6"/>
        <v>4561</v>
      </c>
      <c r="G103" s="12">
        <f t="shared" si="6"/>
        <v>2204</v>
      </c>
      <c r="H103" s="12">
        <f t="shared" si="6"/>
        <v>2124</v>
      </c>
      <c r="I103" s="12">
        <f t="shared" si="6"/>
        <v>2304</v>
      </c>
      <c r="J103" s="2"/>
      <c r="K103" s="2"/>
    </row>
    <row r="104" spans="1:11" ht="15.75" customHeigh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25829</v>
      </c>
      <c r="J104" s="2"/>
      <c r="K104" s="2"/>
    </row>
    <row r="105" spans="1:1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>
      <c r="A107" s="2"/>
      <c r="B107" s="2"/>
      <c r="C107" s="2"/>
      <c r="D107" s="2"/>
      <c r="E107" s="2"/>
      <c r="F107" s="2"/>
      <c r="G107" s="61" t="s">
        <v>48</v>
      </c>
      <c r="H107" s="57">
        <f>I77+I63+I50+I36+I23+I90+I104</f>
        <v>204344</v>
      </c>
      <c r="I107" s="58"/>
      <c r="J107" s="2"/>
      <c r="K107" s="2"/>
    </row>
    <row r="108" spans="1:11" ht="15.75" customHeight="1">
      <c r="A108" s="2"/>
      <c r="B108" s="2"/>
      <c r="C108" s="2"/>
      <c r="D108" s="2"/>
      <c r="E108" s="2"/>
      <c r="F108" s="2"/>
      <c r="G108" s="62"/>
      <c r="H108" s="59"/>
      <c r="I108" s="60"/>
      <c r="J108" s="2"/>
      <c r="K108" s="2"/>
    </row>
  </sheetData>
  <mergeCells count="27">
    <mergeCell ref="A7:I7"/>
    <mergeCell ref="A8:I8"/>
    <mergeCell ref="A9:I9"/>
    <mergeCell ref="A11:A13"/>
    <mergeCell ref="B12:I12"/>
    <mergeCell ref="A10:I10"/>
    <mergeCell ref="B11:I11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B78:I78"/>
    <mergeCell ref="B79:I79"/>
    <mergeCell ref="A92:A94"/>
    <mergeCell ref="B92:I92"/>
    <mergeCell ref="B93:I93"/>
    <mergeCell ref="A78:A80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K108"/>
  <sheetViews>
    <sheetView topLeftCell="A79" workbookViewId="0"/>
  </sheetViews>
  <sheetFormatPr baseColWidth="10" defaultColWidth="14.42578125" defaultRowHeight="15" customHeight="1"/>
  <cols>
    <col min="1" max="1" width="39" style="24" customWidth="1"/>
    <col min="2" max="2" width="10.5703125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37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152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v>1100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10"/>
      <c r="C16" s="8">
        <v>1146</v>
      </c>
      <c r="D16" s="8">
        <v>1146</v>
      </c>
      <c r="E16" s="8">
        <v>1146</v>
      </c>
      <c r="F16" s="8">
        <v>1146</v>
      </c>
      <c r="G16" s="8">
        <v>1146</v>
      </c>
      <c r="H16" s="8">
        <v>1146</v>
      </c>
      <c r="I16" s="8">
        <v>1146</v>
      </c>
      <c r="J16" s="5"/>
      <c r="K16" s="2"/>
    </row>
    <row r="17" spans="1:11" ht="20.25" thickTop="1" thickBot="1">
      <c r="A17" s="11" t="s">
        <v>17</v>
      </c>
      <c r="B17" s="10"/>
      <c r="C17" s="8">
        <v>1129</v>
      </c>
      <c r="D17" s="8">
        <v>1129</v>
      </c>
      <c r="E17" s="8">
        <v>1129</v>
      </c>
      <c r="F17" s="8">
        <v>1129</v>
      </c>
      <c r="G17" s="8">
        <v>1129</v>
      </c>
      <c r="H17" s="8">
        <v>1129</v>
      </c>
      <c r="I17" s="8">
        <v>1129</v>
      </c>
      <c r="J17" s="5"/>
      <c r="K17" s="2"/>
    </row>
    <row r="18" spans="1:11" ht="20.25" thickTop="1" thickBot="1">
      <c r="A18" s="11" t="s">
        <v>18</v>
      </c>
      <c r="B18" s="10"/>
      <c r="C18" s="8">
        <v>1312</v>
      </c>
      <c r="D18" s="8">
        <v>1312</v>
      </c>
      <c r="E18" s="8">
        <v>1312</v>
      </c>
      <c r="F18" s="8">
        <v>1312</v>
      </c>
      <c r="G18" s="8">
        <v>1312</v>
      </c>
      <c r="H18" s="8">
        <v>1312</v>
      </c>
      <c r="I18" s="8">
        <v>1312</v>
      </c>
      <c r="J18" s="5"/>
      <c r="K18" s="2"/>
    </row>
    <row r="19" spans="1:11" ht="20.25" thickTop="1" thickBot="1">
      <c r="A19" s="11" t="s">
        <v>19</v>
      </c>
      <c r="B19" s="10"/>
      <c r="C19" s="8">
        <v>1367</v>
      </c>
      <c r="D19" s="8">
        <v>1367</v>
      </c>
      <c r="E19" s="8">
        <v>1367</v>
      </c>
      <c r="F19" s="8">
        <v>1367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10"/>
      <c r="C20" s="8">
        <v>1243</v>
      </c>
      <c r="D20" s="8">
        <v>1243</v>
      </c>
      <c r="E20" s="8">
        <v>1243</v>
      </c>
      <c r="F20" s="8">
        <v>1243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10"/>
      <c r="C21" s="8">
        <v>1238</v>
      </c>
      <c r="D21" s="8">
        <v>1238</v>
      </c>
      <c r="E21" s="8">
        <v>1238</v>
      </c>
      <c r="F21" s="8">
        <v>1238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2">
        <f>SUM(B14:B21)</f>
        <v>1100</v>
      </c>
      <c r="C22" s="12">
        <f t="shared" ref="C22:I22" si="0">SUM(C16:C21)</f>
        <v>7435</v>
      </c>
      <c r="D22" s="12">
        <f t="shared" si="0"/>
        <v>7435</v>
      </c>
      <c r="E22" s="12">
        <f t="shared" si="0"/>
        <v>7435</v>
      </c>
      <c r="F22" s="12">
        <f t="shared" si="0"/>
        <v>7435</v>
      </c>
      <c r="G22" s="12">
        <f t="shared" si="0"/>
        <v>3587</v>
      </c>
      <c r="H22" s="12">
        <f t="shared" si="0"/>
        <v>3587</v>
      </c>
      <c r="I22" s="12">
        <f t="shared" si="0"/>
        <v>3587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41601</v>
      </c>
      <c r="J23" s="2"/>
      <c r="K23" s="2"/>
    </row>
    <row r="24" spans="1:11" ht="15.75" customHeight="1" thickTop="1" thickBot="1">
      <c r="A24" s="69" t="s">
        <v>4</v>
      </c>
      <c r="B24" s="51" t="s">
        <v>37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153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v>376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375</v>
      </c>
      <c r="D29" s="8">
        <v>375</v>
      </c>
      <c r="E29" s="8">
        <v>375</v>
      </c>
      <c r="F29" s="8">
        <v>375</v>
      </c>
      <c r="G29" s="8">
        <v>375</v>
      </c>
      <c r="H29" s="8">
        <v>375</v>
      </c>
      <c r="I29" s="8">
        <v>375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426</v>
      </c>
      <c r="D30" s="8">
        <v>426</v>
      </c>
      <c r="E30" s="8">
        <v>426</v>
      </c>
      <c r="F30" s="8">
        <v>426</v>
      </c>
      <c r="G30" s="8">
        <v>426</v>
      </c>
      <c r="H30" s="8">
        <v>426</v>
      </c>
      <c r="I30" s="8">
        <v>426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468</v>
      </c>
      <c r="D31" s="8">
        <v>468</v>
      </c>
      <c r="E31" s="8">
        <v>468</v>
      </c>
      <c r="F31" s="8">
        <v>468</v>
      </c>
      <c r="G31" s="8">
        <v>468</v>
      </c>
      <c r="H31" s="8">
        <v>468</v>
      </c>
      <c r="I31" s="8">
        <v>468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470</v>
      </c>
      <c r="D32" s="8">
        <v>470</v>
      </c>
      <c r="E32" s="8">
        <v>470</v>
      </c>
      <c r="F32" s="8">
        <v>470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443</v>
      </c>
      <c r="D33" s="8">
        <v>443</v>
      </c>
      <c r="E33" s="8">
        <v>443</v>
      </c>
      <c r="F33" s="8">
        <v>443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400</v>
      </c>
      <c r="D34" s="8">
        <v>400</v>
      </c>
      <c r="E34" s="8">
        <v>400</v>
      </c>
      <c r="F34" s="8">
        <v>400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376</v>
      </c>
      <c r="C35" s="12">
        <f t="shared" si="1"/>
        <v>2582</v>
      </c>
      <c r="D35" s="12">
        <f t="shared" si="1"/>
        <v>2582</v>
      </c>
      <c r="E35" s="12">
        <f t="shared" si="1"/>
        <v>2582</v>
      </c>
      <c r="F35" s="12">
        <f t="shared" si="1"/>
        <v>2582</v>
      </c>
      <c r="G35" s="12">
        <f t="shared" si="1"/>
        <v>1269</v>
      </c>
      <c r="H35" s="12">
        <f t="shared" si="1"/>
        <v>1269</v>
      </c>
      <c r="I35" s="12">
        <f t="shared" si="1"/>
        <v>1269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14511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37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154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10">
        <v>303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310</v>
      </c>
      <c r="D43" s="8">
        <v>310</v>
      </c>
      <c r="E43" s="8">
        <v>310</v>
      </c>
      <c r="F43" s="8">
        <v>310</v>
      </c>
      <c r="G43" s="8">
        <v>310</v>
      </c>
      <c r="H43" s="8">
        <v>310</v>
      </c>
      <c r="I43" s="8">
        <v>310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307</v>
      </c>
      <c r="D44" s="8">
        <v>307</v>
      </c>
      <c r="E44" s="8">
        <v>307</v>
      </c>
      <c r="F44" s="8">
        <v>307</v>
      </c>
      <c r="G44" s="8">
        <v>307</v>
      </c>
      <c r="H44" s="8">
        <v>307</v>
      </c>
      <c r="I44" s="8">
        <v>307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319</v>
      </c>
      <c r="D45" s="8">
        <v>319</v>
      </c>
      <c r="E45" s="8">
        <v>319</v>
      </c>
      <c r="F45" s="8">
        <v>319</v>
      </c>
      <c r="G45" s="8">
        <v>319</v>
      </c>
      <c r="H45" s="8">
        <v>319</v>
      </c>
      <c r="I45" s="8">
        <v>319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343</v>
      </c>
      <c r="D46" s="8">
        <v>343</v>
      </c>
      <c r="E46" s="8">
        <v>343</v>
      </c>
      <c r="F46" s="8">
        <v>343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309</v>
      </c>
      <c r="D47" s="8">
        <v>309</v>
      </c>
      <c r="E47" s="8">
        <v>309</v>
      </c>
      <c r="F47" s="8">
        <v>309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316</v>
      </c>
      <c r="D48" s="8">
        <v>316</v>
      </c>
      <c r="E48" s="8">
        <v>316</v>
      </c>
      <c r="F48" s="8">
        <v>316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303</v>
      </c>
      <c r="C49" s="12">
        <f t="shared" si="2"/>
        <v>1904</v>
      </c>
      <c r="D49" s="12">
        <f t="shared" si="2"/>
        <v>1904</v>
      </c>
      <c r="E49" s="12">
        <f t="shared" si="2"/>
        <v>1904</v>
      </c>
      <c r="F49" s="12">
        <f t="shared" si="2"/>
        <v>1904</v>
      </c>
      <c r="G49" s="12">
        <f t="shared" si="2"/>
        <v>936</v>
      </c>
      <c r="H49" s="12">
        <f t="shared" si="2"/>
        <v>936</v>
      </c>
      <c r="I49" s="12">
        <f t="shared" si="2"/>
        <v>936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10727</v>
      </c>
      <c r="J50" s="2"/>
      <c r="K50" s="2"/>
    </row>
    <row r="51" spans="1:11" ht="15.75" customHeight="1" thickTop="1" thickBot="1">
      <c r="A51" s="69" t="s">
        <v>4</v>
      </c>
      <c r="B51" s="51" t="s">
        <v>37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155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10">
        <v>703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747</v>
      </c>
      <c r="D56" s="8">
        <v>747</v>
      </c>
      <c r="E56" s="8">
        <v>747</v>
      </c>
      <c r="F56" s="8">
        <v>747</v>
      </c>
      <c r="G56" s="8">
        <v>747</v>
      </c>
      <c r="H56" s="8">
        <v>747</v>
      </c>
      <c r="I56" s="8">
        <v>747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708</v>
      </c>
      <c r="D57" s="8">
        <v>708</v>
      </c>
      <c r="E57" s="8">
        <v>708</v>
      </c>
      <c r="F57" s="8">
        <v>708</v>
      </c>
      <c r="G57" s="8">
        <v>708</v>
      </c>
      <c r="H57" s="8">
        <v>708</v>
      </c>
      <c r="I57" s="8">
        <v>708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804</v>
      </c>
      <c r="D58" s="8">
        <v>804</v>
      </c>
      <c r="E58" s="8">
        <v>804</v>
      </c>
      <c r="F58" s="8">
        <v>804</v>
      </c>
      <c r="G58" s="8">
        <v>804</v>
      </c>
      <c r="H58" s="8">
        <v>804</v>
      </c>
      <c r="I58" s="8">
        <v>804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805</v>
      </c>
      <c r="D59" s="8">
        <v>805</v>
      </c>
      <c r="E59" s="8">
        <v>805</v>
      </c>
      <c r="F59" s="8">
        <v>805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822</v>
      </c>
      <c r="D60" s="8">
        <v>822</v>
      </c>
      <c r="E60" s="8">
        <v>822</v>
      </c>
      <c r="F60" s="8">
        <v>822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790</v>
      </c>
      <c r="D61" s="8">
        <v>790</v>
      </c>
      <c r="E61" s="8">
        <v>790</v>
      </c>
      <c r="F61" s="8">
        <v>790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703</v>
      </c>
      <c r="C62" s="12">
        <f t="shared" si="3"/>
        <v>4676</v>
      </c>
      <c r="D62" s="12">
        <f t="shared" si="3"/>
        <v>4676</v>
      </c>
      <c r="E62" s="12">
        <f t="shared" si="3"/>
        <v>4676</v>
      </c>
      <c r="F62" s="12">
        <f t="shared" si="3"/>
        <v>4676</v>
      </c>
      <c r="G62" s="12">
        <f t="shared" si="3"/>
        <v>2259</v>
      </c>
      <c r="H62" s="12">
        <f t="shared" si="3"/>
        <v>2259</v>
      </c>
      <c r="I62" s="15">
        <f t="shared" si="3"/>
        <v>2259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26184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37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156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10">
        <v>862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 thickTop="1" thickBot="1">
      <c r="A69" s="9" t="s">
        <v>15</v>
      </c>
      <c r="B69" s="10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 thickTop="1" thickBot="1">
      <c r="A70" s="11" t="s">
        <v>16</v>
      </c>
      <c r="B70" s="10"/>
      <c r="C70" s="8">
        <v>849</v>
      </c>
      <c r="D70" s="8">
        <v>849</v>
      </c>
      <c r="E70" s="8">
        <v>849</v>
      </c>
      <c r="F70" s="8">
        <v>849</v>
      </c>
      <c r="G70" s="8">
        <v>849</v>
      </c>
      <c r="H70" s="8">
        <v>849</v>
      </c>
      <c r="I70" s="8">
        <v>849</v>
      </c>
      <c r="J70" s="2"/>
      <c r="K70" s="2"/>
    </row>
    <row r="71" spans="1:11" ht="15.75" customHeight="1" thickTop="1" thickBot="1">
      <c r="A71" s="11" t="s">
        <v>17</v>
      </c>
      <c r="B71" s="10"/>
      <c r="C71" s="8">
        <v>965</v>
      </c>
      <c r="D71" s="8">
        <v>965</v>
      </c>
      <c r="E71" s="8">
        <v>965</v>
      </c>
      <c r="F71" s="8">
        <v>965</v>
      </c>
      <c r="G71" s="8">
        <v>965</v>
      </c>
      <c r="H71" s="8">
        <v>965</v>
      </c>
      <c r="I71" s="8">
        <v>965</v>
      </c>
      <c r="J71" s="2"/>
      <c r="K71" s="2"/>
    </row>
    <row r="72" spans="1:11" ht="15.75" customHeight="1" thickTop="1" thickBot="1">
      <c r="A72" s="11" t="s">
        <v>18</v>
      </c>
      <c r="B72" s="10"/>
      <c r="C72" s="8">
        <v>940</v>
      </c>
      <c r="D72" s="8">
        <v>940</v>
      </c>
      <c r="E72" s="8">
        <v>940</v>
      </c>
      <c r="F72" s="8">
        <v>940</v>
      </c>
      <c r="G72" s="8">
        <v>940</v>
      </c>
      <c r="H72" s="8">
        <v>940</v>
      </c>
      <c r="I72" s="8">
        <v>940</v>
      </c>
      <c r="J72" s="2"/>
      <c r="K72" s="2"/>
    </row>
    <row r="73" spans="1:11" ht="15.75" customHeight="1" thickTop="1" thickBot="1">
      <c r="A73" s="11" t="s">
        <v>19</v>
      </c>
      <c r="B73" s="10"/>
      <c r="C73" s="8">
        <v>879</v>
      </c>
      <c r="D73" s="8">
        <v>879</v>
      </c>
      <c r="E73" s="8">
        <v>879</v>
      </c>
      <c r="F73" s="8">
        <v>879</v>
      </c>
      <c r="G73" s="8"/>
      <c r="H73" s="8"/>
      <c r="I73" s="8"/>
      <c r="J73" s="2"/>
      <c r="K73" s="2"/>
    </row>
    <row r="74" spans="1:11" ht="15.75" customHeight="1" thickTop="1" thickBot="1">
      <c r="A74" s="11" t="s">
        <v>20</v>
      </c>
      <c r="B74" s="10"/>
      <c r="C74" s="8">
        <v>924</v>
      </c>
      <c r="D74" s="8">
        <v>924</v>
      </c>
      <c r="E74" s="8">
        <v>924</v>
      </c>
      <c r="F74" s="8">
        <v>924</v>
      </c>
      <c r="G74" s="8"/>
      <c r="H74" s="8"/>
      <c r="I74" s="8"/>
      <c r="J74" s="2"/>
      <c r="K74" s="2"/>
    </row>
    <row r="75" spans="1:11" ht="15.75" customHeight="1" thickTop="1" thickBot="1">
      <c r="A75" s="11" t="s">
        <v>21</v>
      </c>
      <c r="B75" s="10"/>
      <c r="C75" s="8">
        <v>833</v>
      </c>
      <c r="D75" s="8">
        <v>833</v>
      </c>
      <c r="E75" s="8">
        <v>833</v>
      </c>
      <c r="F75" s="8">
        <v>833</v>
      </c>
      <c r="G75" s="8"/>
      <c r="H75" s="8"/>
      <c r="I75" s="8"/>
      <c r="J75" s="2"/>
      <c r="K75" s="2"/>
    </row>
    <row r="76" spans="1:11" ht="15.75" customHeight="1" thickTop="1" thickBot="1">
      <c r="A76" s="7" t="s">
        <v>22</v>
      </c>
      <c r="B76" s="12">
        <f t="shared" ref="B76:I76" si="4">SUM(B68:B75)</f>
        <v>862</v>
      </c>
      <c r="C76" s="12">
        <f t="shared" si="4"/>
        <v>5390</v>
      </c>
      <c r="D76" s="12">
        <f t="shared" si="4"/>
        <v>5390</v>
      </c>
      <c r="E76" s="12">
        <f t="shared" si="4"/>
        <v>5390</v>
      </c>
      <c r="F76" s="12">
        <f t="shared" si="4"/>
        <v>5390</v>
      </c>
      <c r="G76" s="12">
        <f t="shared" si="4"/>
        <v>2754</v>
      </c>
      <c r="H76" s="12">
        <f t="shared" si="4"/>
        <v>2754</v>
      </c>
      <c r="I76" s="12">
        <f t="shared" si="4"/>
        <v>2754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30684</v>
      </c>
      <c r="J77" s="2"/>
      <c r="K77" s="2"/>
    </row>
    <row r="78" spans="1:11" ht="15.75" customHeight="1" thickTop="1" thickBot="1">
      <c r="A78" s="69" t="s">
        <v>4</v>
      </c>
      <c r="B78" s="51" t="s">
        <v>37</v>
      </c>
      <c r="C78" s="72"/>
      <c r="D78" s="72"/>
      <c r="E78" s="72"/>
      <c r="F78" s="72"/>
      <c r="G78" s="72"/>
      <c r="H78" s="72"/>
      <c r="I78" s="73"/>
      <c r="J78" s="2"/>
      <c r="K78" s="2"/>
    </row>
    <row r="79" spans="1:11" ht="15.75" customHeight="1" thickTop="1" thickBot="1">
      <c r="A79" s="70"/>
      <c r="B79" s="51" t="s">
        <v>157</v>
      </c>
      <c r="C79" s="72"/>
      <c r="D79" s="72"/>
      <c r="E79" s="72"/>
      <c r="F79" s="72"/>
      <c r="G79" s="72"/>
      <c r="H79" s="72"/>
      <c r="I79" s="73"/>
      <c r="J79" s="2"/>
      <c r="K79" s="2"/>
    </row>
    <row r="80" spans="1:11" ht="15.75" customHeight="1" thickTop="1" thickBot="1">
      <c r="A80" s="71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 thickTop="1" thickBot="1">
      <c r="A81" s="7" t="s">
        <v>14</v>
      </c>
      <c r="B81" s="10">
        <v>983</v>
      </c>
      <c r="C81" s="8"/>
      <c r="D81" s="8"/>
      <c r="E81" s="8"/>
      <c r="F81" s="8"/>
      <c r="G81" s="8"/>
      <c r="H81" s="8"/>
      <c r="I81" s="8"/>
      <c r="J81" s="2"/>
      <c r="K81" s="2"/>
    </row>
    <row r="82" spans="1:11" ht="15.75" customHeight="1" thickTop="1" thickBot="1">
      <c r="A82" s="9" t="s">
        <v>15</v>
      </c>
      <c r="B82" s="10"/>
      <c r="C82" s="8"/>
      <c r="D82" s="8"/>
      <c r="E82" s="8"/>
      <c r="F82" s="8"/>
      <c r="G82" s="8"/>
      <c r="H82" s="8"/>
      <c r="I82" s="8"/>
      <c r="J82" s="2"/>
      <c r="K82" s="2"/>
    </row>
    <row r="83" spans="1:11" ht="15.75" customHeight="1" thickTop="1" thickBot="1">
      <c r="A83" s="11" t="s">
        <v>16</v>
      </c>
      <c r="B83" s="10"/>
      <c r="C83" s="8">
        <v>965</v>
      </c>
      <c r="D83" s="8">
        <v>965</v>
      </c>
      <c r="E83" s="8">
        <v>965</v>
      </c>
      <c r="F83" s="8">
        <v>965</v>
      </c>
      <c r="G83" s="8">
        <v>965</v>
      </c>
      <c r="H83" s="8">
        <v>965</v>
      </c>
      <c r="I83" s="8">
        <v>965</v>
      </c>
      <c r="J83" s="2"/>
      <c r="K83" s="2"/>
    </row>
    <row r="84" spans="1:11" ht="15.75" customHeight="1" thickTop="1" thickBot="1">
      <c r="A84" s="11" t="s">
        <v>17</v>
      </c>
      <c r="B84" s="10"/>
      <c r="C84" s="8">
        <v>948</v>
      </c>
      <c r="D84" s="8">
        <v>948</v>
      </c>
      <c r="E84" s="8">
        <v>948</v>
      </c>
      <c r="F84" s="8">
        <v>948</v>
      </c>
      <c r="G84" s="8">
        <v>948</v>
      </c>
      <c r="H84" s="8">
        <v>948</v>
      </c>
      <c r="I84" s="8">
        <v>948</v>
      </c>
      <c r="J84" s="2"/>
      <c r="K84" s="2"/>
    </row>
    <row r="85" spans="1:11" ht="15.75" customHeight="1" thickTop="1" thickBot="1">
      <c r="A85" s="11" t="s">
        <v>18</v>
      </c>
      <c r="B85" s="10"/>
      <c r="C85" s="8">
        <v>1155</v>
      </c>
      <c r="D85" s="8">
        <v>1155</v>
      </c>
      <c r="E85" s="8">
        <v>1155</v>
      </c>
      <c r="F85" s="8">
        <v>1155</v>
      </c>
      <c r="G85" s="8">
        <v>1155</v>
      </c>
      <c r="H85" s="8">
        <v>1155</v>
      </c>
      <c r="I85" s="8">
        <v>1155</v>
      </c>
      <c r="J85" s="2"/>
      <c r="K85" s="2"/>
    </row>
    <row r="86" spans="1:11" ht="15.75" customHeight="1" thickTop="1" thickBot="1">
      <c r="A86" s="11" t="s">
        <v>19</v>
      </c>
      <c r="B86" s="10"/>
      <c r="C86" s="8">
        <v>1081</v>
      </c>
      <c r="D86" s="8">
        <v>1081</v>
      </c>
      <c r="E86" s="8">
        <v>1081</v>
      </c>
      <c r="F86" s="8">
        <v>1081</v>
      </c>
      <c r="G86" s="8"/>
      <c r="H86" s="8"/>
      <c r="I86" s="8"/>
      <c r="J86" s="2"/>
      <c r="K86" s="2"/>
    </row>
    <row r="87" spans="1:11" ht="15.75" customHeight="1" thickTop="1" thickBot="1">
      <c r="A87" s="11" t="s">
        <v>20</v>
      </c>
      <c r="B87" s="10"/>
      <c r="C87" s="8">
        <v>1076</v>
      </c>
      <c r="D87" s="8">
        <v>1076</v>
      </c>
      <c r="E87" s="8">
        <v>1076</v>
      </c>
      <c r="F87" s="8">
        <v>1076</v>
      </c>
      <c r="G87" s="8"/>
      <c r="H87" s="8"/>
      <c r="I87" s="8"/>
      <c r="J87" s="2"/>
      <c r="K87" s="2"/>
    </row>
    <row r="88" spans="1:11" ht="15.75" customHeight="1" thickTop="1" thickBot="1">
      <c r="A88" s="11" t="s">
        <v>21</v>
      </c>
      <c r="B88" s="10"/>
      <c r="C88" s="8">
        <v>1056</v>
      </c>
      <c r="D88" s="8">
        <v>1056</v>
      </c>
      <c r="E88" s="8">
        <v>1056</v>
      </c>
      <c r="F88" s="8">
        <v>1056</v>
      </c>
      <c r="G88" s="8"/>
      <c r="H88" s="8"/>
      <c r="I88" s="8"/>
      <c r="J88" s="2"/>
      <c r="K88" s="2"/>
    </row>
    <row r="89" spans="1:11" ht="15.75" customHeight="1" thickTop="1" thickBot="1">
      <c r="A89" s="7" t="s">
        <v>22</v>
      </c>
      <c r="B89" s="12">
        <f t="shared" ref="B89:I89" si="5">SUM(B81:B88)</f>
        <v>983</v>
      </c>
      <c r="C89" s="12">
        <f t="shared" si="5"/>
        <v>6281</v>
      </c>
      <c r="D89" s="12">
        <f t="shared" si="5"/>
        <v>6281</v>
      </c>
      <c r="E89" s="12">
        <f t="shared" si="5"/>
        <v>6281</v>
      </c>
      <c r="F89" s="12">
        <f t="shared" si="5"/>
        <v>6281</v>
      </c>
      <c r="G89" s="12">
        <f t="shared" si="5"/>
        <v>3068</v>
      </c>
      <c r="H89" s="12">
        <f t="shared" si="5"/>
        <v>3068</v>
      </c>
      <c r="I89" s="12">
        <f t="shared" si="5"/>
        <v>3068</v>
      </c>
      <c r="J89" s="2"/>
      <c r="K89" s="2"/>
    </row>
    <row r="90" spans="1:11" ht="15.75" customHeight="1" thickTop="1" thickBot="1">
      <c r="A90" s="2"/>
      <c r="B90" s="2"/>
      <c r="C90" s="2"/>
      <c r="D90" s="2"/>
      <c r="E90" s="2"/>
      <c r="F90" s="2"/>
      <c r="G90" s="2"/>
      <c r="H90" s="2"/>
      <c r="I90" s="14">
        <f>SUM(B89:I89)</f>
        <v>35311</v>
      </c>
      <c r="J90" s="2"/>
      <c r="K90" s="2"/>
    </row>
    <row r="91" spans="1:11" ht="15.75" customHeight="1" thickBo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 thickTop="1" thickBot="1">
      <c r="A92" s="69" t="s">
        <v>4</v>
      </c>
      <c r="B92" s="51" t="s">
        <v>37</v>
      </c>
      <c r="C92" s="72"/>
      <c r="D92" s="72"/>
      <c r="E92" s="72"/>
      <c r="F92" s="72"/>
      <c r="G92" s="72"/>
      <c r="H92" s="72"/>
      <c r="I92" s="73"/>
      <c r="J92" s="2"/>
      <c r="K92" s="2"/>
    </row>
    <row r="93" spans="1:11" ht="15.75" customHeight="1" thickTop="1" thickBot="1">
      <c r="A93" s="70"/>
      <c r="B93" s="51" t="s">
        <v>158</v>
      </c>
      <c r="C93" s="72"/>
      <c r="D93" s="72"/>
      <c r="E93" s="72"/>
      <c r="F93" s="72"/>
      <c r="G93" s="72"/>
      <c r="H93" s="72"/>
      <c r="I93" s="73"/>
      <c r="J93" s="2"/>
      <c r="K93" s="2"/>
    </row>
    <row r="94" spans="1:11" ht="15.75" customHeight="1" thickTop="1" thickBot="1">
      <c r="A94" s="71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 thickTop="1" thickBot="1">
      <c r="A95" s="7" t="s">
        <v>14</v>
      </c>
      <c r="B95" s="10">
        <v>633</v>
      </c>
      <c r="C95" s="8"/>
      <c r="D95" s="8"/>
      <c r="E95" s="8"/>
      <c r="F95" s="8"/>
      <c r="G95" s="8"/>
      <c r="H95" s="8"/>
      <c r="I95" s="8"/>
      <c r="J95" s="2"/>
      <c r="K95" s="2"/>
    </row>
    <row r="96" spans="1:11" ht="15.75" customHeight="1" thickTop="1" thickBot="1">
      <c r="A96" s="9" t="s">
        <v>15</v>
      </c>
      <c r="B96" s="10"/>
      <c r="C96" s="8"/>
      <c r="D96" s="8"/>
      <c r="E96" s="8"/>
      <c r="F96" s="8"/>
      <c r="G96" s="8"/>
      <c r="H96" s="8"/>
      <c r="I96" s="8"/>
      <c r="J96" s="2"/>
      <c r="K96" s="2"/>
    </row>
    <row r="97" spans="1:11" ht="15.75" customHeight="1" thickTop="1" thickBot="1">
      <c r="A97" s="11" t="s">
        <v>16</v>
      </c>
      <c r="B97" s="10"/>
      <c r="C97" s="8">
        <v>650</v>
      </c>
      <c r="D97" s="8">
        <v>650</v>
      </c>
      <c r="E97" s="8">
        <v>650</v>
      </c>
      <c r="F97" s="8">
        <v>650</v>
      </c>
      <c r="G97" s="8">
        <v>650</v>
      </c>
      <c r="H97" s="8">
        <v>650</v>
      </c>
      <c r="I97" s="8">
        <v>650</v>
      </c>
      <c r="J97" s="2"/>
      <c r="K97" s="2"/>
    </row>
    <row r="98" spans="1:11" ht="15.75" customHeight="1" thickTop="1" thickBot="1">
      <c r="A98" s="11" t="s">
        <v>17</v>
      </c>
      <c r="B98" s="10"/>
      <c r="C98" s="8">
        <v>663</v>
      </c>
      <c r="D98" s="8">
        <v>663</v>
      </c>
      <c r="E98" s="8">
        <v>663</v>
      </c>
      <c r="F98" s="8">
        <v>663</v>
      </c>
      <c r="G98" s="8">
        <v>663</v>
      </c>
      <c r="H98" s="8">
        <v>663</v>
      </c>
      <c r="I98" s="8">
        <v>663</v>
      </c>
      <c r="J98" s="2"/>
      <c r="K98" s="2"/>
    </row>
    <row r="99" spans="1:11" ht="15.75" customHeight="1" thickTop="1" thickBot="1">
      <c r="A99" s="11" t="s">
        <v>18</v>
      </c>
      <c r="B99" s="10"/>
      <c r="C99" s="8">
        <v>791</v>
      </c>
      <c r="D99" s="8">
        <v>791</v>
      </c>
      <c r="E99" s="8">
        <v>791</v>
      </c>
      <c r="F99" s="8">
        <v>791</v>
      </c>
      <c r="G99" s="8">
        <v>791</v>
      </c>
      <c r="H99" s="8">
        <v>791</v>
      </c>
      <c r="I99" s="8">
        <v>791</v>
      </c>
      <c r="J99" s="2"/>
      <c r="K99" s="2"/>
    </row>
    <row r="100" spans="1:11" ht="15.75" customHeight="1" thickTop="1" thickBot="1">
      <c r="A100" s="11" t="s">
        <v>19</v>
      </c>
      <c r="B100" s="10"/>
      <c r="C100" s="8">
        <v>798</v>
      </c>
      <c r="D100" s="8">
        <v>798</v>
      </c>
      <c r="E100" s="8">
        <v>798</v>
      </c>
      <c r="F100" s="8">
        <v>798</v>
      </c>
      <c r="G100" s="8"/>
      <c r="H100" s="8"/>
      <c r="I100" s="8"/>
      <c r="J100" s="2"/>
      <c r="K100" s="2"/>
    </row>
    <row r="101" spans="1:11" ht="15.75" customHeight="1" thickTop="1" thickBot="1">
      <c r="A101" s="11" t="s">
        <v>20</v>
      </c>
      <c r="B101" s="10"/>
      <c r="C101" s="8">
        <v>747</v>
      </c>
      <c r="D101" s="8">
        <v>747</v>
      </c>
      <c r="E101" s="8">
        <v>747</v>
      </c>
      <c r="F101" s="8">
        <v>747</v>
      </c>
      <c r="G101" s="8"/>
      <c r="H101" s="8"/>
      <c r="I101" s="8"/>
      <c r="J101" s="2"/>
      <c r="K101" s="2"/>
    </row>
    <row r="102" spans="1:11" ht="15.75" customHeight="1" thickTop="1" thickBot="1">
      <c r="A102" s="11" t="s">
        <v>21</v>
      </c>
      <c r="B102" s="10"/>
      <c r="C102" s="8">
        <v>682</v>
      </c>
      <c r="D102" s="8">
        <v>682</v>
      </c>
      <c r="E102" s="8">
        <v>682</v>
      </c>
      <c r="F102" s="8">
        <v>682</v>
      </c>
      <c r="G102" s="8"/>
      <c r="H102" s="8"/>
      <c r="I102" s="8"/>
      <c r="J102" s="2"/>
      <c r="K102" s="2"/>
    </row>
    <row r="103" spans="1:11" ht="15.75" customHeight="1" thickTop="1" thickBot="1">
      <c r="A103" s="7" t="s">
        <v>22</v>
      </c>
      <c r="B103" s="12">
        <f t="shared" ref="B103:I103" si="6">SUM(B95:B102)</f>
        <v>633</v>
      </c>
      <c r="C103" s="12">
        <f t="shared" si="6"/>
        <v>4331</v>
      </c>
      <c r="D103" s="12">
        <f t="shared" si="6"/>
        <v>4331</v>
      </c>
      <c r="E103" s="12">
        <f t="shared" si="6"/>
        <v>4331</v>
      </c>
      <c r="F103" s="12">
        <f t="shared" si="6"/>
        <v>4331</v>
      </c>
      <c r="G103" s="12">
        <f t="shared" si="6"/>
        <v>2104</v>
      </c>
      <c r="H103" s="12">
        <f t="shared" si="6"/>
        <v>2104</v>
      </c>
      <c r="I103" s="12">
        <f t="shared" si="6"/>
        <v>2104</v>
      </c>
      <c r="J103" s="2"/>
      <c r="K103" s="2"/>
    </row>
    <row r="104" spans="1:11" ht="15.75" customHeight="1" thickTop="1" thickBo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24269</v>
      </c>
      <c r="J104" s="2"/>
      <c r="K104" s="2"/>
    </row>
    <row r="105" spans="1:1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 thickBo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>
      <c r="A107" s="2"/>
      <c r="B107" s="2"/>
      <c r="C107" s="2"/>
      <c r="D107" s="2"/>
      <c r="E107" s="2"/>
      <c r="F107" s="2"/>
      <c r="G107" s="64" t="s">
        <v>48</v>
      </c>
      <c r="H107" s="57">
        <f>I77+I63+I50+I36+I23+I90+I104</f>
        <v>183287</v>
      </c>
      <c r="I107" s="66"/>
      <c r="J107" s="2"/>
      <c r="K107" s="2"/>
    </row>
    <row r="108" spans="1:11" ht="15.75" customHeight="1" thickBot="1">
      <c r="A108" s="2"/>
      <c r="B108" s="2"/>
      <c r="C108" s="2"/>
      <c r="D108" s="2"/>
      <c r="E108" s="2"/>
      <c r="F108" s="2"/>
      <c r="G108" s="65"/>
      <c r="H108" s="67"/>
      <c r="I108" s="68"/>
      <c r="J108" s="2"/>
      <c r="K108" s="2"/>
    </row>
  </sheetData>
  <mergeCells count="27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A78:A80"/>
    <mergeCell ref="B78:I78"/>
    <mergeCell ref="B79:I79"/>
    <mergeCell ref="A92:A94"/>
    <mergeCell ref="B92:I92"/>
    <mergeCell ref="B93:I93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I112"/>
  <sheetViews>
    <sheetView topLeftCell="A79" workbookViewId="0">
      <selection activeCell="F63" sqref="F63"/>
    </sheetView>
  </sheetViews>
  <sheetFormatPr baseColWidth="10" defaultRowHeight="15"/>
  <cols>
    <col min="1" max="1" width="29.140625" style="26" customWidth="1"/>
    <col min="2" max="2" width="13.42578125" style="26" customWidth="1"/>
    <col min="3" max="3" width="20.42578125" style="26" customWidth="1"/>
    <col min="4" max="4" width="17" style="26" customWidth="1"/>
    <col min="5" max="5" width="20.140625" style="26" customWidth="1"/>
    <col min="6" max="6" width="22.42578125" style="26" customWidth="1"/>
    <col min="7" max="7" width="24.42578125" style="26" customWidth="1"/>
    <col min="8" max="9" width="19.5703125" style="26" customWidth="1"/>
    <col min="10" max="16384" width="11.42578125" style="26"/>
  </cols>
  <sheetData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9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9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9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9" ht="20.25" thickTop="1" thickBot="1">
      <c r="A12" s="80" t="s">
        <v>4</v>
      </c>
      <c r="B12" s="80" t="s">
        <v>37</v>
      </c>
      <c r="C12" s="80"/>
      <c r="D12" s="80"/>
      <c r="E12" s="80"/>
      <c r="F12" s="80"/>
      <c r="G12" s="80"/>
      <c r="H12" s="80"/>
      <c r="I12" s="80"/>
    </row>
    <row r="13" spans="1:9" ht="20.25" thickTop="1" thickBot="1">
      <c r="A13" s="80"/>
      <c r="B13" s="81" t="s">
        <v>152</v>
      </c>
      <c r="C13" s="82"/>
      <c r="D13" s="82"/>
      <c r="E13" s="82"/>
      <c r="F13" s="82"/>
      <c r="G13" s="82"/>
      <c r="H13" s="82"/>
      <c r="I13" s="83"/>
    </row>
    <row r="14" spans="1:9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9" ht="20.25" thickTop="1" thickBot="1">
      <c r="A15" s="28" t="s">
        <v>14</v>
      </c>
      <c r="B15" s="31">
        <v>1100</v>
      </c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0" t="s">
        <v>15</v>
      </c>
      <c r="B16" s="31"/>
      <c r="C16" s="29"/>
      <c r="D16" s="29"/>
      <c r="E16" s="29"/>
      <c r="F16" s="29"/>
      <c r="G16" s="29"/>
      <c r="H16" s="29"/>
      <c r="I16" s="29"/>
    </row>
    <row r="17" spans="1:9" ht="20.25" thickTop="1" thickBot="1">
      <c r="A17" s="32" t="s">
        <v>16</v>
      </c>
      <c r="B17" s="31"/>
      <c r="C17" s="29">
        <v>500</v>
      </c>
      <c r="D17" s="29"/>
      <c r="E17" s="29">
        <v>240</v>
      </c>
      <c r="F17" s="29">
        <v>240</v>
      </c>
      <c r="G17" s="29"/>
      <c r="H17" s="29"/>
      <c r="I17" s="29"/>
    </row>
    <row r="18" spans="1:9" ht="20.25" thickTop="1" thickBot="1">
      <c r="A18" s="32" t="s">
        <v>17</v>
      </c>
      <c r="B18" s="31"/>
      <c r="C18" s="29"/>
      <c r="D18" s="29">
        <v>300</v>
      </c>
      <c r="E18" s="29">
        <v>250</v>
      </c>
      <c r="F18" s="29">
        <v>300</v>
      </c>
      <c r="G18" s="29"/>
      <c r="H18" s="29"/>
      <c r="I18" s="29"/>
    </row>
    <row r="19" spans="1:9" ht="20.25" thickTop="1" thickBot="1">
      <c r="A19" s="32" t="s">
        <v>18</v>
      </c>
      <c r="B19" s="31"/>
      <c r="C19" s="29">
        <v>300</v>
      </c>
      <c r="D19" s="29">
        <v>280</v>
      </c>
      <c r="E19" s="29">
        <v>280</v>
      </c>
      <c r="F19" s="29">
        <v>300</v>
      </c>
      <c r="G19" s="29"/>
      <c r="H19" s="29"/>
      <c r="I19" s="29"/>
    </row>
    <row r="20" spans="1:9" ht="20.25" thickTop="1" thickBot="1">
      <c r="A20" s="32" t="s">
        <v>19</v>
      </c>
      <c r="B20" s="31"/>
      <c r="C20" s="29">
        <v>312</v>
      </c>
      <c r="D20" s="29">
        <v>344</v>
      </c>
      <c r="E20" s="29">
        <v>300</v>
      </c>
      <c r="F20" s="29">
        <v>300</v>
      </c>
      <c r="G20" s="29"/>
      <c r="H20" s="29"/>
      <c r="I20" s="29"/>
    </row>
    <row r="21" spans="1:9" ht="20.25" thickTop="1" thickBot="1">
      <c r="A21" s="32" t="s">
        <v>20</v>
      </c>
      <c r="B21" s="31"/>
      <c r="C21" s="29">
        <v>370</v>
      </c>
      <c r="D21" s="29">
        <v>257</v>
      </c>
      <c r="E21" s="29">
        <v>282</v>
      </c>
      <c r="F21" s="29">
        <v>252</v>
      </c>
      <c r="G21" s="29"/>
      <c r="H21" s="29"/>
      <c r="I21" s="29"/>
    </row>
    <row r="22" spans="1:9" ht="20.25" thickTop="1" thickBot="1">
      <c r="A22" s="32" t="s">
        <v>21</v>
      </c>
      <c r="B22" s="31"/>
      <c r="C22" s="29">
        <v>365</v>
      </c>
      <c r="D22" s="29">
        <v>304</v>
      </c>
      <c r="E22" s="29">
        <v>300</v>
      </c>
      <c r="F22" s="29">
        <v>250</v>
      </c>
      <c r="G22" s="29"/>
      <c r="H22" s="29"/>
      <c r="I22" s="29"/>
    </row>
    <row r="23" spans="1:9" ht="20.25" thickTop="1" thickBot="1">
      <c r="A23" s="28" t="s">
        <v>22</v>
      </c>
      <c r="B23" s="33">
        <f>SUM(B15:B22)</f>
        <v>1100</v>
      </c>
      <c r="C23" s="33">
        <f t="shared" ref="C23:I23" si="0">SUM(C17:C22)</f>
        <v>1847</v>
      </c>
      <c r="D23" s="33">
        <f t="shared" si="0"/>
        <v>1485</v>
      </c>
      <c r="E23" s="33">
        <f t="shared" si="0"/>
        <v>1652</v>
      </c>
      <c r="F23" s="33">
        <f t="shared" si="0"/>
        <v>1642</v>
      </c>
      <c r="G23" s="33">
        <f t="shared" si="0"/>
        <v>0</v>
      </c>
      <c r="H23" s="33">
        <f t="shared" si="0"/>
        <v>0</v>
      </c>
      <c r="I23" s="33">
        <f t="shared" si="0"/>
        <v>0</v>
      </c>
    </row>
    <row r="24" spans="1:9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7726</v>
      </c>
    </row>
    <row r="25" spans="1:9" ht="20.25" thickTop="1" thickBot="1">
      <c r="A25" s="80" t="s">
        <v>4</v>
      </c>
      <c r="B25" s="80" t="s">
        <v>37</v>
      </c>
      <c r="C25" s="80"/>
      <c r="D25" s="80"/>
      <c r="E25" s="80"/>
      <c r="F25" s="80"/>
      <c r="G25" s="80"/>
      <c r="H25" s="80"/>
      <c r="I25" s="80"/>
    </row>
    <row r="26" spans="1:9" ht="20.25" thickTop="1" thickBot="1">
      <c r="A26" s="80"/>
      <c r="B26" s="81" t="s">
        <v>153</v>
      </c>
      <c r="C26" s="82"/>
      <c r="D26" s="82"/>
      <c r="E26" s="82"/>
      <c r="F26" s="82"/>
      <c r="G26" s="82"/>
      <c r="H26" s="82"/>
      <c r="I26" s="83"/>
    </row>
    <row r="27" spans="1:9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9" ht="20.25" thickTop="1" thickBot="1">
      <c r="A28" s="28" t="s">
        <v>14</v>
      </c>
      <c r="B28" s="31">
        <v>85</v>
      </c>
      <c r="C28" s="29"/>
      <c r="D28" s="29"/>
      <c r="E28" s="29"/>
      <c r="F28" s="29"/>
      <c r="G28" s="29"/>
      <c r="H28" s="29"/>
      <c r="I28" s="29"/>
    </row>
    <row r="29" spans="1:9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9" ht="20.25" thickTop="1" thickBot="1">
      <c r="A30" s="32" t="s">
        <v>16</v>
      </c>
      <c r="B30" s="31"/>
      <c r="C30" s="29">
        <v>49</v>
      </c>
      <c r="D30" s="29">
        <v>65</v>
      </c>
      <c r="E30" s="29">
        <v>62</v>
      </c>
      <c r="F30" s="29">
        <v>35</v>
      </c>
      <c r="G30" s="29">
        <v>64</v>
      </c>
      <c r="H30" s="29">
        <v>40</v>
      </c>
      <c r="I30" s="29">
        <v>50</v>
      </c>
    </row>
    <row r="31" spans="1:9" ht="20.25" thickTop="1" thickBot="1">
      <c r="A31" s="32" t="s">
        <v>17</v>
      </c>
      <c r="B31" s="31"/>
      <c r="C31" s="29">
        <v>30</v>
      </c>
      <c r="D31" s="29">
        <v>25</v>
      </c>
      <c r="E31" s="29">
        <v>35</v>
      </c>
      <c r="F31" s="29">
        <v>5</v>
      </c>
      <c r="G31" s="29">
        <v>130</v>
      </c>
      <c r="H31" s="29">
        <v>36</v>
      </c>
      <c r="I31" s="29"/>
    </row>
    <row r="32" spans="1:9" ht="20.25" thickTop="1" thickBot="1">
      <c r="A32" s="32" t="s">
        <v>18</v>
      </c>
      <c r="B32" s="31"/>
      <c r="C32" s="29"/>
      <c r="D32" s="29"/>
      <c r="E32" s="29"/>
      <c r="F32" s="29"/>
      <c r="G32" s="29"/>
      <c r="H32" s="29"/>
      <c r="I32" s="29"/>
    </row>
    <row r="33" spans="1:9" ht="20.25" thickTop="1" thickBot="1">
      <c r="A33" s="32" t="s">
        <v>19</v>
      </c>
      <c r="B33" s="31"/>
      <c r="C33" s="29"/>
      <c r="D33" s="29"/>
      <c r="E33" s="29"/>
      <c r="F33" s="29">
        <v>37</v>
      </c>
      <c r="G33" s="29"/>
      <c r="H33" s="29"/>
      <c r="I33" s="29"/>
    </row>
    <row r="34" spans="1:9" ht="20.25" thickTop="1" thickBot="1">
      <c r="A34" s="32" t="s">
        <v>20</v>
      </c>
      <c r="B34" s="31"/>
      <c r="C34" s="29">
        <v>50</v>
      </c>
      <c r="D34" s="29">
        <v>40</v>
      </c>
      <c r="E34" s="29">
        <v>59</v>
      </c>
      <c r="F34" s="29">
        <v>50</v>
      </c>
      <c r="G34" s="29"/>
      <c r="H34" s="29"/>
      <c r="I34" s="29"/>
    </row>
    <row r="35" spans="1:9" ht="20.25" thickTop="1" thickBot="1">
      <c r="A35" s="32" t="s">
        <v>21</v>
      </c>
      <c r="B35" s="31"/>
      <c r="C35" s="29">
        <v>365</v>
      </c>
      <c r="D35" s="29">
        <v>304</v>
      </c>
      <c r="E35" s="29">
        <v>300</v>
      </c>
      <c r="F35" s="29">
        <v>250</v>
      </c>
      <c r="G35" s="29"/>
      <c r="H35" s="29"/>
      <c r="I35" s="29"/>
    </row>
    <row r="36" spans="1:9" ht="20.25" thickTop="1" thickBot="1">
      <c r="A36" s="28" t="s">
        <v>22</v>
      </c>
      <c r="B36" s="33">
        <f>SUM(B28:B35)</f>
        <v>85</v>
      </c>
      <c r="C36" s="33">
        <f>SUM(C28:C35)</f>
        <v>494</v>
      </c>
      <c r="D36" s="33">
        <f t="shared" ref="D36:I36" si="1">SUM(D28:D35)</f>
        <v>434</v>
      </c>
      <c r="E36" s="33">
        <f t="shared" si="1"/>
        <v>456</v>
      </c>
      <c r="F36" s="33">
        <f t="shared" si="1"/>
        <v>377</v>
      </c>
      <c r="G36" s="33">
        <f t="shared" si="1"/>
        <v>194</v>
      </c>
      <c r="H36" s="33">
        <f t="shared" si="1"/>
        <v>76</v>
      </c>
      <c r="I36" s="33">
        <f t="shared" si="1"/>
        <v>50</v>
      </c>
    </row>
    <row r="37" spans="1:9" ht="17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35">
        <f>SUM(B36:I36)</f>
        <v>2166</v>
      </c>
    </row>
    <row r="38" spans="1:9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20.25" thickTop="1" thickBot="1">
      <c r="A39" s="80" t="s">
        <v>4</v>
      </c>
      <c r="B39" s="80" t="s">
        <v>37</v>
      </c>
      <c r="C39" s="80"/>
      <c r="D39" s="80"/>
      <c r="E39" s="80"/>
      <c r="F39" s="80"/>
      <c r="G39" s="80"/>
      <c r="H39" s="80"/>
      <c r="I39" s="80"/>
    </row>
    <row r="40" spans="1:9" ht="20.25" thickTop="1" thickBot="1">
      <c r="A40" s="80"/>
      <c r="B40" s="81" t="s">
        <v>154</v>
      </c>
      <c r="C40" s="82"/>
      <c r="D40" s="82"/>
      <c r="E40" s="82"/>
      <c r="F40" s="82"/>
      <c r="G40" s="82"/>
      <c r="H40" s="82"/>
      <c r="I40" s="83"/>
    </row>
    <row r="41" spans="1:9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9" ht="20.25" thickTop="1" thickBot="1">
      <c r="A42" s="28" t="s">
        <v>14</v>
      </c>
      <c r="B42" s="31">
        <v>100</v>
      </c>
      <c r="C42" s="29"/>
      <c r="D42" s="29"/>
      <c r="E42" s="29"/>
      <c r="F42" s="29"/>
      <c r="G42" s="29"/>
      <c r="H42" s="29"/>
      <c r="I42" s="29"/>
    </row>
    <row r="43" spans="1:9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9" ht="20.25" thickTop="1" thickBot="1">
      <c r="A44" s="32" t="s">
        <v>16</v>
      </c>
      <c r="B44" s="31"/>
      <c r="C44" s="29">
        <v>28</v>
      </c>
      <c r="D44" s="29"/>
      <c r="E44" s="29"/>
      <c r="F44" s="29"/>
      <c r="G44" s="29"/>
      <c r="H44" s="29"/>
      <c r="I44" s="29"/>
    </row>
    <row r="45" spans="1:9" ht="20.25" thickTop="1" thickBot="1">
      <c r="A45" s="32" t="s">
        <v>17</v>
      </c>
      <c r="B45" s="31"/>
      <c r="C45" s="29">
        <v>56</v>
      </c>
      <c r="D45" s="29"/>
      <c r="E45" s="29"/>
      <c r="F45" s="29"/>
      <c r="G45" s="29"/>
      <c r="H45" s="29"/>
      <c r="I45" s="29"/>
    </row>
    <row r="46" spans="1:9" ht="20.25" thickTop="1" thickBot="1">
      <c r="A46" s="32" t="s">
        <v>18</v>
      </c>
      <c r="B46" s="31"/>
      <c r="C46" s="29"/>
      <c r="D46" s="29"/>
      <c r="E46" s="29"/>
      <c r="F46" s="29"/>
      <c r="G46" s="29"/>
      <c r="H46" s="29"/>
      <c r="I46" s="29"/>
    </row>
    <row r="47" spans="1:9" ht="20.25" thickTop="1" thickBot="1">
      <c r="A47" s="32" t="s">
        <v>19</v>
      </c>
      <c r="B47" s="31"/>
      <c r="C47" s="29"/>
      <c r="D47" s="29"/>
      <c r="E47" s="29"/>
      <c r="F47" s="29"/>
      <c r="G47" s="29"/>
      <c r="H47" s="29"/>
      <c r="I47" s="29"/>
    </row>
    <row r="48" spans="1:9" ht="20.25" thickTop="1" thickBot="1">
      <c r="A48" s="32" t="s">
        <v>20</v>
      </c>
      <c r="B48" s="31"/>
      <c r="C48" s="29"/>
      <c r="D48" s="29">
        <v>84</v>
      </c>
      <c r="E48" s="29"/>
      <c r="F48" s="29"/>
      <c r="G48" s="29"/>
      <c r="H48" s="29"/>
      <c r="I48" s="29"/>
    </row>
    <row r="49" spans="1:9" ht="20.25" thickTop="1" thickBot="1">
      <c r="A49" s="32" t="s">
        <v>21</v>
      </c>
      <c r="B49" s="31"/>
      <c r="C49" s="29"/>
      <c r="D49" s="29"/>
      <c r="E49" s="29"/>
      <c r="F49" s="29"/>
      <c r="G49" s="29"/>
      <c r="H49" s="29"/>
      <c r="I49" s="29"/>
    </row>
    <row r="50" spans="1:9" ht="20.25" thickTop="1" thickBot="1">
      <c r="A50" s="28" t="s">
        <v>22</v>
      </c>
      <c r="B50" s="33">
        <f>SUM(B42:B49)</f>
        <v>100</v>
      </c>
      <c r="C50" s="33">
        <f>SUM(C42:C49)</f>
        <v>84</v>
      </c>
      <c r="D50" s="33">
        <f t="shared" ref="D50:I50" si="2">SUM(D42:D49)</f>
        <v>84</v>
      </c>
      <c r="E50" s="33">
        <f t="shared" si="2"/>
        <v>0</v>
      </c>
      <c r="F50" s="33">
        <f t="shared" si="2"/>
        <v>0</v>
      </c>
      <c r="G50" s="33">
        <f t="shared" si="2"/>
        <v>0</v>
      </c>
      <c r="H50" s="33">
        <f t="shared" si="2"/>
        <v>0</v>
      </c>
      <c r="I50" s="33">
        <f t="shared" si="2"/>
        <v>0</v>
      </c>
    </row>
    <row r="51" spans="1:9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268</v>
      </c>
    </row>
    <row r="52" spans="1:9" ht="20.25" thickTop="1" thickBot="1">
      <c r="A52" s="80" t="s">
        <v>4</v>
      </c>
      <c r="B52" s="80" t="s">
        <v>37</v>
      </c>
      <c r="C52" s="80"/>
      <c r="D52" s="80"/>
      <c r="E52" s="80"/>
      <c r="F52" s="80"/>
      <c r="G52" s="80"/>
      <c r="H52" s="80"/>
      <c r="I52" s="80"/>
    </row>
    <row r="53" spans="1:9" ht="20.25" thickTop="1" thickBot="1">
      <c r="A53" s="80"/>
      <c r="B53" s="81" t="s">
        <v>155</v>
      </c>
      <c r="C53" s="82"/>
      <c r="D53" s="82"/>
      <c r="E53" s="82"/>
      <c r="F53" s="82"/>
      <c r="G53" s="82"/>
      <c r="H53" s="82"/>
      <c r="I53" s="83"/>
    </row>
    <row r="54" spans="1:9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9" ht="20.25" thickTop="1" thickBot="1">
      <c r="A55" s="28" t="s">
        <v>14</v>
      </c>
      <c r="B55" s="31">
        <v>50</v>
      </c>
      <c r="C55" s="29"/>
      <c r="D55" s="29"/>
      <c r="E55" s="29"/>
      <c r="F55" s="29"/>
      <c r="G55" s="29"/>
      <c r="H55" s="29"/>
      <c r="I55" s="29"/>
    </row>
    <row r="56" spans="1:9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9" ht="20.25" thickTop="1" thickBot="1">
      <c r="A57" s="32" t="s">
        <v>16</v>
      </c>
      <c r="B57" s="31"/>
      <c r="C57" s="29">
        <v>150</v>
      </c>
      <c r="D57" s="29">
        <v>150</v>
      </c>
      <c r="E57" s="29">
        <v>150</v>
      </c>
      <c r="F57" s="29">
        <v>150</v>
      </c>
      <c r="G57" s="29">
        <v>150</v>
      </c>
      <c r="H57" s="29">
        <v>150</v>
      </c>
      <c r="I57" s="29">
        <v>150</v>
      </c>
    </row>
    <row r="58" spans="1:9" ht="20.25" thickTop="1" thickBot="1">
      <c r="A58" s="32" t="s">
        <v>17</v>
      </c>
      <c r="B58" s="31"/>
      <c r="C58" s="29">
        <v>239</v>
      </c>
      <c r="D58" s="29">
        <v>239</v>
      </c>
      <c r="E58" s="29">
        <v>239</v>
      </c>
      <c r="F58" s="29">
        <v>239</v>
      </c>
      <c r="G58" s="29">
        <v>239</v>
      </c>
      <c r="H58" s="29">
        <v>239</v>
      </c>
      <c r="I58" s="29">
        <v>239</v>
      </c>
    </row>
    <row r="59" spans="1:9" ht="20.25" thickTop="1" thickBot="1">
      <c r="A59" s="32" t="s">
        <v>18</v>
      </c>
      <c r="B59" s="31"/>
      <c r="C59" s="29">
        <v>130</v>
      </c>
      <c r="D59" s="29">
        <v>130</v>
      </c>
      <c r="E59" s="29">
        <v>130</v>
      </c>
      <c r="F59" s="29">
        <v>130</v>
      </c>
      <c r="G59" s="29">
        <v>130</v>
      </c>
      <c r="H59" s="29">
        <v>130</v>
      </c>
      <c r="I59" s="29">
        <v>130</v>
      </c>
    </row>
    <row r="60" spans="1:9" ht="20.25" thickTop="1" thickBot="1">
      <c r="A60" s="32" t="s">
        <v>19</v>
      </c>
      <c r="B60" s="31"/>
      <c r="C60" s="29">
        <v>50</v>
      </c>
      <c r="D60" s="29">
        <v>50</v>
      </c>
      <c r="E60" s="29">
        <v>50</v>
      </c>
      <c r="F60" s="29">
        <v>50</v>
      </c>
      <c r="G60" s="29"/>
      <c r="H60" s="29"/>
      <c r="I60" s="29"/>
    </row>
    <row r="61" spans="1:9" ht="20.25" thickTop="1" thickBot="1">
      <c r="A61" s="32" t="s">
        <v>20</v>
      </c>
      <c r="B61" s="31"/>
      <c r="C61" s="29">
        <v>60</v>
      </c>
      <c r="D61" s="29">
        <v>60</v>
      </c>
      <c r="E61" s="29">
        <v>60</v>
      </c>
      <c r="F61" s="29">
        <v>60</v>
      </c>
      <c r="G61" s="29"/>
      <c r="H61" s="29"/>
      <c r="I61" s="29"/>
    </row>
    <row r="62" spans="1:9" ht="20.25" thickTop="1" thickBot="1">
      <c r="A62" s="32" t="s">
        <v>21</v>
      </c>
      <c r="B62" s="31"/>
      <c r="C62" s="29">
        <v>60</v>
      </c>
      <c r="D62" s="29">
        <v>60</v>
      </c>
      <c r="E62" s="29">
        <v>60</v>
      </c>
      <c r="F62" s="29">
        <v>60</v>
      </c>
      <c r="G62" s="29"/>
      <c r="H62" s="29"/>
      <c r="I62" s="29"/>
    </row>
    <row r="63" spans="1:9" ht="20.25" thickTop="1" thickBot="1">
      <c r="A63" s="28" t="s">
        <v>22</v>
      </c>
      <c r="B63" s="33">
        <f>SUM(B55:B62)</f>
        <v>50</v>
      </c>
      <c r="C63" s="33">
        <f>SUM(C55:C62)</f>
        <v>689</v>
      </c>
      <c r="D63" s="33">
        <f t="shared" ref="D63:I63" si="3">SUM(D55:D62)</f>
        <v>689</v>
      </c>
      <c r="E63" s="33">
        <f t="shared" si="3"/>
        <v>689</v>
      </c>
      <c r="F63" s="33">
        <f t="shared" si="3"/>
        <v>689</v>
      </c>
      <c r="G63" s="33">
        <f t="shared" si="3"/>
        <v>519</v>
      </c>
      <c r="H63" s="33">
        <f t="shared" si="3"/>
        <v>519</v>
      </c>
      <c r="I63" s="37">
        <f t="shared" si="3"/>
        <v>519</v>
      </c>
    </row>
    <row r="64" spans="1:9" ht="17.25" thickTop="1" thickBot="1">
      <c r="A64" s="36"/>
      <c r="B64" s="36"/>
      <c r="C64" s="36"/>
      <c r="D64" s="36"/>
      <c r="E64" s="36"/>
      <c r="F64" s="36"/>
      <c r="G64" s="36"/>
      <c r="H64" s="36"/>
      <c r="I64" s="35">
        <f>SUM(B63:I63)</f>
        <v>4363</v>
      </c>
    </row>
    <row r="65" spans="1:9" ht="15.75" thickBot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20.25" thickTop="1" thickBot="1">
      <c r="A66" s="80" t="s">
        <v>4</v>
      </c>
      <c r="B66" s="80" t="s">
        <v>37</v>
      </c>
      <c r="C66" s="80"/>
      <c r="D66" s="80"/>
      <c r="E66" s="80"/>
      <c r="F66" s="80"/>
      <c r="G66" s="80"/>
      <c r="H66" s="80"/>
      <c r="I66" s="80"/>
    </row>
    <row r="67" spans="1:9" ht="20.25" thickTop="1" thickBot="1">
      <c r="A67" s="80"/>
      <c r="B67" s="81" t="s">
        <v>156</v>
      </c>
      <c r="C67" s="82"/>
      <c r="D67" s="82"/>
      <c r="E67" s="82"/>
      <c r="F67" s="82"/>
      <c r="G67" s="82"/>
      <c r="H67" s="82"/>
      <c r="I67" s="83"/>
    </row>
    <row r="68" spans="1:9" ht="20.25" thickTop="1" thickBot="1">
      <c r="A68" s="80"/>
      <c r="B68" s="27" t="s">
        <v>6</v>
      </c>
      <c r="C68" s="27" t="s">
        <v>7</v>
      </c>
      <c r="D68" s="27" t="s">
        <v>8</v>
      </c>
      <c r="E68" s="27" t="s">
        <v>9</v>
      </c>
      <c r="F68" s="27" t="s">
        <v>10</v>
      </c>
      <c r="G68" s="27" t="s">
        <v>11</v>
      </c>
      <c r="H68" s="27" t="s">
        <v>12</v>
      </c>
      <c r="I68" s="27" t="s">
        <v>13</v>
      </c>
    </row>
    <row r="69" spans="1:9" ht="20.25" thickTop="1" thickBot="1">
      <c r="A69" s="28" t="s">
        <v>14</v>
      </c>
      <c r="B69" s="31"/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0" t="s">
        <v>15</v>
      </c>
      <c r="B70" s="31"/>
      <c r="C70" s="29"/>
      <c r="D70" s="29"/>
      <c r="E70" s="29"/>
      <c r="F70" s="29"/>
      <c r="G70" s="29"/>
      <c r="H70" s="29"/>
      <c r="I70" s="29"/>
    </row>
    <row r="71" spans="1:9" ht="20.25" thickTop="1" thickBot="1">
      <c r="A71" s="32" t="s">
        <v>16</v>
      </c>
      <c r="B71" s="31"/>
      <c r="C71" s="29"/>
      <c r="D71" s="29"/>
      <c r="E71" s="29">
        <v>70</v>
      </c>
      <c r="F71" s="29"/>
      <c r="G71" s="29">
        <v>70</v>
      </c>
      <c r="H71" s="29"/>
      <c r="I71" s="29"/>
    </row>
    <row r="72" spans="1:9" ht="20.25" thickTop="1" thickBot="1">
      <c r="A72" s="32" t="s">
        <v>17</v>
      </c>
      <c r="B72" s="31"/>
      <c r="C72" s="29"/>
      <c r="D72" s="29">
        <v>17</v>
      </c>
      <c r="E72" s="29">
        <v>17</v>
      </c>
      <c r="F72" s="29"/>
      <c r="G72" s="29">
        <v>17</v>
      </c>
      <c r="H72" s="29"/>
      <c r="I72" s="29">
        <v>17</v>
      </c>
    </row>
    <row r="73" spans="1:9" ht="20.25" thickTop="1" thickBot="1">
      <c r="A73" s="32" t="s">
        <v>18</v>
      </c>
      <c r="B73" s="31"/>
      <c r="C73" s="29"/>
      <c r="D73" s="29"/>
      <c r="E73" s="29"/>
      <c r="F73" s="29"/>
      <c r="G73" s="29"/>
      <c r="H73" s="29"/>
      <c r="I73" s="29"/>
    </row>
    <row r="74" spans="1:9" ht="20.25" thickTop="1" thickBot="1">
      <c r="A74" s="32" t="s">
        <v>19</v>
      </c>
      <c r="B74" s="31"/>
      <c r="C74" s="29"/>
      <c r="D74" s="29">
        <v>60</v>
      </c>
      <c r="E74" s="29"/>
      <c r="F74" s="29">
        <v>60</v>
      </c>
      <c r="G74" s="29"/>
      <c r="H74" s="29"/>
      <c r="I74" s="29"/>
    </row>
    <row r="75" spans="1:9" ht="20.25" thickTop="1" thickBot="1">
      <c r="A75" s="32" t="s">
        <v>20</v>
      </c>
      <c r="B75" s="31"/>
      <c r="C75" s="29"/>
      <c r="D75" s="29"/>
      <c r="E75" s="29"/>
      <c r="F75" s="29"/>
      <c r="G75" s="29"/>
      <c r="H75" s="29"/>
      <c r="I75" s="29"/>
    </row>
    <row r="76" spans="1:9" ht="20.25" thickTop="1" thickBot="1">
      <c r="A76" s="32" t="s">
        <v>21</v>
      </c>
      <c r="B76" s="31"/>
      <c r="C76" s="29"/>
      <c r="D76" s="29"/>
      <c r="E76" s="29"/>
      <c r="F76" s="29"/>
      <c r="G76" s="29"/>
      <c r="H76" s="29"/>
      <c r="I76" s="29"/>
    </row>
    <row r="77" spans="1:9" ht="20.25" thickTop="1" thickBot="1">
      <c r="A77" s="28" t="s">
        <v>22</v>
      </c>
      <c r="B77" s="33">
        <f>SUM(B69:B76)</f>
        <v>0</v>
      </c>
      <c r="C77" s="33">
        <f>SUM(C69:C76)</f>
        <v>0</v>
      </c>
      <c r="D77" s="33">
        <f t="shared" ref="D77:I77" si="4">SUM(D69:D76)</f>
        <v>77</v>
      </c>
      <c r="E77" s="33">
        <f t="shared" si="4"/>
        <v>87</v>
      </c>
      <c r="F77" s="33">
        <f t="shared" si="4"/>
        <v>60</v>
      </c>
      <c r="G77" s="33">
        <f t="shared" si="4"/>
        <v>87</v>
      </c>
      <c r="H77" s="33">
        <f t="shared" si="4"/>
        <v>0</v>
      </c>
      <c r="I77" s="33">
        <f t="shared" si="4"/>
        <v>17</v>
      </c>
    </row>
    <row r="78" spans="1:9" ht="17.25" thickTop="1" thickBot="1">
      <c r="A78" s="36"/>
      <c r="B78" s="36"/>
      <c r="C78" s="36"/>
      <c r="D78" s="36"/>
      <c r="E78" s="36"/>
      <c r="F78" s="36"/>
      <c r="G78" s="36"/>
      <c r="H78" s="36"/>
      <c r="I78" s="35">
        <f>SUM(B77:I77)</f>
        <v>328</v>
      </c>
    </row>
    <row r="79" spans="1:9" ht="20.25" thickTop="1" thickBot="1">
      <c r="A79" s="80" t="s">
        <v>4</v>
      </c>
      <c r="B79" s="80" t="s">
        <v>37</v>
      </c>
      <c r="C79" s="80"/>
      <c r="D79" s="80"/>
      <c r="E79" s="80"/>
      <c r="F79" s="80"/>
      <c r="G79" s="80"/>
      <c r="H79" s="80"/>
      <c r="I79" s="80"/>
    </row>
    <row r="80" spans="1:9" ht="20.25" thickTop="1" thickBot="1">
      <c r="A80" s="80"/>
      <c r="B80" s="81" t="s">
        <v>157</v>
      </c>
      <c r="C80" s="82"/>
      <c r="D80" s="82"/>
      <c r="E80" s="82"/>
      <c r="F80" s="82"/>
      <c r="G80" s="82"/>
      <c r="H80" s="82"/>
      <c r="I80" s="83"/>
    </row>
    <row r="81" spans="1:9" ht="20.25" thickTop="1" thickBot="1">
      <c r="A81" s="80"/>
      <c r="B81" s="27" t="s">
        <v>6</v>
      </c>
      <c r="C81" s="27" t="s">
        <v>7</v>
      </c>
      <c r="D81" s="27" t="s">
        <v>8</v>
      </c>
      <c r="E81" s="27" t="s">
        <v>9</v>
      </c>
      <c r="F81" s="27" t="s">
        <v>10</v>
      </c>
      <c r="G81" s="27" t="s">
        <v>11</v>
      </c>
      <c r="H81" s="27" t="s">
        <v>12</v>
      </c>
      <c r="I81" s="27" t="s">
        <v>13</v>
      </c>
    </row>
    <row r="82" spans="1:9" ht="20.25" thickTop="1" thickBot="1">
      <c r="A82" s="28" t="s">
        <v>14</v>
      </c>
      <c r="B82" s="31"/>
      <c r="C82" s="29"/>
      <c r="D82" s="29"/>
      <c r="E82" s="29"/>
      <c r="F82" s="29"/>
      <c r="G82" s="29"/>
      <c r="H82" s="29"/>
      <c r="I82" s="29"/>
    </row>
    <row r="83" spans="1:9" ht="20.25" thickTop="1" thickBot="1">
      <c r="A83" s="30" t="s">
        <v>15</v>
      </c>
      <c r="B83" s="31"/>
      <c r="C83" s="29"/>
      <c r="D83" s="29"/>
      <c r="E83" s="29"/>
      <c r="F83" s="29"/>
      <c r="G83" s="29"/>
      <c r="H83" s="29"/>
      <c r="I83" s="29"/>
    </row>
    <row r="84" spans="1:9" ht="20.25" thickTop="1" thickBot="1">
      <c r="A84" s="32" t="s">
        <v>16</v>
      </c>
      <c r="B84" s="31"/>
      <c r="C84" s="29">
        <v>135</v>
      </c>
      <c r="D84" s="29">
        <v>135</v>
      </c>
      <c r="E84" s="29">
        <v>135</v>
      </c>
      <c r="F84" s="29">
        <v>135</v>
      </c>
      <c r="G84" s="29">
        <v>135</v>
      </c>
      <c r="H84" s="29">
        <v>135</v>
      </c>
      <c r="I84" s="29">
        <v>135</v>
      </c>
    </row>
    <row r="85" spans="1:9" ht="20.25" thickTop="1" thickBot="1">
      <c r="A85" s="32" t="s">
        <v>17</v>
      </c>
      <c r="B85" s="31"/>
      <c r="C85" s="29">
        <v>152</v>
      </c>
      <c r="D85" s="29">
        <v>152</v>
      </c>
      <c r="E85" s="29">
        <v>152</v>
      </c>
      <c r="F85" s="29">
        <v>226</v>
      </c>
      <c r="G85" s="29">
        <v>152</v>
      </c>
      <c r="H85" s="29">
        <v>152</v>
      </c>
      <c r="I85" s="29">
        <v>152</v>
      </c>
    </row>
    <row r="86" spans="1:9" ht="20.25" thickTop="1" thickBot="1">
      <c r="A86" s="32" t="s">
        <v>18</v>
      </c>
      <c r="B86" s="31"/>
      <c r="C86" s="29">
        <v>145</v>
      </c>
      <c r="D86" s="29">
        <v>145</v>
      </c>
      <c r="E86" s="29">
        <v>145</v>
      </c>
      <c r="F86" s="29">
        <v>145</v>
      </c>
      <c r="G86" s="29">
        <v>145</v>
      </c>
      <c r="H86" s="29">
        <v>145</v>
      </c>
      <c r="I86" s="29">
        <v>145</v>
      </c>
    </row>
    <row r="87" spans="1:9" ht="20.25" thickTop="1" thickBot="1">
      <c r="A87" s="32" t="s">
        <v>19</v>
      </c>
      <c r="B87" s="31"/>
      <c r="C87" s="29">
        <v>119</v>
      </c>
      <c r="D87" s="29">
        <v>119</v>
      </c>
      <c r="E87" s="29">
        <v>119</v>
      </c>
      <c r="F87" s="29">
        <v>119</v>
      </c>
      <c r="G87" s="29"/>
      <c r="H87" s="29"/>
      <c r="I87" s="29"/>
    </row>
    <row r="88" spans="1:9" ht="20.25" thickTop="1" thickBot="1">
      <c r="A88" s="32" t="s">
        <v>20</v>
      </c>
      <c r="B88" s="31"/>
      <c r="C88" s="29">
        <v>124</v>
      </c>
      <c r="D88" s="29">
        <v>124</v>
      </c>
      <c r="E88" s="29">
        <v>124</v>
      </c>
      <c r="F88" s="29">
        <v>124</v>
      </c>
      <c r="G88" s="29"/>
      <c r="H88" s="29"/>
      <c r="I88" s="29"/>
    </row>
    <row r="89" spans="1:9" ht="20.25" thickTop="1" thickBot="1">
      <c r="A89" s="32" t="s">
        <v>21</v>
      </c>
      <c r="B89" s="31"/>
      <c r="C89" s="29">
        <v>144</v>
      </c>
      <c r="D89" s="29">
        <v>144</v>
      </c>
      <c r="E89" s="29">
        <v>144</v>
      </c>
      <c r="F89" s="29">
        <v>144</v>
      </c>
      <c r="G89" s="29"/>
      <c r="H89" s="29"/>
      <c r="I89" s="29"/>
    </row>
    <row r="90" spans="1:9" ht="20.25" thickTop="1" thickBot="1">
      <c r="A90" s="28" t="s">
        <v>22</v>
      </c>
      <c r="B90" s="33">
        <f>SUM(B82:B89)</f>
        <v>0</v>
      </c>
      <c r="C90" s="33">
        <f>SUM(C82:C89)</f>
        <v>819</v>
      </c>
      <c r="D90" s="33">
        <f t="shared" ref="D90:I90" si="5">SUM(D82:D89)</f>
        <v>819</v>
      </c>
      <c r="E90" s="33">
        <f t="shared" si="5"/>
        <v>819</v>
      </c>
      <c r="F90" s="33">
        <f t="shared" si="5"/>
        <v>893</v>
      </c>
      <c r="G90" s="33">
        <f t="shared" si="5"/>
        <v>432</v>
      </c>
      <c r="H90" s="33">
        <f t="shared" si="5"/>
        <v>432</v>
      </c>
      <c r="I90" s="33">
        <f t="shared" si="5"/>
        <v>432</v>
      </c>
    </row>
    <row r="91" spans="1:9" ht="17.25" thickTop="1" thickBot="1">
      <c r="A91" s="36"/>
      <c r="B91" s="36"/>
      <c r="C91" s="36"/>
      <c r="D91" s="36"/>
      <c r="E91" s="36"/>
      <c r="F91" s="36"/>
      <c r="G91" s="36"/>
      <c r="H91" s="36"/>
      <c r="I91" s="35">
        <f>SUM(B90:I90)</f>
        <v>4646</v>
      </c>
    </row>
    <row r="92" spans="1:9" ht="16.5" thickBot="1">
      <c r="A92" s="36"/>
      <c r="B92" s="36"/>
      <c r="C92" s="36"/>
      <c r="D92" s="36"/>
      <c r="E92" s="36"/>
      <c r="F92" s="36"/>
      <c r="G92" s="36"/>
      <c r="H92" s="36"/>
      <c r="I92" s="39"/>
    </row>
    <row r="93" spans="1:9" ht="20.25" thickTop="1" thickBot="1">
      <c r="A93" s="80" t="s">
        <v>4</v>
      </c>
      <c r="B93" s="80" t="s">
        <v>37</v>
      </c>
      <c r="C93" s="80"/>
      <c r="D93" s="80"/>
      <c r="E93" s="80"/>
      <c r="F93" s="80"/>
      <c r="G93" s="80"/>
      <c r="H93" s="80"/>
      <c r="I93" s="80"/>
    </row>
    <row r="94" spans="1:9" ht="20.25" thickTop="1" thickBot="1">
      <c r="A94" s="80"/>
      <c r="B94" s="81" t="s">
        <v>158</v>
      </c>
      <c r="C94" s="82"/>
      <c r="D94" s="82"/>
      <c r="E94" s="82"/>
      <c r="F94" s="82"/>
      <c r="G94" s="82"/>
      <c r="H94" s="82"/>
      <c r="I94" s="83"/>
    </row>
    <row r="95" spans="1:9" ht="20.25" thickTop="1" thickBot="1">
      <c r="A95" s="80"/>
      <c r="B95" s="27" t="s">
        <v>6</v>
      </c>
      <c r="C95" s="27" t="s">
        <v>7</v>
      </c>
      <c r="D95" s="27" t="s">
        <v>8</v>
      </c>
      <c r="E95" s="27" t="s">
        <v>9</v>
      </c>
      <c r="F95" s="27" t="s">
        <v>10</v>
      </c>
      <c r="G95" s="27" t="s">
        <v>11</v>
      </c>
      <c r="H95" s="27" t="s">
        <v>12</v>
      </c>
      <c r="I95" s="27" t="s">
        <v>13</v>
      </c>
    </row>
    <row r="96" spans="1:9" ht="20.25" thickTop="1" thickBot="1">
      <c r="A96" s="28" t="s">
        <v>14</v>
      </c>
      <c r="B96" s="31"/>
      <c r="C96" s="29"/>
      <c r="D96" s="29"/>
      <c r="E96" s="29"/>
      <c r="F96" s="29"/>
      <c r="G96" s="29"/>
      <c r="H96" s="29"/>
      <c r="I96" s="29"/>
    </row>
    <row r="97" spans="1:9" ht="20.25" thickTop="1" thickBot="1">
      <c r="A97" s="30" t="s">
        <v>15</v>
      </c>
      <c r="B97" s="31"/>
      <c r="C97" s="29"/>
      <c r="D97" s="29"/>
      <c r="E97" s="29"/>
      <c r="F97" s="29"/>
      <c r="G97" s="29"/>
      <c r="H97" s="29"/>
      <c r="I97" s="29"/>
    </row>
    <row r="98" spans="1:9" ht="20.25" thickTop="1" thickBot="1">
      <c r="A98" s="32" t="s">
        <v>16</v>
      </c>
      <c r="B98" s="31"/>
      <c r="C98" s="29"/>
      <c r="D98" s="29">
        <v>80</v>
      </c>
      <c r="E98" s="29">
        <v>80</v>
      </c>
      <c r="F98" s="29"/>
      <c r="G98" s="29">
        <v>80</v>
      </c>
      <c r="H98" s="29"/>
      <c r="I98" s="29">
        <v>80</v>
      </c>
    </row>
    <row r="99" spans="1:9" ht="20.25" thickTop="1" thickBot="1">
      <c r="A99" s="32" t="s">
        <v>17</v>
      </c>
      <c r="B99" s="31"/>
      <c r="C99" s="29"/>
      <c r="D99" s="29">
        <v>100</v>
      </c>
      <c r="E99" s="29">
        <v>100</v>
      </c>
      <c r="F99" s="29"/>
      <c r="G99" s="29"/>
      <c r="H99" s="29"/>
      <c r="I99" s="29">
        <v>100</v>
      </c>
    </row>
    <row r="100" spans="1:9" ht="20.25" thickTop="1" thickBot="1">
      <c r="A100" s="32" t="s">
        <v>18</v>
      </c>
      <c r="B100" s="31"/>
      <c r="C100" s="29">
        <v>20</v>
      </c>
      <c r="D100" s="29">
        <v>20</v>
      </c>
      <c r="E100" s="29">
        <v>20</v>
      </c>
      <c r="F100" s="29">
        <v>20</v>
      </c>
      <c r="G100" s="29">
        <v>20</v>
      </c>
      <c r="H100" s="29">
        <v>20</v>
      </c>
      <c r="I100" s="29">
        <v>20</v>
      </c>
    </row>
    <row r="101" spans="1:9" ht="20.25" thickTop="1" thickBot="1">
      <c r="A101" s="32" t="s">
        <v>19</v>
      </c>
      <c r="B101" s="31"/>
      <c r="C101" s="29"/>
      <c r="D101" s="29">
        <v>20</v>
      </c>
      <c r="E101" s="29"/>
      <c r="F101" s="29">
        <v>20</v>
      </c>
      <c r="G101" s="29"/>
      <c r="H101" s="29"/>
      <c r="I101" s="29"/>
    </row>
    <row r="102" spans="1:9" ht="20.25" thickTop="1" thickBot="1">
      <c r="A102" s="32" t="s">
        <v>20</v>
      </c>
      <c r="B102" s="31"/>
      <c r="C102" s="29">
        <v>25</v>
      </c>
      <c r="D102" s="29">
        <v>25</v>
      </c>
      <c r="E102" s="29">
        <v>25</v>
      </c>
      <c r="F102" s="29">
        <v>25</v>
      </c>
      <c r="G102" s="29"/>
      <c r="H102" s="29"/>
      <c r="I102" s="29"/>
    </row>
    <row r="103" spans="1:9" ht="20.25" thickTop="1" thickBot="1">
      <c r="A103" s="32" t="s">
        <v>21</v>
      </c>
      <c r="B103" s="31"/>
      <c r="C103" s="29">
        <v>165</v>
      </c>
      <c r="D103" s="29">
        <v>165</v>
      </c>
      <c r="E103" s="29">
        <v>165</v>
      </c>
      <c r="F103" s="29">
        <v>165</v>
      </c>
      <c r="G103" s="29"/>
      <c r="H103" s="29"/>
      <c r="I103" s="29"/>
    </row>
    <row r="104" spans="1:9" ht="20.25" thickTop="1" thickBot="1">
      <c r="A104" s="28" t="s">
        <v>22</v>
      </c>
      <c r="B104" s="33">
        <f>SUM(B96:B103)</f>
        <v>0</v>
      </c>
      <c r="C104" s="33">
        <f>SUM(C96:C103)</f>
        <v>210</v>
      </c>
      <c r="D104" s="33">
        <f t="shared" ref="D104:I104" si="6">SUM(D96:D103)</f>
        <v>410</v>
      </c>
      <c r="E104" s="33">
        <f t="shared" si="6"/>
        <v>390</v>
      </c>
      <c r="F104" s="33">
        <f t="shared" si="6"/>
        <v>230</v>
      </c>
      <c r="G104" s="33">
        <f t="shared" si="6"/>
        <v>100</v>
      </c>
      <c r="H104" s="33">
        <f t="shared" si="6"/>
        <v>20</v>
      </c>
      <c r="I104" s="33">
        <f t="shared" si="6"/>
        <v>200</v>
      </c>
    </row>
    <row r="105" spans="1:9" ht="17.25" thickTop="1" thickBot="1">
      <c r="A105" s="36"/>
      <c r="B105" s="36"/>
      <c r="C105" s="36"/>
      <c r="D105" s="36"/>
      <c r="E105" s="36"/>
      <c r="F105" s="36"/>
      <c r="G105" s="36"/>
      <c r="H105" s="36"/>
      <c r="I105" s="35">
        <f>SUM(B104:I104)</f>
        <v>1560</v>
      </c>
    </row>
    <row r="106" spans="1:9">
      <c r="A106" s="36"/>
      <c r="B106" s="36"/>
      <c r="C106" s="36"/>
      <c r="D106" s="36"/>
      <c r="E106" s="36"/>
      <c r="F106" s="36"/>
      <c r="G106" s="36"/>
      <c r="H106" s="36"/>
      <c r="I106" s="36"/>
    </row>
    <row r="107" spans="1:9" ht="15.75" thickBot="1">
      <c r="A107" s="36"/>
      <c r="B107" s="36"/>
      <c r="C107" s="36"/>
      <c r="D107" s="36"/>
      <c r="E107" s="36"/>
      <c r="F107" s="36"/>
      <c r="G107" s="36"/>
      <c r="H107" s="36"/>
      <c r="I107" s="36"/>
    </row>
    <row r="108" spans="1:9">
      <c r="A108" s="36"/>
      <c r="B108" s="36"/>
      <c r="C108" s="36"/>
      <c r="D108" s="36"/>
      <c r="E108" s="36"/>
      <c r="F108" s="36"/>
      <c r="G108" s="74" t="s">
        <v>48</v>
      </c>
      <c r="H108" s="76">
        <f>I78+I64+I51+I37+I24+I91+I105</f>
        <v>21057</v>
      </c>
      <c r="I108" s="77"/>
    </row>
    <row r="109" spans="1:9" ht="15.75" thickBot="1">
      <c r="A109" s="36"/>
      <c r="B109" s="36"/>
      <c r="C109" s="36"/>
      <c r="D109" s="36"/>
      <c r="E109" s="36"/>
      <c r="F109" s="36"/>
      <c r="G109" s="75"/>
      <c r="H109" s="78"/>
      <c r="I109" s="79"/>
    </row>
    <row r="110" spans="1:9">
      <c r="A110" s="36"/>
      <c r="B110" s="36"/>
      <c r="C110" s="36"/>
      <c r="D110" s="36"/>
      <c r="E110" s="36"/>
      <c r="F110" s="36"/>
      <c r="G110" s="36"/>
      <c r="H110" s="36"/>
      <c r="I110" s="36"/>
    </row>
    <row r="111" spans="1:9">
      <c r="A111" s="36"/>
      <c r="B111" s="36"/>
      <c r="C111" s="36"/>
      <c r="D111" s="36"/>
      <c r="E111" s="36"/>
      <c r="F111" s="36"/>
      <c r="G111" s="36"/>
      <c r="H111" s="36"/>
      <c r="I111" s="36"/>
    </row>
    <row r="112" spans="1:9">
      <c r="A112" s="36"/>
      <c r="B112" s="36"/>
      <c r="C112" s="36"/>
      <c r="D112" s="36"/>
      <c r="E112" s="36"/>
      <c r="F112" s="36"/>
      <c r="G112" s="36"/>
      <c r="H112" s="36"/>
      <c r="I112" s="36"/>
    </row>
  </sheetData>
  <mergeCells count="27">
    <mergeCell ref="A8:I8"/>
    <mergeCell ref="A9:I9"/>
    <mergeCell ref="A10:I10"/>
    <mergeCell ref="A11:I11"/>
    <mergeCell ref="A12:A14"/>
    <mergeCell ref="B12:I12"/>
    <mergeCell ref="B13:I13"/>
    <mergeCell ref="A25:A27"/>
    <mergeCell ref="B25:I25"/>
    <mergeCell ref="B26:I26"/>
    <mergeCell ref="A39:A41"/>
    <mergeCell ref="B39:I39"/>
    <mergeCell ref="B40:I40"/>
    <mergeCell ref="A52:A54"/>
    <mergeCell ref="B52:I52"/>
    <mergeCell ref="B53:I53"/>
    <mergeCell ref="A66:A68"/>
    <mergeCell ref="B66:I66"/>
    <mergeCell ref="B67:I67"/>
    <mergeCell ref="G108:G109"/>
    <mergeCell ref="H108:I109"/>
    <mergeCell ref="A79:A81"/>
    <mergeCell ref="B79:I79"/>
    <mergeCell ref="B80:I80"/>
    <mergeCell ref="A93:A95"/>
    <mergeCell ref="B93:I93"/>
    <mergeCell ref="B94:I9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8"/>
  <sheetViews>
    <sheetView topLeftCell="A64" workbookViewId="0">
      <selection activeCell="E121" sqref="E121"/>
    </sheetView>
  </sheetViews>
  <sheetFormatPr baseColWidth="10" defaultColWidth="14.42578125" defaultRowHeight="15" customHeight="1"/>
  <cols>
    <col min="1" max="1" width="39" customWidth="1"/>
    <col min="2" max="2" width="12.28515625" customWidth="1"/>
    <col min="3" max="3" width="20.1406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23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49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f>' SAN JUAN1'!B14+'SAN JUAN2'!B15</f>
        <v>849</v>
      </c>
      <c r="C14" s="8">
        <f>' SAN JUAN1'!C14+'SAN JUAN2'!C15</f>
        <v>0</v>
      </c>
      <c r="D14" s="8">
        <f>' SAN JUAN1'!D14+'SAN JUAN2'!D15</f>
        <v>0</v>
      </c>
      <c r="E14" s="8">
        <f>' SAN JUAN1'!E14+'SAN JUAN2'!E15</f>
        <v>0</v>
      </c>
      <c r="F14" s="8">
        <f>' SAN JUAN1'!F14+'SAN JUAN2'!F15</f>
        <v>0</v>
      </c>
      <c r="G14" s="8">
        <f>' SAN JUAN1'!G14+'SAN JUAN2'!G15</f>
        <v>0</v>
      </c>
      <c r="H14" s="8">
        <f>' SAN JUAN1'!H14+'SAN JUAN2'!H15</f>
        <v>0</v>
      </c>
      <c r="I14" s="8">
        <f>' SAN JUAN1'!I14+'SAN JUAN2'!I15</f>
        <v>0</v>
      </c>
      <c r="J14" s="5"/>
      <c r="K14" s="2"/>
    </row>
    <row r="15" spans="1:11" ht="18.75">
      <c r="A15" s="9" t="s">
        <v>15</v>
      </c>
      <c r="B15" s="10"/>
      <c r="C15" s="8">
        <f>' SAN JUAN1'!C15+'SAN JUAN2'!C16</f>
        <v>0</v>
      </c>
      <c r="D15" s="8">
        <f>' SAN JUAN1'!D15+'SAN JUAN2'!D16</f>
        <v>0</v>
      </c>
      <c r="E15" s="8">
        <f>' SAN JUAN1'!E15+'SAN JUAN2'!E16</f>
        <v>0</v>
      </c>
      <c r="F15" s="8">
        <f>' SAN JUAN1'!F15+'SAN JUAN2'!F16</f>
        <v>0</v>
      </c>
      <c r="G15" s="8">
        <f>' SAN JUAN1'!G15+'SAN JUAN2'!G16</f>
        <v>0</v>
      </c>
      <c r="H15" s="8">
        <f>' SAN JUAN1'!H15+'SAN JUAN2'!H16</f>
        <v>0</v>
      </c>
      <c r="I15" s="8">
        <f>' SAN JUAN1'!I15+'SAN JUAN2'!I16</f>
        <v>0</v>
      </c>
      <c r="J15" s="5"/>
      <c r="K15" s="2"/>
    </row>
    <row r="16" spans="1:11" ht="18.75">
      <c r="A16" s="11" t="s">
        <v>16</v>
      </c>
      <c r="B16" s="10"/>
      <c r="C16" s="8">
        <f>' SAN JUAN1'!C16+'SAN JUAN2'!C17</f>
        <v>1339</v>
      </c>
      <c r="D16" s="8">
        <f>' SAN JUAN1'!D16+'SAN JUAN2'!D17</f>
        <v>1339</v>
      </c>
      <c r="E16" s="8">
        <f>' SAN JUAN1'!E16+'SAN JUAN2'!E17</f>
        <v>1339</v>
      </c>
      <c r="F16" s="8">
        <f>' SAN JUAN1'!F16+'SAN JUAN2'!F17</f>
        <v>1339</v>
      </c>
      <c r="G16" s="8">
        <f>' SAN JUAN1'!G16+'SAN JUAN2'!G17</f>
        <v>1339</v>
      </c>
      <c r="H16" s="8">
        <f>' SAN JUAN1'!H16+'SAN JUAN2'!H17</f>
        <v>1339</v>
      </c>
      <c r="I16" s="8">
        <f>' SAN JUAN1'!I16+'SAN JUAN2'!I17</f>
        <v>1339</v>
      </c>
      <c r="J16" s="5"/>
      <c r="K16" s="2"/>
    </row>
    <row r="17" spans="1:11" ht="18.75">
      <c r="A17" s="11" t="s">
        <v>17</v>
      </c>
      <c r="B17" s="10"/>
      <c r="C17" s="8">
        <f>' SAN JUAN1'!C17+'SAN JUAN2'!C18</f>
        <v>1224</v>
      </c>
      <c r="D17" s="8">
        <f>' SAN JUAN1'!D17+'SAN JUAN2'!D18</f>
        <v>1224</v>
      </c>
      <c r="E17" s="8">
        <f>' SAN JUAN1'!E17+'SAN JUAN2'!E18</f>
        <v>1224</v>
      </c>
      <c r="F17" s="8">
        <f>' SAN JUAN1'!F17+'SAN JUAN2'!F18</f>
        <v>1224</v>
      </c>
      <c r="G17" s="8">
        <f>' SAN JUAN1'!G17+'SAN JUAN2'!G18</f>
        <v>1224</v>
      </c>
      <c r="H17" s="8">
        <f>' SAN JUAN1'!H17+'SAN JUAN2'!H18</f>
        <v>1224</v>
      </c>
      <c r="I17" s="8">
        <f>' SAN JUAN1'!I17+'SAN JUAN2'!I18</f>
        <v>1224</v>
      </c>
      <c r="J17" s="5"/>
      <c r="K17" s="2"/>
    </row>
    <row r="18" spans="1:11" ht="18.75">
      <c r="A18" s="11" t="s">
        <v>18</v>
      </c>
      <c r="B18" s="10"/>
      <c r="C18" s="8">
        <f>' SAN JUAN1'!C18+'SAN JUAN2'!C19</f>
        <v>1305</v>
      </c>
      <c r="D18" s="8">
        <f>' SAN JUAN1'!D18+'SAN JUAN2'!D19</f>
        <v>1305</v>
      </c>
      <c r="E18" s="8">
        <f>' SAN JUAN1'!E18+'SAN JUAN2'!E19</f>
        <v>1305</v>
      </c>
      <c r="F18" s="8">
        <f>' SAN JUAN1'!F18+'SAN JUAN2'!F19</f>
        <v>1305</v>
      </c>
      <c r="G18" s="8">
        <f>' SAN JUAN1'!G18+'SAN JUAN2'!G19</f>
        <v>1305</v>
      </c>
      <c r="H18" s="8">
        <f>' SAN JUAN1'!H18+'SAN JUAN2'!H19</f>
        <v>1305</v>
      </c>
      <c r="I18" s="8">
        <f>' SAN JUAN1'!I18+'SAN JUAN2'!I19</f>
        <v>1305</v>
      </c>
      <c r="J18" s="5"/>
      <c r="K18" s="2"/>
    </row>
    <row r="19" spans="1:11" ht="18.75">
      <c r="A19" s="11" t="s">
        <v>19</v>
      </c>
      <c r="B19" s="10"/>
      <c r="C19" s="8">
        <f>' SAN JUAN1'!C19+'SAN JUAN2'!C20</f>
        <v>1252</v>
      </c>
      <c r="D19" s="8">
        <f>' SAN JUAN1'!D19+'SAN JUAN2'!D20</f>
        <v>1252</v>
      </c>
      <c r="E19" s="8">
        <f>' SAN JUAN1'!E19+'SAN JUAN2'!E20</f>
        <v>1252</v>
      </c>
      <c r="F19" s="8">
        <f>' SAN JUAN1'!F19+'SAN JUAN2'!F20</f>
        <v>1252</v>
      </c>
      <c r="G19" s="8">
        <f>' SAN JUAN1'!G19+'SAN JUAN2'!G20</f>
        <v>0</v>
      </c>
      <c r="H19" s="8">
        <f>' SAN JUAN1'!H19+'SAN JUAN2'!H20</f>
        <v>0</v>
      </c>
      <c r="I19" s="8">
        <f>' SAN JUAN1'!I19+'SAN JUAN2'!I20</f>
        <v>0</v>
      </c>
      <c r="J19" s="5"/>
      <c r="K19" s="2"/>
    </row>
    <row r="20" spans="1:11" ht="18.75">
      <c r="A20" s="11" t="s">
        <v>20</v>
      </c>
      <c r="B20" s="10"/>
      <c r="C20" s="8">
        <f>' SAN JUAN1'!C20+'SAN JUAN2'!C21</f>
        <v>1038</v>
      </c>
      <c r="D20" s="8">
        <f>' SAN JUAN1'!D20+'SAN JUAN2'!D21</f>
        <v>1038</v>
      </c>
      <c r="E20" s="8">
        <f>' SAN JUAN1'!E20+'SAN JUAN2'!E21</f>
        <v>1038</v>
      </c>
      <c r="F20" s="8">
        <f>' SAN JUAN1'!F20+'SAN JUAN2'!F21</f>
        <v>1038</v>
      </c>
      <c r="G20" s="8">
        <f>' SAN JUAN1'!G20+'SAN JUAN2'!G21</f>
        <v>0</v>
      </c>
      <c r="H20" s="8">
        <f>' SAN JUAN1'!H20+'SAN JUAN2'!H21</f>
        <v>0</v>
      </c>
      <c r="I20" s="8">
        <f>' SAN JUAN1'!I20+'SAN JUAN2'!I21</f>
        <v>0</v>
      </c>
      <c r="J20" s="5"/>
      <c r="K20" s="2"/>
    </row>
    <row r="21" spans="1:11" ht="15.75" customHeight="1">
      <c r="A21" s="11" t="s">
        <v>21</v>
      </c>
      <c r="B21" s="10"/>
      <c r="C21" s="8">
        <f>' SAN JUAN1'!C21+'SAN JUAN2'!C22</f>
        <v>996</v>
      </c>
      <c r="D21" s="8">
        <f>' SAN JUAN1'!D21+'SAN JUAN2'!D22</f>
        <v>996</v>
      </c>
      <c r="E21" s="8">
        <f>' SAN JUAN1'!E21+'SAN JUAN2'!E22</f>
        <v>996</v>
      </c>
      <c r="F21" s="8">
        <f>' SAN JUAN1'!F21+'SAN JUAN2'!F22</f>
        <v>996</v>
      </c>
      <c r="G21" s="8">
        <f>' SAN JUAN1'!G21+'SAN JUAN2'!G22</f>
        <v>0</v>
      </c>
      <c r="H21" s="8">
        <f>' SAN JUAN1'!H21+'SAN JUAN2'!H22</f>
        <v>0</v>
      </c>
      <c r="I21" s="8">
        <f>' SAN JUAN1'!I21+'SAN JUAN2'!I22</f>
        <v>0</v>
      </c>
      <c r="J21" s="5"/>
      <c r="K21" s="2"/>
    </row>
    <row r="22" spans="1:11" ht="15.75" customHeight="1">
      <c r="A22" s="7" t="s">
        <v>22</v>
      </c>
      <c r="B22" s="12">
        <f>SUM(B14:B21)</f>
        <v>849</v>
      </c>
      <c r="C22" s="12">
        <f t="shared" ref="C22:I22" si="0">SUM(C16:C21)</f>
        <v>7154</v>
      </c>
      <c r="D22" s="12">
        <f t="shared" si="0"/>
        <v>7154</v>
      </c>
      <c r="E22" s="12">
        <f t="shared" si="0"/>
        <v>7154</v>
      </c>
      <c r="F22" s="12">
        <f t="shared" si="0"/>
        <v>7154</v>
      </c>
      <c r="G22" s="12">
        <f t="shared" si="0"/>
        <v>3868</v>
      </c>
      <c r="H22" s="12">
        <f t="shared" si="0"/>
        <v>3868</v>
      </c>
      <c r="I22" s="12">
        <f t="shared" si="0"/>
        <v>3868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41069</v>
      </c>
      <c r="J23" s="2"/>
      <c r="K23" s="2"/>
    </row>
    <row r="24" spans="1:11" ht="15.75" customHeight="1">
      <c r="A24" s="49" t="s">
        <v>4</v>
      </c>
      <c r="B24" s="51" t="s">
        <v>23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50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f>' SAN JUAN1'!B27+'SAN JUAN2'!B28</f>
        <v>260</v>
      </c>
      <c r="C27" s="8">
        <f>' SAN JUAN1'!C27+'SAN JUAN2'!C28</f>
        <v>0</v>
      </c>
      <c r="D27" s="8">
        <f>' SAN JUAN1'!D27+'SAN JUAN2'!D28</f>
        <v>0</v>
      </c>
      <c r="E27" s="8">
        <f>' SAN JUAN1'!E27+'SAN JUAN2'!E28</f>
        <v>0</v>
      </c>
      <c r="F27" s="8">
        <f>' SAN JUAN1'!F27+'SAN JUAN2'!F28</f>
        <v>0</v>
      </c>
      <c r="G27" s="8">
        <f>' SAN JUAN1'!G27+'SAN JUAN2'!G28</f>
        <v>0</v>
      </c>
      <c r="H27" s="8">
        <f>' SAN JUAN1'!H27+'SAN JUAN2'!H28</f>
        <v>0</v>
      </c>
      <c r="I27" s="8">
        <f>' SAN JUAN1'!I27+'SAN JUAN2'!I28</f>
        <v>0</v>
      </c>
      <c r="J27" s="2"/>
      <c r="K27" s="2"/>
    </row>
    <row r="28" spans="1:11" ht="15.75" customHeight="1">
      <c r="A28" s="9" t="s">
        <v>15</v>
      </c>
      <c r="B28" s="10"/>
      <c r="C28" s="8">
        <f>' SAN JUAN1'!C28+'SAN JUAN2'!C29</f>
        <v>0</v>
      </c>
      <c r="D28" s="8">
        <f>' SAN JUAN1'!D28+'SAN JUAN2'!D29</f>
        <v>0</v>
      </c>
      <c r="E28" s="8">
        <f>' SAN JUAN1'!E28+'SAN JUAN2'!E29</f>
        <v>0</v>
      </c>
      <c r="F28" s="8">
        <f>' SAN JUAN1'!F28+'SAN JUAN2'!F29</f>
        <v>0</v>
      </c>
      <c r="G28" s="8">
        <f>' SAN JUAN1'!G28+'SAN JUAN2'!G29</f>
        <v>0</v>
      </c>
      <c r="H28" s="8">
        <f>' SAN JUAN1'!H28+'SAN JUAN2'!H29</f>
        <v>0</v>
      </c>
      <c r="I28" s="8">
        <f>' SAN JUAN1'!I28+'SAN JUAN2'!I29</f>
        <v>0</v>
      </c>
      <c r="J28" s="2"/>
      <c r="K28" s="2"/>
    </row>
    <row r="29" spans="1:11" ht="15.75" customHeight="1">
      <c r="A29" s="11" t="s">
        <v>16</v>
      </c>
      <c r="B29" s="10"/>
      <c r="C29" s="8">
        <f>' SAN JUAN1'!C29+'SAN JUAN2'!C30</f>
        <v>498</v>
      </c>
      <c r="D29" s="8">
        <f>' SAN JUAN1'!D29+'SAN JUAN2'!D30</f>
        <v>498</v>
      </c>
      <c r="E29" s="8">
        <f>' SAN JUAN1'!E29+'SAN JUAN2'!E30</f>
        <v>369</v>
      </c>
      <c r="F29" s="8">
        <f>' SAN JUAN1'!F29+'SAN JUAN2'!F30</f>
        <v>369</v>
      </c>
      <c r="G29" s="8">
        <f>' SAN JUAN1'!G29+'SAN JUAN2'!G30</f>
        <v>369</v>
      </c>
      <c r="H29" s="8">
        <f>' SAN JUAN1'!H29+'SAN JUAN2'!H30</f>
        <v>498</v>
      </c>
      <c r="I29" s="8">
        <f>' SAN JUAN1'!I29+'SAN JUAN2'!I30</f>
        <v>369</v>
      </c>
      <c r="J29" s="2"/>
      <c r="K29" s="2"/>
    </row>
    <row r="30" spans="1:11" ht="15.75" customHeight="1">
      <c r="A30" s="11" t="s">
        <v>17</v>
      </c>
      <c r="B30" s="10"/>
      <c r="C30" s="8">
        <f>' SAN JUAN1'!C30+'SAN JUAN2'!C31</f>
        <v>416</v>
      </c>
      <c r="D30" s="8">
        <f>' SAN JUAN1'!D30+'SAN JUAN2'!D31</f>
        <v>416</v>
      </c>
      <c r="E30" s="8">
        <f>' SAN JUAN1'!E30+'SAN JUAN2'!E31</f>
        <v>416</v>
      </c>
      <c r="F30" s="8">
        <f>' SAN JUAN1'!F30+'SAN JUAN2'!F31</f>
        <v>416</v>
      </c>
      <c r="G30" s="8">
        <f>' SAN JUAN1'!G30+'SAN JUAN2'!G31</f>
        <v>416</v>
      </c>
      <c r="H30" s="8">
        <f>' SAN JUAN1'!H30+'SAN JUAN2'!H31</f>
        <v>416</v>
      </c>
      <c r="I30" s="8">
        <f>' SAN JUAN1'!I30+'SAN JUAN2'!I31</f>
        <v>416</v>
      </c>
      <c r="J30" s="2"/>
      <c r="K30" s="2"/>
    </row>
    <row r="31" spans="1:11" ht="15.75" customHeight="1">
      <c r="A31" s="11" t="s">
        <v>18</v>
      </c>
      <c r="B31" s="10"/>
      <c r="C31" s="8">
        <f>' SAN JUAN1'!C31+'SAN JUAN2'!C32</f>
        <v>447</v>
      </c>
      <c r="D31" s="8">
        <f>' SAN JUAN1'!D31+'SAN JUAN2'!D32</f>
        <v>447</v>
      </c>
      <c r="E31" s="8">
        <f>' SAN JUAN1'!E31+'SAN JUAN2'!E32</f>
        <v>447</v>
      </c>
      <c r="F31" s="8">
        <f>' SAN JUAN1'!F31+'SAN JUAN2'!F32</f>
        <v>447</v>
      </c>
      <c r="G31" s="8">
        <f>' SAN JUAN1'!G31+'SAN JUAN2'!G32</f>
        <v>447</v>
      </c>
      <c r="H31" s="8">
        <f>' SAN JUAN1'!H31+'SAN JUAN2'!H32</f>
        <v>447</v>
      </c>
      <c r="I31" s="8">
        <f>' SAN JUAN1'!I31+'SAN JUAN2'!I32</f>
        <v>447</v>
      </c>
      <c r="J31" s="2"/>
      <c r="K31" s="2"/>
    </row>
    <row r="32" spans="1:11" ht="15.75" customHeight="1">
      <c r="A32" s="11" t="s">
        <v>19</v>
      </c>
      <c r="B32" s="10"/>
      <c r="C32" s="8">
        <f>' SAN JUAN1'!C32+'SAN JUAN2'!C33</f>
        <v>444</v>
      </c>
      <c r="D32" s="8">
        <f>' SAN JUAN1'!D32+'SAN JUAN2'!D33</f>
        <v>544</v>
      </c>
      <c r="E32" s="8">
        <f>' SAN JUAN1'!E32+'SAN JUAN2'!E33</f>
        <v>444</v>
      </c>
      <c r="F32" s="8">
        <f>' SAN JUAN1'!F32+'SAN JUAN2'!F33</f>
        <v>444</v>
      </c>
      <c r="G32" s="8">
        <f>' SAN JUAN1'!G32+'SAN JUAN2'!G33</f>
        <v>0</v>
      </c>
      <c r="H32" s="8">
        <f>' SAN JUAN1'!H32+'SAN JUAN2'!H33</f>
        <v>0</v>
      </c>
      <c r="I32" s="8">
        <f>' SAN JUAN1'!I32+'SAN JUAN2'!I33</f>
        <v>0</v>
      </c>
      <c r="J32" s="2"/>
      <c r="K32" s="2"/>
    </row>
    <row r="33" spans="1:11" ht="15.75" customHeight="1">
      <c r="A33" s="11" t="s">
        <v>20</v>
      </c>
      <c r="B33" s="10"/>
      <c r="C33" s="8">
        <f>' SAN JUAN1'!C33+'SAN JUAN2'!C34</f>
        <v>419</v>
      </c>
      <c r="D33" s="8">
        <f>' SAN JUAN1'!D33+'SAN JUAN2'!D34</f>
        <v>419</v>
      </c>
      <c r="E33" s="8">
        <f>' SAN JUAN1'!E33+'SAN JUAN2'!E34</f>
        <v>419</v>
      </c>
      <c r="F33" s="8">
        <f>' SAN JUAN1'!F33+'SAN JUAN2'!F34</f>
        <v>419</v>
      </c>
      <c r="G33" s="8">
        <f>' SAN JUAN1'!G33+'SAN JUAN2'!G34</f>
        <v>0</v>
      </c>
      <c r="H33" s="8">
        <f>' SAN JUAN1'!H33+'SAN JUAN2'!H34</f>
        <v>0</v>
      </c>
      <c r="I33" s="8">
        <f>' SAN JUAN1'!I33+'SAN JUAN2'!I34</f>
        <v>0</v>
      </c>
      <c r="J33" s="2"/>
      <c r="K33" s="2"/>
    </row>
    <row r="34" spans="1:11" ht="15.75" customHeight="1">
      <c r="A34" s="11" t="s">
        <v>21</v>
      </c>
      <c r="B34" s="10"/>
      <c r="C34" s="8">
        <f>' SAN JUAN1'!C34+'SAN JUAN2'!C35</f>
        <v>333</v>
      </c>
      <c r="D34" s="8">
        <f>' SAN JUAN1'!D34+'SAN JUAN2'!D35</f>
        <v>333</v>
      </c>
      <c r="E34" s="8">
        <f>' SAN JUAN1'!E34+'SAN JUAN2'!E35</f>
        <v>333</v>
      </c>
      <c r="F34" s="8">
        <f>' SAN JUAN1'!F34+'SAN JUAN2'!F35</f>
        <v>333</v>
      </c>
      <c r="G34" s="8">
        <f>' SAN JUAN1'!G34+'SAN JUAN2'!G35</f>
        <v>0</v>
      </c>
      <c r="H34" s="8">
        <f>' SAN JUAN1'!H34+'SAN JUAN2'!H35</f>
        <v>0</v>
      </c>
      <c r="I34" s="8">
        <f>' SAN JUAN1'!I34+'SAN JUAN2'!I35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260</v>
      </c>
      <c r="C35" s="12">
        <f t="shared" si="1"/>
        <v>2557</v>
      </c>
      <c r="D35" s="12">
        <f t="shared" si="1"/>
        <v>2657</v>
      </c>
      <c r="E35" s="12">
        <f t="shared" si="1"/>
        <v>2428</v>
      </c>
      <c r="F35" s="12">
        <f t="shared" si="1"/>
        <v>2428</v>
      </c>
      <c r="G35" s="12">
        <f t="shared" si="1"/>
        <v>1232</v>
      </c>
      <c r="H35" s="12">
        <f t="shared" si="1"/>
        <v>1361</v>
      </c>
      <c r="I35" s="12">
        <f t="shared" si="1"/>
        <v>1232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14155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23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51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>
      <c r="A41" s="7" t="s">
        <v>14</v>
      </c>
      <c r="B41" s="10">
        <f>' SAN JUAN1'!B41+'SAN JUAN2'!B42</f>
        <v>999</v>
      </c>
      <c r="C41" s="8">
        <f>' SAN JUAN1'!C41+'SAN JUAN2'!C42</f>
        <v>0</v>
      </c>
      <c r="D41" s="8">
        <f>' SAN JUAN1'!D41+'SAN JUAN2'!D42</f>
        <v>0</v>
      </c>
      <c r="E41" s="8">
        <f>' SAN JUAN1'!E41+'SAN JUAN2'!E42</f>
        <v>0</v>
      </c>
      <c r="F41" s="8">
        <f>' SAN JUAN1'!F41+'SAN JUAN2'!F42</f>
        <v>0</v>
      </c>
      <c r="G41" s="8">
        <f>' SAN JUAN1'!G41+'SAN JUAN2'!G42</f>
        <v>0</v>
      </c>
      <c r="H41" s="8">
        <f>' SAN JUAN1'!H41+'SAN JUAN2'!H42</f>
        <v>0</v>
      </c>
      <c r="I41" s="8">
        <f>' SAN JUAN1'!I41+'SAN JUAN2'!I42</f>
        <v>0</v>
      </c>
      <c r="J41" s="2"/>
      <c r="K41" s="2"/>
    </row>
    <row r="42" spans="1:11" ht="15.75" customHeight="1">
      <c r="A42" s="9" t="s">
        <v>15</v>
      </c>
      <c r="B42" s="10"/>
      <c r="C42" s="8">
        <f>' SAN JUAN1'!C42+'SAN JUAN2'!C43</f>
        <v>0</v>
      </c>
      <c r="D42" s="8">
        <f>' SAN JUAN1'!D42+'SAN JUAN2'!D43</f>
        <v>0</v>
      </c>
      <c r="E42" s="8">
        <f>' SAN JUAN1'!E42+'SAN JUAN2'!E43</f>
        <v>0</v>
      </c>
      <c r="F42" s="8">
        <f>' SAN JUAN1'!F42+'SAN JUAN2'!F43</f>
        <v>0</v>
      </c>
      <c r="G42" s="8">
        <f>' SAN JUAN1'!G42+'SAN JUAN2'!G43</f>
        <v>0</v>
      </c>
      <c r="H42" s="8">
        <f>' SAN JUAN1'!H42+'SAN JUAN2'!H43</f>
        <v>0</v>
      </c>
      <c r="I42" s="8">
        <f>' SAN JUAN1'!I42+'SAN JUAN2'!I43</f>
        <v>0</v>
      </c>
      <c r="J42" s="2"/>
      <c r="K42" s="2"/>
    </row>
    <row r="43" spans="1:11" ht="15.75" customHeight="1">
      <c r="A43" s="11" t="s">
        <v>16</v>
      </c>
      <c r="B43" s="10"/>
      <c r="C43" s="8">
        <f>' SAN JUAN1'!C43+'SAN JUAN2'!C44</f>
        <v>971</v>
      </c>
      <c r="D43" s="8">
        <f>' SAN JUAN1'!D43+'SAN JUAN2'!D44</f>
        <v>971</v>
      </c>
      <c r="E43" s="8">
        <f>' SAN JUAN1'!E43+'SAN JUAN2'!E44</f>
        <v>971</v>
      </c>
      <c r="F43" s="8">
        <f>' SAN JUAN1'!F43+'SAN JUAN2'!F44</f>
        <v>971</v>
      </c>
      <c r="G43" s="8">
        <f>' SAN JUAN1'!G43+'SAN JUAN2'!G44</f>
        <v>971</v>
      </c>
      <c r="H43" s="8">
        <f>' SAN JUAN1'!H43+'SAN JUAN2'!H44</f>
        <v>971</v>
      </c>
      <c r="I43" s="8">
        <f>' SAN JUAN1'!I43+'SAN JUAN2'!I44</f>
        <v>971</v>
      </c>
      <c r="J43" s="2"/>
      <c r="K43" s="2"/>
    </row>
    <row r="44" spans="1:11" ht="15.75" customHeight="1">
      <c r="A44" s="11" t="s">
        <v>17</v>
      </c>
      <c r="B44" s="10"/>
      <c r="C44" s="8">
        <f>' SAN JUAN1'!C44+'SAN JUAN2'!C45</f>
        <v>977</v>
      </c>
      <c r="D44" s="8">
        <f>' SAN JUAN1'!D44+'SAN JUAN2'!D45</f>
        <v>977</v>
      </c>
      <c r="E44" s="8">
        <f>' SAN JUAN1'!E44+'SAN JUAN2'!E45</f>
        <v>977</v>
      </c>
      <c r="F44" s="8">
        <f>' SAN JUAN1'!F44+'SAN JUAN2'!F45</f>
        <v>977</v>
      </c>
      <c r="G44" s="8">
        <f>' SAN JUAN1'!G44+'SAN JUAN2'!G45</f>
        <v>977</v>
      </c>
      <c r="H44" s="8">
        <f>' SAN JUAN1'!H44+'SAN JUAN2'!H45</f>
        <v>977</v>
      </c>
      <c r="I44" s="8">
        <f>' SAN JUAN1'!I44+'SAN JUAN2'!I45</f>
        <v>977</v>
      </c>
      <c r="J44" s="2"/>
      <c r="K44" s="2"/>
    </row>
    <row r="45" spans="1:11" ht="15.75" customHeight="1">
      <c r="A45" s="11" t="s">
        <v>18</v>
      </c>
      <c r="B45" s="10"/>
      <c r="C45" s="8">
        <f>' SAN JUAN1'!C45+'SAN JUAN2'!C46</f>
        <v>1025</v>
      </c>
      <c r="D45" s="8">
        <f>' SAN JUAN1'!D45+'SAN JUAN2'!D46</f>
        <v>1025</v>
      </c>
      <c r="E45" s="8">
        <f>' SAN JUAN1'!E45+'SAN JUAN2'!E46</f>
        <v>1025</v>
      </c>
      <c r="F45" s="8">
        <f>' SAN JUAN1'!F45+'SAN JUAN2'!F46</f>
        <v>1025</v>
      </c>
      <c r="G45" s="8">
        <f>' SAN JUAN1'!G45+'SAN JUAN2'!G46</f>
        <v>1025</v>
      </c>
      <c r="H45" s="8">
        <f>' SAN JUAN1'!H45+'SAN JUAN2'!H46</f>
        <v>1025</v>
      </c>
      <c r="I45" s="8">
        <f>' SAN JUAN1'!I45+'SAN JUAN2'!I46</f>
        <v>1025</v>
      </c>
      <c r="J45" s="2"/>
      <c r="K45" s="2"/>
    </row>
    <row r="46" spans="1:11" ht="15.75" customHeight="1">
      <c r="A46" s="11" t="s">
        <v>19</v>
      </c>
      <c r="B46" s="10"/>
      <c r="C46" s="8">
        <f>' SAN JUAN1'!C46+'SAN JUAN2'!C47</f>
        <v>944</v>
      </c>
      <c r="D46" s="8">
        <f>' SAN JUAN1'!D46+'SAN JUAN2'!D47</f>
        <v>944</v>
      </c>
      <c r="E46" s="8">
        <f>' SAN JUAN1'!E46+'SAN JUAN2'!E47</f>
        <v>944</v>
      </c>
      <c r="F46" s="8">
        <f>' SAN JUAN1'!F46+'SAN JUAN2'!F47</f>
        <v>944</v>
      </c>
      <c r="G46" s="8">
        <f>' SAN JUAN1'!G46+'SAN JUAN2'!G47</f>
        <v>0</v>
      </c>
      <c r="H46" s="8">
        <f>' SAN JUAN1'!H46+'SAN JUAN2'!H47</f>
        <v>0</v>
      </c>
      <c r="I46" s="8">
        <f>' SAN JUAN1'!I46+'SAN JUAN2'!I47</f>
        <v>0</v>
      </c>
      <c r="J46" s="2"/>
      <c r="K46" s="2"/>
    </row>
    <row r="47" spans="1:11" ht="15.75" customHeight="1">
      <c r="A47" s="11" t="s">
        <v>20</v>
      </c>
      <c r="B47" s="10"/>
      <c r="C47" s="8">
        <f>' SAN JUAN1'!C47+'SAN JUAN2'!C48</f>
        <v>937</v>
      </c>
      <c r="D47" s="8">
        <f>' SAN JUAN1'!D47+'SAN JUAN2'!D48</f>
        <v>937</v>
      </c>
      <c r="E47" s="8">
        <f>' SAN JUAN1'!E47+'SAN JUAN2'!E48</f>
        <v>937</v>
      </c>
      <c r="F47" s="8">
        <f>' SAN JUAN1'!F47+'SAN JUAN2'!F48</f>
        <v>937</v>
      </c>
      <c r="G47" s="8">
        <f>' SAN JUAN1'!G47+'SAN JUAN2'!G48</f>
        <v>0</v>
      </c>
      <c r="H47" s="8">
        <f>' SAN JUAN1'!H47+'SAN JUAN2'!H48</f>
        <v>0</v>
      </c>
      <c r="I47" s="8">
        <f>' SAN JUAN1'!I47+'SAN JUAN2'!I48</f>
        <v>0</v>
      </c>
      <c r="J47" s="2"/>
      <c r="K47" s="2"/>
    </row>
    <row r="48" spans="1:11" ht="15.75" customHeight="1">
      <c r="A48" s="11" t="s">
        <v>21</v>
      </c>
      <c r="B48" s="10"/>
      <c r="C48" s="8">
        <f>' SAN JUAN1'!C48+'SAN JUAN2'!C49</f>
        <v>917</v>
      </c>
      <c r="D48" s="8">
        <f>' SAN JUAN1'!D48+'SAN JUAN2'!D49</f>
        <v>917</v>
      </c>
      <c r="E48" s="8">
        <f>' SAN JUAN1'!E48+'SAN JUAN2'!E49</f>
        <v>917</v>
      </c>
      <c r="F48" s="8">
        <f>' SAN JUAN1'!F48+'SAN JUAN2'!F49</f>
        <v>917</v>
      </c>
      <c r="G48" s="8">
        <f>' SAN JUAN1'!G48+'SAN JUAN2'!G49</f>
        <v>0</v>
      </c>
      <c r="H48" s="8">
        <f>' SAN JUAN1'!H48+'SAN JUAN2'!H49</f>
        <v>0</v>
      </c>
      <c r="I48" s="8">
        <f>' SAN JUAN1'!I48+'SAN JUAN2'!I49</f>
        <v>0</v>
      </c>
      <c r="J48" s="2"/>
      <c r="K48" s="2"/>
    </row>
    <row r="49" spans="1:11" ht="15.75" customHeight="1">
      <c r="A49" s="7" t="s">
        <v>22</v>
      </c>
      <c r="B49" s="12">
        <f t="shared" ref="B49:I49" si="2">SUM(B41:B48)</f>
        <v>999</v>
      </c>
      <c r="C49" s="12">
        <f t="shared" si="2"/>
        <v>5771</v>
      </c>
      <c r="D49" s="12">
        <f t="shared" si="2"/>
        <v>5771</v>
      </c>
      <c r="E49" s="12">
        <f t="shared" si="2"/>
        <v>5771</v>
      </c>
      <c r="F49" s="12">
        <f t="shared" si="2"/>
        <v>5771</v>
      </c>
      <c r="G49" s="12">
        <f t="shared" si="2"/>
        <v>2973</v>
      </c>
      <c r="H49" s="12">
        <f t="shared" si="2"/>
        <v>2973</v>
      </c>
      <c r="I49" s="12">
        <f t="shared" si="2"/>
        <v>2973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33002</v>
      </c>
      <c r="J50" s="2"/>
      <c r="K50" s="2"/>
    </row>
    <row r="51" spans="1:11" ht="15.75" customHeight="1">
      <c r="A51" s="49" t="s">
        <v>4</v>
      </c>
      <c r="B51" s="51" t="s">
        <v>23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52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10">
        <f>' SAN JUAN1'!B54+'SAN JUAN2'!B55</f>
        <v>413</v>
      </c>
      <c r="C54" s="8">
        <f>' SAN JUAN1'!C54+'SAN JUAN2'!C55</f>
        <v>0</v>
      </c>
      <c r="D54" s="8">
        <f>' SAN JUAN1'!D54+'SAN JUAN2'!D55</f>
        <v>0</v>
      </c>
      <c r="E54" s="8">
        <f>' SAN JUAN1'!E54+'SAN JUAN2'!E55</f>
        <v>0</v>
      </c>
      <c r="F54" s="8">
        <f>' SAN JUAN1'!F54+'SAN JUAN2'!F55</f>
        <v>0</v>
      </c>
      <c r="G54" s="8">
        <f>' SAN JUAN1'!G54+'SAN JUAN2'!G55</f>
        <v>0</v>
      </c>
      <c r="H54" s="8">
        <f>' SAN JUAN1'!H54+'SAN JUAN2'!H55</f>
        <v>0</v>
      </c>
      <c r="I54" s="8">
        <f>' SAN JUAN1'!I54+'SAN JUAN2'!I55</f>
        <v>0</v>
      </c>
      <c r="J54" s="2"/>
      <c r="K54" s="2"/>
    </row>
    <row r="55" spans="1:11" ht="15.75" customHeight="1">
      <c r="A55" s="9" t="s">
        <v>15</v>
      </c>
      <c r="B55" s="10"/>
      <c r="C55" s="8">
        <f>' SAN JUAN1'!C55+'SAN JUAN2'!C56</f>
        <v>0</v>
      </c>
      <c r="D55" s="8">
        <f>' SAN JUAN1'!D55+'SAN JUAN2'!D56</f>
        <v>0</v>
      </c>
      <c r="E55" s="8">
        <f>' SAN JUAN1'!E55+'SAN JUAN2'!E56</f>
        <v>0</v>
      </c>
      <c r="F55" s="8">
        <f>' SAN JUAN1'!F55+'SAN JUAN2'!F56</f>
        <v>0</v>
      </c>
      <c r="G55" s="8">
        <f>' SAN JUAN1'!G55+'SAN JUAN2'!G56</f>
        <v>0</v>
      </c>
      <c r="H55" s="8">
        <f>' SAN JUAN1'!H55+'SAN JUAN2'!H56</f>
        <v>0</v>
      </c>
      <c r="I55" s="8">
        <f>' SAN JUAN1'!I55+'SAN JUAN2'!I56</f>
        <v>0</v>
      </c>
      <c r="J55" s="2"/>
      <c r="K55" s="2"/>
    </row>
    <row r="56" spans="1:11" ht="15.75" customHeight="1">
      <c r="A56" s="11" t="s">
        <v>16</v>
      </c>
      <c r="B56" s="10"/>
      <c r="C56" s="8">
        <f>' SAN JUAN1'!C56+'SAN JUAN2'!C57</f>
        <v>446</v>
      </c>
      <c r="D56" s="8">
        <f>' SAN JUAN1'!D56+'SAN JUAN2'!D57</f>
        <v>446</v>
      </c>
      <c r="E56" s="8">
        <f>' SAN JUAN1'!E56+'SAN JUAN2'!E57</f>
        <v>486</v>
      </c>
      <c r="F56" s="8">
        <f>' SAN JUAN1'!F56+'SAN JUAN2'!F57</f>
        <v>446</v>
      </c>
      <c r="G56" s="8">
        <f>' SAN JUAN1'!G56+'SAN JUAN2'!G57</f>
        <v>446</v>
      </c>
      <c r="H56" s="8">
        <f>' SAN JUAN1'!H56+'SAN JUAN2'!H57</f>
        <v>446</v>
      </c>
      <c r="I56" s="8">
        <f>' SAN JUAN1'!I56+'SAN JUAN2'!I57</f>
        <v>446</v>
      </c>
      <c r="J56" s="2"/>
      <c r="K56" s="2"/>
    </row>
    <row r="57" spans="1:11" ht="15.75" customHeight="1">
      <c r="A57" s="11" t="s">
        <v>17</v>
      </c>
      <c r="B57" s="10"/>
      <c r="C57" s="8">
        <f>' SAN JUAN1'!C57+'SAN JUAN2'!C58</f>
        <v>475</v>
      </c>
      <c r="D57" s="8">
        <f>' SAN JUAN1'!D57+'SAN JUAN2'!D58</f>
        <v>435</v>
      </c>
      <c r="E57" s="8">
        <f>' SAN JUAN1'!E57+'SAN JUAN2'!E58</f>
        <v>435</v>
      </c>
      <c r="F57" s="8">
        <f>' SAN JUAN1'!F57+'SAN JUAN2'!F58</f>
        <v>475</v>
      </c>
      <c r="G57" s="8">
        <f>' SAN JUAN1'!G57+'SAN JUAN2'!G58</f>
        <v>435</v>
      </c>
      <c r="H57" s="8">
        <f>' SAN JUAN1'!H57+'SAN JUAN2'!H58</f>
        <v>435</v>
      </c>
      <c r="I57" s="8">
        <f>' SAN JUAN1'!I57+'SAN JUAN2'!I58</f>
        <v>435</v>
      </c>
      <c r="J57" s="2"/>
      <c r="K57" s="2"/>
    </row>
    <row r="58" spans="1:11" ht="15.75" customHeight="1">
      <c r="A58" s="11" t="s">
        <v>18</v>
      </c>
      <c r="B58" s="10"/>
      <c r="C58" s="8">
        <f>' SAN JUAN1'!C58+'SAN JUAN2'!C59</f>
        <v>461</v>
      </c>
      <c r="D58" s="8">
        <f>' SAN JUAN1'!D58+'SAN JUAN2'!D59</f>
        <v>461</v>
      </c>
      <c r="E58" s="8">
        <f>' SAN JUAN1'!E58+'SAN JUAN2'!E59</f>
        <v>461</v>
      </c>
      <c r="F58" s="8">
        <f>' SAN JUAN1'!F58+'SAN JUAN2'!F59</f>
        <v>461</v>
      </c>
      <c r="G58" s="8">
        <f>' SAN JUAN1'!G58+'SAN JUAN2'!G59</f>
        <v>461</v>
      </c>
      <c r="H58" s="8">
        <f>' SAN JUAN1'!H58+'SAN JUAN2'!H59</f>
        <v>461</v>
      </c>
      <c r="I58" s="8">
        <f>' SAN JUAN1'!I58+'SAN JUAN2'!I59</f>
        <v>461</v>
      </c>
      <c r="J58" s="2"/>
      <c r="K58" s="2"/>
    </row>
    <row r="59" spans="1:11" ht="15.75" customHeight="1">
      <c r="A59" s="11" t="s">
        <v>19</v>
      </c>
      <c r="B59" s="10"/>
      <c r="C59" s="8">
        <f>' SAN JUAN1'!C59+'SAN JUAN2'!C60</f>
        <v>517</v>
      </c>
      <c r="D59" s="8">
        <f>' SAN JUAN1'!D59+'SAN JUAN2'!D60</f>
        <v>517</v>
      </c>
      <c r="E59" s="8">
        <f>' SAN JUAN1'!E59+'SAN JUAN2'!E60</f>
        <v>517</v>
      </c>
      <c r="F59" s="8">
        <f>' SAN JUAN1'!F59+'SAN JUAN2'!F60</f>
        <v>517</v>
      </c>
      <c r="G59" s="8">
        <f>' SAN JUAN1'!G59+'SAN JUAN2'!G60</f>
        <v>0</v>
      </c>
      <c r="H59" s="8">
        <f>' SAN JUAN1'!H59+'SAN JUAN2'!H60</f>
        <v>0</v>
      </c>
      <c r="I59" s="8">
        <f>' SAN JUAN1'!I59+'SAN JUAN2'!I60</f>
        <v>0</v>
      </c>
      <c r="J59" s="2"/>
      <c r="K59" s="2"/>
    </row>
    <row r="60" spans="1:11" ht="15.75" customHeight="1">
      <c r="A60" s="11" t="s">
        <v>20</v>
      </c>
      <c r="B60" s="10"/>
      <c r="C60" s="8">
        <f>' SAN JUAN1'!C60+'SAN JUAN2'!C61</f>
        <v>498</v>
      </c>
      <c r="D60" s="8">
        <f>' SAN JUAN1'!D60+'SAN JUAN2'!D61</f>
        <v>498</v>
      </c>
      <c r="E60" s="8">
        <f>' SAN JUAN1'!E60+'SAN JUAN2'!E61</f>
        <v>498</v>
      </c>
      <c r="F60" s="8">
        <f>' SAN JUAN1'!F60+'SAN JUAN2'!F61</f>
        <v>498</v>
      </c>
      <c r="G60" s="8">
        <f>' SAN JUAN1'!G60+'SAN JUAN2'!G61</f>
        <v>0</v>
      </c>
      <c r="H60" s="8">
        <f>' SAN JUAN1'!H60+'SAN JUAN2'!H61</f>
        <v>0</v>
      </c>
      <c r="I60" s="8">
        <f>' SAN JUAN1'!I60+'SAN JUAN2'!I61</f>
        <v>0</v>
      </c>
      <c r="J60" s="2"/>
      <c r="K60" s="2"/>
    </row>
    <row r="61" spans="1:11" ht="15.75" customHeight="1">
      <c r="A61" s="11" t="s">
        <v>21</v>
      </c>
      <c r="B61" s="10"/>
      <c r="C61" s="8">
        <f>' SAN JUAN1'!C61+'SAN JUAN2'!C62</f>
        <v>541</v>
      </c>
      <c r="D61" s="8">
        <f>' SAN JUAN1'!D61+'SAN JUAN2'!D62</f>
        <v>541</v>
      </c>
      <c r="E61" s="8">
        <f>' SAN JUAN1'!E61+'SAN JUAN2'!E62</f>
        <v>541</v>
      </c>
      <c r="F61" s="8">
        <f>' SAN JUAN1'!F61+'SAN JUAN2'!F62</f>
        <v>541</v>
      </c>
      <c r="G61" s="8">
        <f>' SAN JUAN1'!G61+'SAN JUAN2'!G62</f>
        <v>0</v>
      </c>
      <c r="H61" s="8">
        <f>' SAN JUAN1'!H61+'SAN JUAN2'!H62</f>
        <v>0</v>
      </c>
      <c r="I61" s="8">
        <f>' SAN JUAN1'!I61+'SAN JUAN2'!I62</f>
        <v>0</v>
      </c>
      <c r="J61" s="2"/>
      <c r="K61" s="2"/>
    </row>
    <row r="62" spans="1:11" ht="15.75" customHeight="1">
      <c r="A62" s="7" t="s">
        <v>22</v>
      </c>
      <c r="B62" s="12">
        <f t="shared" ref="B62:I62" si="3">SUM(B54:B61)</f>
        <v>413</v>
      </c>
      <c r="C62" s="12">
        <f>SUM(C56:C61)</f>
        <v>2938</v>
      </c>
      <c r="D62" s="12">
        <f t="shared" si="3"/>
        <v>2898</v>
      </c>
      <c r="E62" s="12">
        <f>SUM(E56:E61)</f>
        <v>2938</v>
      </c>
      <c r="F62" s="12">
        <f t="shared" si="3"/>
        <v>2938</v>
      </c>
      <c r="G62" s="12">
        <f t="shared" si="3"/>
        <v>1342</v>
      </c>
      <c r="H62" s="12">
        <f t="shared" si="3"/>
        <v>1342</v>
      </c>
      <c r="I62" s="15">
        <f t="shared" si="3"/>
        <v>1342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16151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23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53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10">
        <f>' SAN JUAN1'!B68+'SAN JUAN2'!B69</f>
        <v>1362</v>
      </c>
      <c r="C68" s="8">
        <f>' SAN JUAN1'!C68+'SAN JUAN2'!C69</f>
        <v>0</v>
      </c>
      <c r="D68" s="8">
        <f>' SAN JUAN1'!D68+'SAN JUAN2'!D69</f>
        <v>0</v>
      </c>
      <c r="E68" s="8">
        <f>' SAN JUAN1'!E68+'SAN JUAN2'!E69</f>
        <v>0</v>
      </c>
      <c r="F68" s="8">
        <f>' SAN JUAN1'!F68+'SAN JUAN2'!F69</f>
        <v>0</v>
      </c>
      <c r="G68" s="8">
        <f>' SAN JUAN1'!G68+'SAN JUAN2'!G69</f>
        <v>0</v>
      </c>
      <c r="H68" s="8">
        <f>' SAN JUAN1'!H68+'SAN JUAN2'!H69</f>
        <v>0</v>
      </c>
      <c r="I68" s="8">
        <f>' SAN JUAN1'!I68+'SAN JUAN2'!I69</f>
        <v>0</v>
      </c>
      <c r="J68" s="2"/>
      <c r="K68" s="2"/>
    </row>
    <row r="69" spans="1:11" ht="15.75" customHeight="1">
      <c r="A69" s="9" t="s">
        <v>15</v>
      </c>
      <c r="B69" s="10"/>
      <c r="C69" s="8">
        <f>' SAN JUAN1'!C69+'SAN JUAN2'!C70</f>
        <v>0</v>
      </c>
      <c r="D69" s="8">
        <f>' SAN JUAN1'!D69+'SAN JUAN2'!D70</f>
        <v>0</v>
      </c>
      <c r="E69" s="8">
        <f>' SAN JUAN1'!E69+'SAN JUAN2'!E70</f>
        <v>0</v>
      </c>
      <c r="F69" s="8">
        <f>' SAN JUAN1'!F69+'SAN JUAN2'!F70</f>
        <v>0</v>
      </c>
      <c r="G69" s="8">
        <f>' SAN JUAN1'!G69+'SAN JUAN2'!G70</f>
        <v>0</v>
      </c>
      <c r="H69" s="8">
        <f>' SAN JUAN1'!H69+'SAN JUAN2'!H70</f>
        <v>0</v>
      </c>
      <c r="I69" s="8">
        <f>' SAN JUAN1'!I69+'SAN JUAN2'!I70</f>
        <v>0</v>
      </c>
      <c r="J69" s="2"/>
      <c r="K69" s="2"/>
    </row>
    <row r="70" spans="1:11" ht="15.75" customHeight="1">
      <c r="A70" s="11" t="s">
        <v>16</v>
      </c>
      <c r="B70" s="10"/>
      <c r="C70" s="8">
        <f>' SAN JUAN1'!C70+'SAN JUAN2'!C71</f>
        <v>1459</v>
      </c>
      <c r="D70" s="8">
        <f>' SAN JUAN1'!D70+'SAN JUAN2'!D71</f>
        <v>1459</v>
      </c>
      <c r="E70" s="8">
        <f>' SAN JUAN1'!E70+'SAN JUAN2'!E71</f>
        <v>1459</v>
      </c>
      <c r="F70" s="8">
        <f>' SAN JUAN1'!F70+'SAN JUAN2'!F71</f>
        <v>1459</v>
      </c>
      <c r="G70" s="8">
        <f>' SAN JUAN1'!G70+'SAN JUAN2'!G71</f>
        <v>1459</v>
      </c>
      <c r="H70" s="8">
        <f>' SAN JUAN1'!H70+'SAN JUAN2'!H71</f>
        <v>1459</v>
      </c>
      <c r="I70" s="8">
        <f>' SAN JUAN1'!I70+'SAN JUAN2'!I71</f>
        <v>1459</v>
      </c>
      <c r="J70" s="2"/>
      <c r="K70" s="2"/>
    </row>
    <row r="71" spans="1:11" ht="15.75" customHeight="1">
      <c r="A71" s="11" t="s">
        <v>17</v>
      </c>
      <c r="B71" s="10"/>
      <c r="C71" s="8">
        <f>' SAN JUAN1'!C71+'SAN JUAN2'!C72</f>
        <v>1404</v>
      </c>
      <c r="D71" s="8">
        <f>' SAN JUAN1'!D71+'SAN JUAN2'!D71</f>
        <v>1404</v>
      </c>
      <c r="E71" s="8">
        <f>' SAN JUAN1'!E71+'SAN JUAN2'!E72</f>
        <v>1404</v>
      </c>
      <c r="F71" s="8">
        <f>' SAN JUAN1'!F71+'SAN JUAN2'!F72</f>
        <v>1404</v>
      </c>
      <c r="G71" s="8">
        <f>' SAN JUAN1'!G71+'SAN JUAN2'!G72</f>
        <v>1404</v>
      </c>
      <c r="H71" s="8">
        <f>' SAN JUAN1'!H71+'SAN JUAN2'!H72</f>
        <v>1404</v>
      </c>
      <c r="I71" s="8">
        <f>' SAN JUAN1'!I71+'SAN JUAN2'!I72</f>
        <v>1404</v>
      </c>
      <c r="J71" s="2"/>
      <c r="K71" s="2"/>
    </row>
    <row r="72" spans="1:11" ht="15.75" customHeight="1">
      <c r="A72" s="11" t="s">
        <v>18</v>
      </c>
      <c r="B72" s="10"/>
      <c r="C72" s="8">
        <f>' SAN JUAN1'!C72+'SAN JUAN2'!C73</f>
        <v>1586</v>
      </c>
      <c r="D72" s="8">
        <f>' SAN JUAN1'!D72+'SAN JUAN2'!D73</f>
        <v>1586</v>
      </c>
      <c r="E72" s="8">
        <f>' SAN JUAN1'!E72+'SAN JUAN2'!E73</f>
        <v>1586</v>
      </c>
      <c r="F72" s="8">
        <f>' SAN JUAN1'!F72+'SAN JUAN2'!F73</f>
        <v>1586</v>
      </c>
      <c r="G72" s="8">
        <f>' SAN JUAN1'!G72+'SAN JUAN2'!G73</f>
        <v>1586</v>
      </c>
      <c r="H72" s="8">
        <f>' SAN JUAN1'!H72+'SAN JUAN2'!H73</f>
        <v>1586</v>
      </c>
      <c r="I72" s="8">
        <f>' SAN JUAN1'!I72+'SAN JUAN2'!I73</f>
        <v>1586</v>
      </c>
      <c r="J72" s="2"/>
      <c r="K72" s="2"/>
    </row>
    <row r="73" spans="1:11" ht="15.75" customHeight="1">
      <c r="A73" s="11" t="s">
        <v>19</v>
      </c>
      <c r="B73" s="10"/>
      <c r="C73" s="8">
        <f>' SAN JUAN1'!C73+'SAN JUAN2'!C74</f>
        <v>1805</v>
      </c>
      <c r="D73" s="8">
        <f>' SAN JUAN1'!D73+'SAN JUAN2'!D74</f>
        <v>1805</v>
      </c>
      <c r="E73" s="8">
        <f>' SAN JUAN1'!E73+'SAN JUAN2'!E74</f>
        <v>1805</v>
      </c>
      <c r="F73" s="8">
        <f>' SAN JUAN1'!F73+'SAN JUAN2'!F74</f>
        <v>1805</v>
      </c>
      <c r="G73" s="8">
        <f>' SAN JUAN1'!G73+'SAN JUAN2'!G74</f>
        <v>0</v>
      </c>
      <c r="H73" s="8">
        <f>' SAN JUAN1'!H73+'SAN JUAN2'!H74</f>
        <v>0</v>
      </c>
      <c r="I73" s="8">
        <f>' SAN JUAN1'!I73+'SAN JUAN2'!I74</f>
        <v>0</v>
      </c>
      <c r="J73" s="2"/>
      <c r="K73" s="2"/>
    </row>
    <row r="74" spans="1:11" ht="15.75" customHeight="1">
      <c r="A74" s="11" t="s">
        <v>20</v>
      </c>
      <c r="B74" s="10"/>
      <c r="C74" s="8">
        <f>' SAN JUAN1'!C74+'SAN JUAN2'!C75</f>
        <v>1839</v>
      </c>
      <c r="D74" s="8">
        <f>' SAN JUAN1'!D74+'SAN JUAN2'!D75</f>
        <v>1839</v>
      </c>
      <c r="E74" s="8">
        <f>' SAN JUAN1'!E74+'SAN JUAN2'!E75</f>
        <v>1839</v>
      </c>
      <c r="F74" s="8">
        <f>' SAN JUAN1'!F74+'SAN JUAN2'!F75</f>
        <v>1839</v>
      </c>
      <c r="G74" s="8">
        <f>' SAN JUAN1'!G74+'SAN JUAN2'!G75</f>
        <v>0</v>
      </c>
      <c r="H74" s="8">
        <f>' SAN JUAN1'!H74+'SAN JUAN2'!H75</f>
        <v>0</v>
      </c>
      <c r="I74" s="8">
        <f>' SAN JUAN1'!I74+'SAN JUAN2'!I75</f>
        <v>0</v>
      </c>
      <c r="J74" s="2"/>
      <c r="K74" s="2"/>
    </row>
    <row r="75" spans="1:11" ht="15.75" customHeight="1">
      <c r="A75" s="11" t="s">
        <v>21</v>
      </c>
      <c r="B75" s="10"/>
      <c r="C75" s="8">
        <f>' SAN JUAN1'!C75+'SAN JUAN2'!C76</f>
        <v>1592</v>
      </c>
      <c r="D75" s="8">
        <f>' SAN JUAN1'!D75+'SAN JUAN2'!D76</f>
        <v>1592</v>
      </c>
      <c r="E75" s="8">
        <f>' SAN JUAN1'!E75+'SAN JUAN2'!E76</f>
        <v>1592</v>
      </c>
      <c r="F75" s="8">
        <f>' SAN JUAN1'!F75+'SAN JUAN2'!F76</f>
        <v>1592</v>
      </c>
      <c r="G75" s="8">
        <f>' SAN JUAN1'!G75+'SAN JUAN2'!G76</f>
        <v>0</v>
      </c>
      <c r="H75" s="8">
        <f>' SAN JUAN1'!H75+'SAN JUAN2'!H76</f>
        <v>0</v>
      </c>
      <c r="I75" s="8">
        <f>' SAN JUAN1'!I75+'SAN JUAN2'!I76</f>
        <v>0</v>
      </c>
      <c r="J75" s="2"/>
      <c r="K75" s="2"/>
    </row>
    <row r="76" spans="1:11" ht="15.75" customHeight="1">
      <c r="A76" s="7" t="s">
        <v>22</v>
      </c>
      <c r="B76" s="12">
        <f t="shared" ref="B76:I76" si="4">SUM(B68:B75)</f>
        <v>1362</v>
      </c>
      <c r="C76" s="12">
        <f t="shared" si="4"/>
        <v>9685</v>
      </c>
      <c r="D76" s="12">
        <f t="shared" si="4"/>
        <v>9685</v>
      </c>
      <c r="E76" s="12">
        <f t="shared" si="4"/>
        <v>9685</v>
      </c>
      <c r="F76" s="12">
        <f t="shared" si="4"/>
        <v>9685</v>
      </c>
      <c r="G76" s="12">
        <f t="shared" si="4"/>
        <v>4449</v>
      </c>
      <c r="H76" s="12">
        <f t="shared" si="4"/>
        <v>4449</v>
      </c>
      <c r="I76" s="12">
        <f t="shared" si="4"/>
        <v>4449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53449</v>
      </c>
      <c r="J77" s="2"/>
      <c r="K77" s="2"/>
    </row>
    <row r="78" spans="1:11" ht="15.75" customHeight="1">
      <c r="A78" s="49" t="s">
        <v>4</v>
      </c>
      <c r="B78" s="51" t="s">
        <v>23</v>
      </c>
      <c r="C78" s="47"/>
      <c r="D78" s="47"/>
      <c r="E78" s="47"/>
      <c r="F78" s="47"/>
      <c r="G78" s="47"/>
      <c r="H78" s="47"/>
      <c r="I78" s="48"/>
      <c r="J78" s="2"/>
      <c r="K78" s="2"/>
    </row>
    <row r="79" spans="1:11" ht="15.75" customHeight="1">
      <c r="A79" s="63"/>
      <c r="B79" s="51" t="s">
        <v>54</v>
      </c>
      <c r="C79" s="47"/>
      <c r="D79" s="47"/>
      <c r="E79" s="47"/>
      <c r="F79" s="47"/>
      <c r="G79" s="47"/>
      <c r="H79" s="47"/>
      <c r="I79" s="48"/>
      <c r="J79" s="2"/>
      <c r="K79" s="2"/>
    </row>
    <row r="80" spans="1:11" ht="15.75" customHeight="1" thickTop="1" thickBot="1">
      <c r="A80" s="50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 thickTop="1" thickBot="1">
      <c r="A81" s="7" t="s">
        <v>14</v>
      </c>
      <c r="B81" s="10">
        <f>' SAN JUAN1'!B81+'SAN JUAN2'!B82</f>
        <v>1411</v>
      </c>
      <c r="C81" s="8">
        <f>' SAN JUAN1'!C81+'SAN JUAN2'!C82</f>
        <v>0</v>
      </c>
      <c r="D81" s="8">
        <f>' SAN JUAN1'!D81+'SAN JUAN2'!D82</f>
        <v>0</v>
      </c>
      <c r="E81" s="8">
        <f>' SAN JUAN1'!E81+'SAN JUAN2'!E82</f>
        <v>0</v>
      </c>
      <c r="F81" s="8">
        <f>' SAN JUAN1'!F81+'SAN JUAN2'!F82</f>
        <v>0</v>
      </c>
      <c r="G81" s="8">
        <f>' SAN JUAN1'!G81+'SAN JUAN2'!G82</f>
        <v>0</v>
      </c>
      <c r="H81" s="8">
        <f>' SAN JUAN1'!H81+'SAN JUAN2'!H82</f>
        <v>0</v>
      </c>
      <c r="I81" s="8">
        <f>' SAN JUAN1'!I81+'SAN JUAN2'!I82</f>
        <v>0</v>
      </c>
      <c r="J81" s="2"/>
      <c r="K81" s="2"/>
    </row>
    <row r="82" spans="1:11" ht="15.75" customHeight="1" thickTop="1" thickBot="1">
      <c r="A82" s="9" t="s">
        <v>15</v>
      </c>
      <c r="B82" s="10"/>
      <c r="C82" s="8">
        <f>' SAN JUAN1'!C82+'SAN JUAN2'!C83</f>
        <v>0</v>
      </c>
      <c r="D82" s="8">
        <f>' SAN JUAN1'!D82+'SAN JUAN2'!D83</f>
        <v>0</v>
      </c>
      <c r="E82" s="8">
        <f>' SAN JUAN1'!E82+'SAN JUAN2'!E83</f>
        <v>0</v>
      </c>
      <c r="F82" s="8">
        <f>' SAN JUAN1'!F82+'SAN JUAN2'!F83</f>
        <v>0</v>
      </c>
      <c r="G82" s="8">
        <f>' SAN JUAN1'!G82+'SAN JUAN2'!G83</f>
        <v>0</v>
      </c>
      <c r="H82" s="8">
        <f>' SAN JUAN1'!H82+'SAN JUAN2'!H83</f>
        <v>0</v>
      </c>
      <c r="I82" s="8">
        <f>' SAN JUAN1'!I82+'SAN JUAN2'!I83</f>
        <v>0</v>
      </c>
      <c r="J82" s="2"/>
      <c r="K82" s="2"/>
    </row>
    <row r="83" spans="1:11" ht="15.75" customHeight="1" thickTop="1" thickBot="1">
      <c r="A83" s="11" t="s">
        <v>16</v>
      </c>
      <c r="B83" s="10"/>
      <c r="C83" s="8">
        <f>' SAN JUAN1'!C83+'SAN JUAN2'!C84</f>
        <v>1554</v>
      </c>
      <c r="D83" s="8">
        <f>' SAN JUAN1'!D83+'SAN JUAN2'!D84</f>
        <v>1554</v>
      </c>
      <c r="E83" s="8">
        <f>' SAN JUAN1'!E83+'SAN JUAN2'!E84</f>
        <v>1554</v>
      </c>
      <c r="F83" s="8">
        <f>' SAN JUAN1'!F83+'SAN JUAN2'!F84</f>
        <v>1554</v>
      </c>
      <c r="G83" s="8">
        <f>' SAN JUAN1'!G83+'SAN JUAN2'!G84</f>
        <v>1554</v>
      </c>
      <c r="H83" s="8">
        <f>' SAN JUAN1'!H83+'SAN JUAN2'!H84</f>
        <v>1554</v>
      </c>
      <c r="I83" s="8">
        <f>' SAN JUAN1'!I83+'SAN JUAN2'!I84</f>
        <v>1554</v>
      </c>
      <c r="J83" s="2"/>
      <c r="K83" s="2"/>
    </row>
    <row r="84" spans="1:11" ht="15.75" customHeight="1" thickTop="1" thickBot="1">
      <c r="A84" s="11" t="s">
        <v>17</v>
      </c>
      <c r="B84" s="10"/>
      <c r="C84" s="8">
        <f>' SAN JUAN1'!C84+'SAN JUAN2'!C85</f>
        <v>1537</v>
      </c>
      <c r="D84" s="8">
        <f>' SAN JUAN1'!D84+'SAN JUAN2'!D85</f>
        <v>1537</v>
      </c>
      <c r="E84" s="8">
        <f>' SAN JUAN1'!E84+'SAN JUAN2'!E85</f>
        <v>1537</v>
      </c>
      <c r="F84" s="8">
        <f>' SAN JUAN1'!F84+'SAN JUAN2'!F85</f>
        <v>1537</v>
      </c>
      <c r="G84" s="8">
        <f>' SAN JUAN1'!G84+'SAN JUAN2'!G85</f>
        <v>1537</v>
      </c>
      <c r="H84" s="8">
        <f>' SAN JUAN1'!H84+'SAN JUAN2'!H85</f>
        <v>1537</v>
      </c>
      <c r="I84" s="8">
        <f>' SAN JUAN1'!I84+'SAN JUAN2'!I85</f>
        <v>1537</v>
      </c>
      <c r="J84" s="2"/>
      <c r="K84" s="2"/>
    </row>
    <row r="85" spans="1:11" ht="15.75" customHeight="1" thickTop="1" thickBot="1">
      <c r="A85" s="11" t="s">
        <v>18</v>
      </c>
      <c r="B85" s="10"/>
      <c r="C85" s="8">
        <f>' SAN JUAN1'!C85+'SAN JUAN2'!C86</f>
        <v>1651</v>
      </c>
      <c r="D85" s="8">
        <f>' SAN JUAN1'!D85+'SAN JUAN2'!D86</f>
        <v>1651</v>
      </c>
      <c r="E85" s="8">
        <f>' SAN JUAN1'!E85+'SAN JUAN2'!E86</f>
        <v>1701</v>
      </c>
      <c r="F85" s="8">
        <f>' SAN JUAN1'!F85+'SAN JUAN2'!F86</f>
        <v>1701</v>
      </c>
      <c r="G85" s="8">
        <f>' SAN JUAN1'!G85+'SAN JUAN2'!G86</f>
        <v>1651</v>
      </c>
      <c r="H85" s="8">
        <f>' SAN JUAN1'!H85+'SAN JUAN2'!H86</f>
        <v>1651</v>
      </c>
      <c r="I85" s="8">
        <f>' SAN JUAN1'!I85+'SAN JUAN2'!I86</f>
        <v>1701</v>
      </c>
      <c r="J85" s="2"/>
      <c r="K85" s="2"/>
    </row>
    <row r="86" spans="1:11" ht="15.75" customHeight="1" thickTop="1" thickBot="1">
      <c r="A86" s="11" t="s">
        <v>19</v>
      </c>
      <c r="B86" s="10"/>
      <c r="C86" s="8">
        <f>' SAN JUAN1'!C86+'SAN JUAN2'!C87</f>
        <v>1742</v>
      </c>
      <c r="D86" s="8">
        <f>' SAN JUAN1'!D86+'SAN JUAN2'!D87</f>
        <v>1742</v>
      </c>
      <c r="E86" s="8">
        <f>' SAN JUAN1'!E86+'SAN JUAN2'!E87</f>
        <v>1742</v>
      </c>
      <c r="F86" s="8">
        <f>' SAN JUAN1'!F86+'SAN JUAN2'!F87</f>
        <v>1742</v>
      </c>
      <c r="G86" s="8">
        <f>' SAN JUAN1'!G86+'SAN JUAN2'!G87</f>
        <v>0</v>
      </c>
      <c r="H86" s="8">
        <f>' SAN JUAN1'!H86+'SAN JUAN2'!H87</f>
        <v>0</v>
      </c>
      <c r="I86" s="8">
        <f>' SAN JUAN1'!I86+'SAN JUAN2'!I87</f>
        <v>0</v>
      </c>
      <c r="J86" s="2"/>
      <c r="K86" s="2"/>
    </row>
    <row r="87" spans="1:11" ht="15.75" customHeight="1" thickTop="1" thickBot="1">
      <c r="A87" s="11" t="s">
        <v>20</v>
      </c>
      <c r="B87" s="10"/>
      <c r="C87" s="8">
        <f>' SAN JUAN1'!C87+'SAN JUAN2'!C88</f>
        <v>1668</v>
      </c>
      <c r="D87" s="8">
        <f>' SAN JUAN1'!D87+'SAN JUAN2'!D88</f>
        <v>1668</v>
      </c>
      <c r="E87" s="8">
        <f>' SAN JUAN1'!E87+'SAN JUAN2'!E88</f>
        <v>1668</v>
      </c>
      <c r="F87" s="8">
        <f>' SAN JUAN1'!F87+'SAN JUAN2'!F88</f>
        <v>1668</v>
      </c>
      <c r="G87" s="8">
        <f>' SAN JUAN1'!G87+'SAN JUAN2'!G88</f>
        <v>0</v>
      </c>
      <c r="H87" s="8">
        <f>' SAN JUAN1'!H87+'SAN JUAN2'!H88</f>
        <v>0</v>
      </c>
      <c r="I87" s="8">
        <f>' SAN JUAN1'!I87+'SAN JUAN2'!I88</f>
        <v>0</v>
      </c>
      <c r="J87" s="2"/>
      <c r="K87" s="2"/>
    </row>
    <row r="88" spans="1:11" ht="15.75" customHeight="1" thickTop="1" thickBot="1">
      <c r="A88" s="11" t="s">
        <v>21</v>
      </c>
      <c r="B88" s="10"/>
      <c r="C88" s="8">
        <f>' SAN JUAN1'!C88+'SAN JUAN2'!C89</f>
        <v>1568</v>
      </c>
      <c r="D88" s="8">
        <f>' SAN JUAN1'!D88+'SAN JUAN2'!D89</f>
        <v>1568</v>
      </c>
      <c r="E88" s="8">
        <f>' SAN JUAN1'!E88+'SAN JUAN2'!E89</f>
        <v>1568</v>
      </c>
      <c r="F88" s="8">
        <f>' SAN JUAN1'!F88+'SAN JUAN2'!F89</f>
        <v>1568</v>
      </c>
      <c r="G88" s="8">
        <f>' SAN JUAN1'!G88+'SAN JUAN2'!G89</f>
        <v>0</v>
      </c>
      <c r="H88" s="8">
        <f>' SAN JUAN1'!H88+'SAN JUAN2'!H89</f>
        <v>0</v>
      </c>
      <c r="I88" s="8">
        <f>' SAN JUAN1'!I88+'SAN JUAN2'!I89</f>
        <v>0</v>
      </c>
      <c r="J88" s="2"/>
      <c r="K88" s="2"/>
    </row>
    <row r="89" spans="1:11" ht="15.75" customHeight="1" thickTop="1" thickBot="1">
      <c r="A89" s="7" t="s">
        <v>22</v>
      </c>
      <c r="B89" s="12">
        <f t="shared" ref="B89:I89" si="5">SUM(B81:B88)</f>
        <v>1411</v>
      </c>
      <c r="C89" s="12">
        <f t="shared" si="5"/>
        <v>9720</v>
      </c>
      <c r="D89" s="12">
        <f t="shared" si="5"/>
        <v>9720</v>
      </c>
      <c r="E89" s="12">
        <f t="shared" si="5"/>
        <v>9770</v>
      </c>
      <c r="F89" s="12">
        <f t="shared" si="5"/>
        <v>9770</v>
      </c>
      <c r="G89" s="12">
        <f t="shared" si="5"/>
        <v>4742</v>
      </c>
      <c r="H89" s="12">
        <f t="shared" si="5"/>
        <v>4742</v>
      </c>
      <c r="I89" s="12">
        <f t="shared" si="5"/>
        <v>4792</v>
      </c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14">
        <f>SUM(B89:I89)</f>
        <v>54667</v>
      </c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>
      <c r="A92" s="49" t="s">
        <v>4</v>
      </c>
      <c r="B92" s="51" t="s">
        <v>23</v>
      </c>
      <c r="C92" s="47"/>
      <c r="D92" s="47"/>
      <c r="E92" s="47"/>
      <c r="F92" s="47"/>
      <c r="G92" s="47"/>
      <c r="H92" s="47"/>
      <c r="I92" s="48"/>
      <c r="J92" s="2"/>
      <c r="K92" s="2"/>
    </row>
    <row r="93" spans="1:11" ht="15.75" customHeight="1">
      <c r="A93" s="63"/>
      <c r="B93" s="51" t="s">
        <v>55</v>
      </c>
      <c r="C93" s="47"/>
      <c r="D93" s="47"/>
      <c r="E93" s="47"/>
      <c r="F93" s="47"/>
      <c r="G93" s="47"/>
      <c r="H93" s="47"/>
      <c r="I93" s="48"/>
      <c r="J93" s="2"/>
      <c r="K93" s="2"/>
    </row>
    <row r="94" spans="1:11" ht="15.75" customHeight="1">
      <c r="A94" s="50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>
      <c r="A95" s="7" t="s">
        <v>14</v>
      </c>
      <c r="B95" s="10">
        <f>' SAN JUAN1'!B95+'SAN JUAN2'!B82</f>
        <v>330</v>
      </c>
      <c r="C95" s="8">
        <f>' SAN JUAN1'!C95+'SAN JUAN2'!C96</f>
        <v>0</v>
      </c>
      <c r="D95" s="8">
        <f>' SAN JUAN1'!D95+'SAN JUAN2'!D96</f>
        <v>0</v>
      </c>
      <c r="E95" s="8">
        <f>' SAN JUAN1'!E95+'SAN JUAN2'!E96</f>
        <v>0</v>
      </c>
      <c r="F95" s="8">
        <f>' SAN JUAN1'!F95+'SAN JUAN2'!F96</f>
        <v>0</v>
      </c>
      <c r="G95" s="8">
        <f>' SAN JUAN1'!G95+'SAN JUAN2'!G96</f>
        <v>0</v>
      </c>
      <c r="H95" s="8">
        <f>' SAN JUAN1'!H95+'SAN JUAN2'!H96</f>
        <v>0</v>
      </c>
      <c r="I95" s="8">
        <f>' SAN JUAN1'!I95+'SAN JUAN2'!I96</f>
        <v>0</v>
      </c>
      <c r="J95" s="2"/>
      <c r="K95" s="2"/>
    </row>
    <row r="96" spans="1:11" ht="15.75" customHeight="1">
      <c r="A96" s="9" t="s">
        <v>15</v>
      </c>
      <c r="B96" s="10"/>
      <c r="C96" s="8">
        <f>' SAN JUAN1'!C96+'SAN JUAN2'!C97</f>
        <v>0</v>
      </c>
      <c r="D96" s="8">
        <f>' SAN JUAN1'!D96+'SAN JUAN2'!D97</f>
        <v>0</v>
      </c>
      <c r="E96" s="8">
        <f>' SAN JUAN1'!E96+'SAN JUAN2'!E97</f>
        <v>0</v>
      </c>
      <c r="F96" s="8">
        <f>' SAN JUAN1'!F96+'SAN JUAN2'!F97</f>
        <v>0</v>
      </c>
      <c r="G96" s="8">
        <f>' SAN JUAN1'!G96+'SAN JUAN2'!G97</f>
        <v>0</v>
      </c>
      <c r="H96" s="8">
        <f>' SAN JUAN1'!H96+'SAN JUAN2'!H97</f>
        <v>0</v>
      </c>
      <c r="I96" s="8">
        <f>' SAN JUAN1'!I96+'SAN JUAN2'!I97</f>
        <v>0</v>
      </c>
      <c r="J96" s="2"/>
      <c r="K96" s="2"/>
    </row>
    <row r="97" spans="1:11" ht="15.75" customHeight="1">
      <c r="A97" s="11" t="s">
        <v>16</v>
      </c>
      <c r="B97" s="10"/>
      <c r="C97" s="8">
        <f>' SAN JUAN1'!C97+'SAN JUAN2'!C98</f>
        <v>416</v>
      </c>
      <c r="D97" s="8">
        <f>' SAN JUAN1'!D97+'SAN JUAN2'!D98</f>
        <v>416</v>
      </c>
      <c r="E97" s="8">
        <f>' SAN JUAN1'!E97+'SAN JUAN2'!E98</f>
        <v>466</v>
      </c>
      <c r="F97" s="8">
        <f>' SAN JUAN1'!F97+'SAN JUAN2'!F98</f>
        <v>466</v>
      </c>
      <c r="G97" s="8">
        <f>' SAN JUAN1'!G97+'SAN JUAN2'!G98</f>
        <v>416</v>
      </c>
      <c r="H97" s="8">
        <f>' SAN JUAN1'!H97+'SAN JUAN2'!H98</f>
        <v>416</v>
      </c>
      <c r="I97" s="8">
        <f>' SAN JUAN1'!I97+'SAN JUAN2'!I98</f>
        <v>456</v>
      </c>
      <c r="J97" s="2"/>
      <c r="K97" s="2"/>
    </row>
    <row r="98" spans="1:11" ht="15.75" customHeight="1">
      <c r="A98" s="11" t="s">
        <v>17</v>
      </c>
      <c r="B98" s="10"/>
      <c r="C98" s="8">
        <f>' SAN JUAN1'!C98+'SAN JUAN2'!C99</f>
        <v>386</v>
      </c>
      <c r="D98" s="8">
        <f>' SAN JUAN1'!D98+'SAN JUAN2'!D99</f>
        <v>386</v>
      </c>
      <c r="E98" s="8">
        <f>' SAN JUAN1'!E98+'SAN JUAN2'!E99</f>
        <v>536</v>
      </c>
      <c r="F98" s="8">
        <f>' SAN JUAN1'!F98+'SAN JUAN2'!F99</f>
        <v>436</v>
      </c>
      <c r="G98" s="8">
        <f>' SAN JUAN1'!G98+'SAN JUAN2'!G99</f>
        <v>436</v>
      </c>
      <c r="H98" s="8">
        <f>' SAN JUAN1'!H98+'SAN JUAN2'!H99</f>
        <v>436</v>
      </c>
      <c r="I98" s="8">
        <f>' SAN JUAN1'!I98+'SAN JUAN2'!I99</f>
        <v>436</v>
      </c>
      <c r="J98" s="2"/>
      <c r="K98" s="2"/>
    </row>
    <row r="99" spans="1:11" ht="15.75" customHeight="1">
      <c r="A99" s="11" t="s">
        <v>18</v>
      </c>
      <c r="B99" s="10"/>
      <c r="C99" s="8">
        <f>' SAN JUAN1'!C99+'SAN JUAN2'!C100</f>
        <v>523</v>
      </c>
      <c r="D99" s="8">
        <f>' SAN JUAN1'!D99+'SAN JUAN2'!D100</f>
        <v>373</v>
      </c>
      <c r="E99" s="8">
        <f>' SAN JUAN1'!E99+'SAN JUAN2'!E100</f>
        <v>523</v>
      </c>
      <c r="F99" s="8">
        <f>' SAN JUAN1'!F99+'SAN JUAN2'!F100</f>
        <v>523</v>
      </c>
      <c r="G99" s="8">
        <f>' SAN JUAN1'!G99+'SAN JUAN2'!G100</f>
        <v>373</v>
      </c>
      <c r="H99" s="8">
        <f>' SAN JUAN1'!H99+'SAN JUAN2'!H100</f>
        <v>523</v>
      </c>
      <c r="I99" s="8">
        <f>' SAN JUAN1'!I99+'SAN JUAN2'!I100</f>
        <v>523</v>
      </c>
      <c r="J99" s="2"/>
      <c r="K99" s="2"/>
    </row>
    <row r="100" spans="1:11" ht="15.75" customHeight="1">
      <c r="A100" s="11" t="s">
        <v>19</v>
      </c>
      <c r="B100" s="10"/>
      <c r="C100" s="8">
        <f>' SAN JUAN1'!C100+'SAN JUAN2'!C101</f>
        <v>368</v>
      </c>
      <c r="D100" s="8">
        <f>' SAN JUAN1'!D100+'SAN JUAN2'!D101</f>
        <v>368</v>
      </c>
      <c r="E100" s="8">
        <f>' SAN JUAN1'!E100+'SAN JUAN2'!E101</f>
        <v>418</v>
      </c>
      <c r="F100" s="8">
        <f>' SAN JUAN1'!F100+'SAN JUAN2'!F101</f>
        <v>368</v>
      </c>
      <c r="G100" s="8">
        <f>' SAN JUAN1'!G100+'SAN JUAN2'!G101</f>
        <v>0</v>
      </c>
      <c r="H100" s="8">
        <f>' SAN JUAN1'!H100+'SAN JUAN2'!H101</f>
        <v>0</v>
      </c>
      <c r="I100" s="8">
        <f>' SAN JUAN1'!I100+'SAN JUAN2'!I101</f>
        <v>0</v>
      </c>
      <c r="J100" s="2"/>
      <c r="K100" s="2"/>
    </row>
    <row r="101" spans="1:11" ht="15.75" customHeight="1">
      <c r="A101" s="11" t="s">
        <v>20</v>
      </c>
      <c r="B101" s="10"/>
      <c r="C101" s="8">
        <f>' SAN JUAN1'!C101+'SAN JUAN2'!C102</f>
        <v>294</v>
      </c>
      <c r="D101" s="8">
        <f>' SAN JUAN1'!D101+'SAN JUAN2'!D102</f>
        <v>294</v>
      </c>
      <c r="E101" s="8">
        <f>' SAN JUAN1'!E101+'SAN JUAN2'!E102</f>
        <v>294</v>
      </c>
      <c r="F101" s="8">
        <f>' SAN JUAN1'!F101+'SAN JUAN2'!F102</f>
        <v>344</v>
      </c>
      <c r="G101" s="8">
        <f>' SAN JUAN1'!G101+'SAN JUAN2'!G102</f>
        <v>0</v>
      </c>
      <c r="H101" s="8">
        <f>' SAN JUAN1'!H101+'SAN JUAN2'!H102</f>
        <v>0</v>
      </c>
      <c r="I101" s="8">
        <f>' SAN JUAN1'!I101+'SAN JUAN2'!I102</f>
        <v>0</v>
      </c>
      <c r="J101" s="2"/>
      <c r="K101" s="2"/>
    </row>
    <row r="102" spans="1:11" ht="15.75" customHeight="1">
      <c r="A102" s="11" t="s">
        <v>21</v>
      </c>
      <c r="B102" s="10"/>
      <c r="C102" s="8">
        <f>' SAN JUAN1'!C102+'SAN JUAN2'!C103</f>
        <v>294</v>
      </c>
      <c r="D102" s="8">
        <f>' SAN JUAN1'!D102+'SAN JUAN2'!D103</f>
        <v>294</v>
      </c>
      <c r="E102" s="8">
        <f>' SAN JUAN1'!E102+'SAN JUAN2'!E103</f>
        <v>294</v>
      </c>
      <c r="F102" s="8">
        <f>' SAN JUAN1'!F102+'SAN JUAN2'!F103</f>
        <v>294</v>
      </c>
      <c r="G102" s="8">
        <f>' SAN JUAN1'!G102+'SAN JUAN2'!G103</f>
        <v>0</v>
      </c>
      <c r="H102" s="8">
        <f>' SAN JUAN1'!H102+'SAN JUAN2'!H103</f>
        <v>0</v>
      </c>
      <c r="I102" s="8">
        <f>' SAN JUAN1'!I102+'SAN JUAN2'!I103</f>
        <v>0</v>
      </c>
      <c r="J102" s="2"/>
      <c r="K102" s="2"/>
    </row>
    <row r="103" spans="1:11" ht="15.75" customHeight="1">
      <c r="A103" s="7" t="s">
        <v>22</v>
      </c>
      <c r="B103" s="12">
        <f t="shared" ref="B103:I103" si="6">SUM(B95:B102)</f>
        <v>330</v>
      </c>
      <c r="C103" s="12">
        <f t="shared" si="6"/>
        <v>2281</v>
      </c>
      <c r="D103" s="12">
        <f t="shared" si="6"/>
        <v>2131</v>
      </c>
      <c r="E103" s="12">
        <f t="shared" si="6"/>
        <v>2531</v>
      </c>
      <c r="F103" s="12">
        <f t="shared" si="6"/>
        <v>2431</v>
      </c>
      <c r="G103" s="12">
        <f t="shared" si="6"/>
        <v>1225</v>
      </c>
      <c r="H103" s="12">
        <f t="shared" si="6"/>
        <v>1375</v>
      </c>
      <c r="I103" s="12">
        <f t="shared" si="6"/>
        <v>1415</v>
      </c>
      <c r="J103" s="2"/>
      <c r="K103" s="2"/>
    </row>
    <row r="104" spans="1:11" ht="15.75" customHeigh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13719</v>
      </c>
      <c r="J104" s="2"/>
      <c r="K104" s="2"/>
    </row>
    <row r="105" spans="1:1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>
      <c r="A107" s="2"/>
      <c r="B107" s="2"/>
      <c r="C107" s="2"/>
      <c r="D107" s="2"/>
      <c r="E107" s="2"/>
      <c r="F107" s="2"/>
      <c r="G107" s="61" t="s">
        <v>48</v>
      </c>
      <c r="H107" s="57">
        <f>I77+I63+I50+I36+I23+I90+I104</f>
        <v>226212</v>
      </c>
      <c r="I107" s="58"/>
      <c r="J107" s="2"/>
      <c r="K107" s="2"/>
    </row>
    <row r="108" spans="1:11" ht="15.75" customHeight="1">
      <c r="A108" s="2"/>
      <c r="B108" s="2"/>
      <c r="C108" s="2"/>
      <c r="D108" s="2"/>
      <c r="E108" s="2"/>
      <c r="F108" s="2"/>
      <c r="G108" s="62"/>
      <c r="H108" s="59"/>
      <c r="I108" s="60"/>
      <c r="J108" s="2"/>
      <c r="K108" s="2"/>
    </row>
  </sheetData>
  <mergeCells count="27">
    <mergeCell ref="A7:I7"/>
    <mergeCell ref="A8:I8"/>
    <mergeCell ref="A9:I9"/>
    <mergeCell ref="A11:A13"/>
    <mergeCell ref="B12:I12"/>
    <mergeCell ref="A10:I10"/>
    <mergeCell ref="B11:I11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B78:I78"/>
    <mergeCell ref="B79:I79"/>
    <mergeCell ref="A92:A94"/>
    <mergeCell ref="B92:I92"/>
    <mergeCell ref="B93:I93"/>
    <mergeCell ref="A78:A80"/>
  </mergeCells>
  <pageMargins left="0.27559055118110237" right="0.27559055118110237" top="0.15748031496062992" bottom="0.15748031496062992" header="0" footer="0"/>
  <pageSetup paperSize="5" scale="88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K100"/>
  <sheetViews>
    <sheetView topLeftCell="A46" workbookViewId="0">
      <selection activeCell="E78" sqref="E78"/>
    </sheetView>
  </sheetViews>
  <sheetFormatPr baseColWidth="10" defaultColWidth="14.42578125" defaultRowHeight="15" customHeight="1"/>
  <cols>
    <col min="1" max="1" width="39" customWidth="1"/>
    <col min="2" max="2" width="10.140625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38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159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f>'MONTE PLATA1'!B14+'MONTE PLATA2 '!B15</f>
        <v>1176</v>
      </c>
      <c r="C14" s="8">
        <f>'MONTE PLATA1'!C14+'MONTE PLATA2 '!C15</f>
        <v>0</v>
      </c>
      <c r="D14" s="8">
        <f>'MONTE PLATA1'!D14+'MONTE PLATA2 '!D15</f>
        <v>0</v>
      </c>
      <c r="E14" s="8">
        <f>'MONTE PLATA1'!E14+'MONTE PLATA2 '!E15</f>
        <v>0</v>
      </c>
      <c r="F14" s="8">
        <f>'MONTE PLATA1'!F14+'MONTE PLATA2 '!F15</f>
        <v>0</v>
      </c>
      <c r="G14" s="8">
        <f>'MONTE PLATA1'!G14+'MONTE PLATA2 '!G15</f>
        <v>0</v>
      </c>
      <c r="H14" s="8">
        <f>'MONTE PLATA1'!H14+'MONTE PLATA2 '!H15</f>
        <v>0</v>
      </c>
      <c r="I14" s="8">
        <f>'MONTE PLATA1'!I14+'MONTE PLATA2 '!I15</f>
        <v>0</v>
      </c>
      <c r="J14" s="5"/>
      <c r="K14" s="2"/>
    </row>
    <row r="15" spans="1:11" ht="18.75">
      <c r="A15" s="9" t="s">
        <v>15</v>
      </c>
      <c r="B15" s="10"/>
      <c r="C15" s="8">
        <f>'MONTE PLATA1'!C15+'MONTE PLATA2 '!C16</f>
        <v>0</v>
      </c>
      <c r="D15" s="8">
        <f>'MONTE PLATA1'!D15+'MONTE PLATA2 '!D16</f>
        <v>0</v>
      </c>
      <c r="E15" s="8">
        <f>'MONTE PLATA1'!E15+'MONTE PLATA2 '!E16</f>
        <v>0</v>
      </c>
      <c r="F15" s="8">
        <f>'MONTE PLATA1'!F15+'MONTE PLATA2 '!F16</f>
        <v>0</v>
      </c>
      <c r="G15" s="8">
        <f>'MONTE PLATA1'!G15+'MONTE PLATA2 '!G16</f>
        <v>0</v>
      </c>
      <c r="H15" s="8">
        <f>'MONTE PLATA1'!H15+'MONTE PLATA2 '!H16</f>
        <v>0</v>
      </c>
      <c r="I15" s="8">
        <f>'MONTE PLATA1'!I15+'MONTE PLATA2 '!I16</f>
        <v>0</v>
      </c>
      <c r="J15" s="5"/>
      <c r="K15" s="2"/>
    </row>
    <row r="16" spans="1:11" ht="18.75">
      <c r="A16" s="11" t="s">
        <v>16</v>
      </c>
      <c r="B16" s="10"/>
      <c r="C16" s="8">
        <f>'MONTE PLATA1'!C16+'MONTE PLATA2 '!C17</f>
        <v>1270</v>
      </c>
      <c r="D16" s="8">
        <f>'MONTE PLATA1'!D16+'MONTE PLATA2 '!D17</f>
        <v>1270</v>
      </c>
      <c r="E16" s="8">
        <f>'MONTE PLATA1'!E16+'MONTE PLATA2 '!E17</f>
        <v>1270</v>
      </c>
      <c r="F16" s="8">
        <f>'MONTE PLATA1'!F16+'MONTE PLATA2 '!F17</f>
        <v>1270</v>
      </c>
      <c r="G16" s="8">
        <f>'MONTE PLATA1'!G16+'MONTE PLATA2 '!G17</f>
        <v>1270</v>
      </c>
      <c r="H16" s="8">
        <f>'MONTE PLATA1'!H16+'MONTE PLATA2 '!H17</f>
        <v>1270</v>
      </c>
      <c r="I16" s="8">
        <f>'MONTE PLATA1'!I16+'MONTE PLATA2 '!I17</f>
        <v>1270</v>
      </c>
      <c r="J16" s="5"/>
      <c r="K16" s="2"/>
    </row>
    <row r="17" spans="1:11" ht="18.75">
      <c r="A17" s="11" t="s">
        <v>17</v>
      </c>
      <c r="B17" s="10"/>
      <c r="C17" s="8">
        <f>'MONTE PLATA1'!C17+'MONTE PLATA2 '!C18</f>
        <v>1239</v>
      </c>
      <c r="D17" s="8">
        <f>'MONTE PLATA1'!D17+'MONTE PLATA2 '!D18</f>
        <v>1239</v>
      </c>
      <c r="E17" s="8">
        <f>'MONTE PLATA1'!E17+'MONTE PLATA2 '!E18</f>
        <v>1239</v>
      </c>
      <c r="F17" s="8">
        <f>'MONTE PLATA1'!F17+'MONTE PLATA2 '!F18</f>
        <v>1239</v>
      </c>
      <c r="G17" s="8">
        <f>'MONTE PLATA1'!G17+'MONTE PLATA2 '!G18</f>
        <v>1239</v>
      </c>
      <c r="H17" s="8">
        <f>'MONTE PLATA1'!H17+'MONTE PLATA2 '!H18</f>
        <v>1239</v>
      </c>
      <c r="I17" s="8">
        <f>'MONTE PLATA1'!I17+'MONTE PLATA2 '!I18</f>
        <v>1239</v>
      </c>
      <c r="J17" s="5"/>
      <c r="K17" s="2"/>
    </row>
    <row r="18" spans="1:11" ht="18.75">
      <c r="A18" s="11" t="s">
        <v>18</v>
      </c>
      <c r="B18" s="10"/>
      <c r="C18" s="8">
        <f>'MONTE PLATA1'!C18+'MONTE PLATA2 '!C19</f>
        <v>1367</v>
      </c>
      <c r="D18" s="8">
        <f>'MONTE PLATA1'!D18+'MONTE PLATA2 '!D19</f>
        <v>1367</v>
      </c>
      <c r="E18" s="8">
        <f>'MONTE PLATA1'!E18+'MONTE PLATA2 '!E19</f>
        <v>1367</v>
      </c>
      <c r="F18" s="8">
        <f>'MONTE PLATA1'!F18+'MONTE PLATA2 '!F19</f>
        <v>1367</v>
      </c>
      <c r="G18" s="8">
        <f>'MONTE PLATA1'!G18+'MONTE PLATA2 '!G19</f>
        <v>1367</v>
      </c>
      <c r="H18" s="8">
        <f>'MONTE PLATA1'!H18+'MONTE PLATA2 '!H19</f>
        <v>1367</v>
      </c>
      <c r="I18" s="8">
        <f>'MONTE PLATA1'!I18+'MONTE PLATA2 '!I19</f>
        <v>1367</v>
      </c>
      <c r="J18" s="5"/>
      <c r="K18" s="2"/>
    </row>
    <row r="19" spans="1:11" ht="18.75">
      <c r="A19" s="11" t="s">
        <v>19</v>
      </c>
      <c r="B19" s="10"/>
      <c r="C19" s="8">
        <f>'MONTE PLATA1'!C19+'MONTE PLATA2 '!C20</f>
        <v>1281</v>
      </c>
      <c r="D19" s="8">
        <f>'MONTE PLATA1'!D19+'MONTE PLATA2 '!D20</f>
        <v>1281</v>
      </c>
      <c r="E19" s="8">
        <f>'MONTE PLATA1'!E19+'MONTE PLATA2 '!E20</f>
        <v>1281</v>
      </c>
      <c r="F19" s="8">
        <f>'MONTE PLATA1'!F19+'MONTE PLATA2 '!F20</f>
        <v>1281</v>
      </c>
      <c r="G19" s="8">
        <f>'MONTE PLATA1'!G19+'MONTE PLATA2 '!G20</f>
        <v>0</v>
      </c>
      <c r="H19" s="8">
        <f>'MONTE PLATA1'!H19+'MONTE PLATA2 '!H20</f>
        <v>0</v>
      </c>
      <c r="I19" s="8">
        <f>'MONTE PLATA1'!I19+'MONTE PLATA2 '!I20</f>
        <v>0</v>
      </c>
      <c r="J19" s="5"/>
      <c r="K19" s="2"/>
    </row>
    <row r="20" spans="1:11" ht="18.75">
      <c r="A20" s="11" t="s">
        <v>20</v>
      </c>
      <c r="B20" s="10"/>
      <c r="C20" s="8">
        <f>'MONTE PLATA1'!C20+'MONTE PLATA2 '!C21</f>
        <v>1337</v>
      </c>
      <c r="D20" s="8">
        <f>'MONTE PLATA1'!D20+'MONTE PLATA2 '!D21</f>
        <v>1337</v>
      </c>
      <c r="E20" s="8">
        <f>'MONTE PLATA1'!E20+'MONTE PLATA2 '!E21</f>
        <v>1337</v>
      </c>
      <c r="F20" s="8">
        <f>'MONTE PLATA1'!F20+'MONTE PLATA2 '!F21</f>
        <v>1337</v>
      </c>
      <c r="G20" s="8">
        <f>'MONTE PLATA1'!G20+'MONTE PLATA2 '!G21</f>
        <v>0</v>
      </c>
      <c r="H20" s="8">
        <f>'MONTE PLATA1'!H20+'MONTE PLATA2 '!H21</f>
        <v>0</v>
      </c>
      <c r="I20" s="8">
        <f>'MONTE PLATA1'!I20+'MONTE PLATA2 '!I21</f>
        <v>0</v>
      </c>
      <c r="J20" s="5"/>
      <c r="K20" s="2"/>
    </row>
    <row r="21" spans="1:11" ht="15.75" customHeight="1">
      <c r="A21" s="11" t="s">
        <v>21</v>
      </c>
      <c r="B21" s="10"/>
      <c r="C21" s="8">
        <f>'MONTE PLATA1'!C21+'MONTE PLATA2 '!C22</f>
        <v>1253</v>
      </c>
      <c r="D21" s="8">
        <f>'MONTE PLATA1'!D21+'MONTE PLATA2 '!D22</f>
        <v>1253</v>
      </c>
      <c r="E21" s="8">
        <f>'MONTE PLATA1'!E21+'MONTE PLATA2 '!E22</f>
        <v>1253</v>
      </c>
      <c r="F21" s="8">
        <f>'MONTE PLATA1'!F21+'MONTE PLATA2 '!F22</f>
        <v>1253</v>
      </c>
      <c r="G21" s="8">
        <f>'MONTE PLATA1'!G21+'MONTE PLATA2 '!G22</f>
        <v>0</v>
      </c>
      <c r="H21" s="8">
        <f>'MONTE PLATA1'!H21+'MONTE PLATA2 '!H22</f>
        <v>0</v>
      </c>
      <c r="I21" s="8">
        <f>'MONTE PLATA1'!I21+'MONTE PLATA2 '!I22</f>
        <v>0</v>
      </c>
      <c r="J21" s="5"/>
      <c r="K21" s="2"/>
    </row>
    <row r="22" spans="1:11" ht="15.75" customHeight="1">
      <c r="A22" s="7" t="s">
        <v>22</v>
      </c>
      <c r="B22" s="12">
        <f>SUM(B14:B21)</f>
        <v>1176</v>
      </c>
      <c r="C22" s="12">
        <f t="shared" ref="C22:I22" si="0">SUM(C16:C21)</f>
        <v>7747</v>
      </c>
      <c r="D22" s="12">
        <f t="shared" si="0"/>
        <v>7747</v>
      </c>
      <c r="E22" s="12">
        <f t="shared" si="0"/>
        <v>7747</v>
      </c>
      <c r="F22" s="12">
        <f t="shared" si="0"/>
        <v>7747</v>
      </c>
      <c r="G22" s="12">
        <f t="shared" si="0"/>
        <v>3876</v>
      </c>
      <c r="H22" s="12">
        <f t="shared" si="0"/>
        <v>3876</v>
      </c>
      <c r="I22" s="12">
        <f t="shared" si="0"/>
        <v>3876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43792</v>
      </c>
      <c r="J23" s="2"/>
      <c r="K23" s="2"/>
    </row>
    <row r="24" spans="1:11" ht="15.75" customHeight="1">
      <c r="A24" s="49" t="s">
        <v>4</v>
      </c>
      <c r="B24" s="51" t="s">
        <v>38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160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f>'MONTE PLATA1'!B27+'MONTE PLATA2 '!B28</f>
        <v>1242</v>
      </c>
      <c r="C27" s="8">
        <f>'MONTE PLATA1'!C27+'MONTE PLATA2 '!C28</f>
        <v>0</v>
      </c>
      <c r="D27" s="8">
        <f>'MONTE PLATA1'!D27+'MONTE PLATA2 '!D28</f>
        <v>0</v>
      </c>
      <c r="E27" s="8">
        <f>'MONTE PLATA1'!E27+'MONTE PLATA2 '!E28</f>
        <v>0</v>
      </c>
      <c r="F27" s="8">
        <f>'MONTE PLATA1'!F27+'MONTE PLATA2 '!F28</f>
        <v>0</v>
      </c>
      <c r="G27" s="8">
        <f>'MONTE PLATA1'!G27+'MONTE PLATA2 '!G28</f>
        <v>0</v>
      </c>
      <c r="H27" s="8">
        <f>'MONTE PLATA1'!H27+'MONTE PLATA2 '!H28</f>
        <v>0</v>
      </c>
      <c r="I27" s="8">
        <f>'MONTE PLATA1'!I27+'MONTE PLATA2 '!I28</f>
        <v>0</v>
      </c>
      <c r="J27" s="2"/>
      <c r="K27" s="2"/>
    </row>
    <row r="28" spans="1:11" ht="15.75" customHeight="1">
      <c r="A28" s="9" t="s">
        <v>15</v>
      </c>
      <c r="B28" s="10"/>
      <c r="C28" s="8">
        <f>'MONTE PLATA1'!C28+'MONTE PLATA2 '!C29</f>
        <v>0</v>
      </c>
      <c r="D28" s="8">
        <f>'MONTE PLATA1'!D28+'MONTE PLATA2 '!D29</f>
        <v>0</v>
      </c>
      <c r="E28" s="8">
        <f>'MONTE PLATA1'!E28+'MONTE PLATA2 '!E29</f>
        <v>0</v>
      </c>
      <c r="F28" s="8">
        <f>'MONTE PLATA1'!F28+'MONTE PLATA2 '!F29</f>
        <v>0</v>
      </c>
      <c r="G28" s="8">
        <f>'MONTE PLATA1'!G28+'MONTE PLATA2 '!G29</f>
        <v>0</v>
      </c>
      <c r="H28" s="8">
        <f>'MONTE PLATA1'!H28+'MONTE PLATA2 '!H29</f>
        <v>0</v>
      </c>
      <c r="I28" s="8">
        <f>'MONTE PLATA1'!I28+'MONTE PLATA2 '!I29</f>
        <v>0</v>
      </c>
      <c r="J28" s="2"/>
      <c r="K28" s="2"/>
    </row>
    <row r="29" spans="1:11" ht="15.75" customHeight="1">
      <c r="A29" s="11" t="s">
        <v>16</v>
      </c>
      <c r="B29" s="10"/>
      <c r="C29" s="8">
        <f>'MONTE PLATA1'!C29+'MONTE PLATA2 '!C30</f>
        <v>1377</v>
      </c>
      <c r="D29" s="8">
        <f>'MONTE PLATA1'!D29+'MONTE PLATA2 '!D30</f>
        <v>1427</v>
      </c>
      <c r="E29" s="8">
        <f>'MONTE PLATA1'!E29+'MONTE PLATA2 '!E30</f>
        <v>1427</v>
      </c>
      <c r="F29" s="8">
        <f>'MONTE PLATA1'!F29+'MONTE PLATA2 '!F30</f>
        <v>1377</v>
      </c>
      <c r="G29" s="8">
        <f>'MONTE PLATA1'!G29+'MONTE PLATA2 '!G30</f>
        <v>1327</v>
      </c>
      <c r="H29" s="8">
        <f>'MONTE PLATA1'!H29+'MONTE PLATA2 '!H30</f>
        <v>1377</v>
      </c>
      <c r="I29" s="8">
        <f>'MONTE PLATA1'!I29+'MONTE PLATA2 '!I30</f>
        <v>1377</v>
      </c>
      <c r="J29" s="2"/>
      <c r="K29" s="2"/>
    </row>
    <row r="30" spans="1:11" ht="15.75" customHeight="1">
      <c r="A30" s="11" t="s">
        <v>17</v>
      </c>
      <c r="B30" s="10"/>
      <c r="C30" s="8">
        <f>'MONTE PLATA1'!C30+'MONTE PLATA2 '!C31</f>
        <v>1330</v>
      </c>
      <c r="D30" s="8">
        <f>'MONTE PLATA1'!D30+'MONTE PLATA2 '!D31</f>
        <v>1330</v>
      </c>
      <c r="E30" s="8">
        <f>'MONTE PLATA1'!E30+'MONTE PLATA2 '!E31</f>
        <v>1380</v>
      </c>
      <c r="F30" s="8">
        <f>'MONTE PLATA1'!F30+'MONTE PLATA2 '!F31</f>
        <v>1330</v>
      </c>
      <c r="G30" s="8">
        <f>'MONTE PLATA1'!G30+'MONTE PLATA2 '!G31</f>
        <v>1280</v>
      </c>
      <c r="H30" s="8">
        <f>'MONTE PLATA1'!H30+'MONTE PLATA2 '!H31</f>
        <v>1330</v>
      </c>
      <c r="I30" s="8">
        <f>'MONTE PLATA1'!I30+'MONTE PLATA2 '!I31</f>
        <v>1330</v>
      </c>
      <c r="J30" s="2"/>
      <c r="K30" s="2"/>
    </row>
    <row r="31" spans="1:11" ht="15.75" customHeight="1">
      <c r="A31" s="11" t="s">
        <v>18</v>
      </c>
      <c r="B31" s="10"/>
      <c r="C31" s="8">
        <f>'MONTE PLATA1'!C31+'MONTE PLATA2 '!C32</f>
        <v>1402</v>
      </c>
      <c r="D31" s="8">
        <f>'MONTE PLATA1'!D31+'MONTE PLATA2 '!D32</f>
        <v>1402</v>
      </c>
      <c r="E31" s="8">
        <f>'MONTE PLATA1'!E31+'MONTE PLATA2 '!E32</f>
        <v>1452</v>
      </c>
      <c r="F31" s="8">
        <f>'MONTE PLATA1'!F31+'MONTE PLATA2 '!F32</f>
        <v>1452</v>
      </c>
      <c r="G31" s="8">
        <f>'MONTE PLATA1'!G31+'MONTE PLATA2 '!G32</f>
        <v>1352</v>
      </c>
      <c r="H31" s="8">
        <f>'MONTE PLATA1'!H31+'MONTE PLATA2 '!H32</f>
        <v>1402</v>
      </c>
      <c r="I31" s="8">
        <f>'MONTE PLATA1'!I31+'MONTE PLATA2 '!I32</f>
        <v>1452</v>
      </c>
      <c r="J31" s="2"/>
      <c r="K31" s="2"/>
    </row>
    <row r="32" spans="1:11" ht="15.75" customHeight="1">
      <c r="A32" s="11" t="s">
        <v>19</v>
      </c>
      <c r="B32" s="10"/>
      <c r="C32" s="8">
        <f>'MONTE PLATA1'!C32+'MONTE PLATA2 '!C33</f>
        <v>1447</v>
      </c>
      <c r="D32" s="8">
        <f>'MONTE PLATA1'!D32+'MONTE PLATA2 '!D33</f>
        <v>1397</v>
      </c>
      <c r="E32" s="8">
        <f>'MONTE PLATA1'!E32+'MONTE PLATA2 '!E33</f>
        <v>1447</v>
      </c>
      <c r="F32" s="8">
        <f>'MONTE PLATA1'!F32+'MONTE PLATA2 '!F33</f>
        <v>1497</v>
      </c>
      <c r="G32" s="8">
        <f>'MONTE PLATA1'!G32+'MONTE PLATA2 '!G33</f>
        <v>0</v>
      </c>
      <c r="H32" s="8">
        <f>'MONTE PLATA1'!H32+'MONTE PLATA2 '!H33</f>
        <v>0</v>
      </c>
      <c r="I32" s="8">
        <f>'MONTE PLATA1'!I32+'MONTE PLATA2 '!I33</f>
        <v>0</v>
      </c>
      <c r="J32" s="2"/>
      <c r="K32" s="2"/>
    </row>
    <row r="33" spans="1:11" ht="15.75" customHeight="1">
      <c r="A33" s="11" t="s">
        <v>20</v>
      </c>
      <c r="B33" s="10"/>
      <c r="C33" s="8">
        <f>'MONTE PLATA1'!C33+'MONTE PLATA2 '!C34</f>
        <v>1422</v>
      </c>
      <c r="D33" s="8">
        <f>'MONTE PLATA1'!D33+'MONTE PLATA2 '!D34</f>
        <v>1422</v>
      </c>
      <c r="E33" s="8">
        <f>'MONTE PLATA1'!E33+'MONTE PLATA2 '!E34</f>
        <v>1472</v>
      </c>
      <c r="F33" s="8">
        <f>'MONTE PLATA1'!F33+'MONTE PLATA2 '!F34</f>
        <v>1422</v>
      </c>
      <c r="G33" s="8">
        <f>'MONTE PLATA1'!G33+'MONTE PLATA2 '!G34</f>
        <v>0</v>
      </c>
      <c r="H33" s="8">
        <f>'MONTE PLATA1'!H33+'MONTE PLATA2 '!H34</f>
        <v>0</v>
      </c>
      <c r="I33" s="8">
        <f>'MONTE PLATA1'!I33+'MONTE PLATA2 '!I34</f>
        <v>0</v>
      </c>
      <c r="J33" s="2"/>
      <c r="K33" s="2"/>
    </row>
    <row r="34" spans="1:11" ht="15.75" customHeight="1">
      <c r="A34" s="11" t="s">
        <v>21</v>
      </c>
      <c r="B34" s="10"/>
      <c r="C34" s="8">
        <f>'MONTE PLATA1'!C34+'MONTE PLATA2 '!C35</f>
        <v>1265</v>
      </c>
      <c r="D34" s="8">
        <f>'MONTE PLATA1'!D34+'MONTE PLATA2 '!D35</f>
        <v>1315</v>
      </c>
      <c r="E34" s="8">
        <f>'MONTE PLATA1'!E34+'MONTE PLATA2 '!E35</f>
        <v>1315</v>
      </c>
      <c r="F34" s="8">
        <f>'MONTE PLATA1'!F34+'MONTE PLATA2 '!F35</f>
        <v>1265</v>
      </c>
      <c r="G34" s="8">
        <f>'MONTE PLATA1'!G34+'MONTE PLATA2 '!G35</f>
        <v>0</v>
      </c>
      <c r="H34" s="8">
        <f>'MONTE PLATA1'!H34+'MONTE PLATA2 '!H35</f>
        <v>0</v>
      </c>
      <c r="I34" s="8">
        <f>'MONTE PLATA1'!I34+'MONTE PLATA2 '!I35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1242</v>
      </c>
      <c r="C35" s="12">
        <f t="shared" si="1"/>
        <v>8243</v>
      </c>
      <c r="D35" s="12">
        <f t="shared" si="1"/>
        <v>8293</v>
      </c>
      <c r="E35" s="12">
        <f t="shared" si="1"/>
        <v>8493</v>
      </c>
      <c r="F35" s="12">
        <f t="shared" si="1"/>
        <v>8343</v>
      </c>
      <c r="G35" s="12">
        <f t="shared" si="1"/>
        <v>3959</v>
      </c>
      <c r="H35" s="12">
        <f t="shared" si="1"/>
        <v>4109</v>
      </c>
      <c r="I35" s="12">
        <f t="shared" si="1"/>
        <v>4159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46841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38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161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>
      <c r="A41" s="7" t="s">
        <v>14</v>
      </c>
      <c r="B41" s="10">
        <f>'MONTE PLATA1'!B41+'MONTE PLATA2 '!B42</f>
        <v>565</v>
      </c>
      <c r="C41" s="8">
        <f>'MONTE PLATA1'!C41+'MONTE PLATA2 '!C42</f>
        <v>0</v>
      </c>
      <c r="D41" s="8">
        <f>'MONTE PLATA1'!D41+'MONTE PLATA2 '!D42</f>
        <v>0</v>
      </c>
      <c r="E41" s="8">
        <f>'MONTE PLATA1'!E41+'MONTE PLATA2 '!E42</f>
        <v>0</v>
      </c>
      <c r="F41" s="8">
        <f>'MONTE PLATA1'!F41+'MONTE PLATA2 '!F42</f>
        <v>0</v>
      </c>
      <c r="G41" s="8">
        <f>'MONTE PLATA1'!G41+'MONTE PLATA2 '!G42</f>
        <v>0</v>
      </c>
      <c r="H41" s="8">
        <f>'MONTE PLATA1'!H41+'MONTE PLATA2 '!H42</f>
        <v>0</v>
      </c>
      <c r="I41" s="8">
        <f>'MONTE PLATA1'!I41+'MONTE PLATA2 '!I42</f>
        <v>0</v>
      </c>
      <c r="J41" s="2"/>
      <c r="K41" s="2"/>
    </row>
    <row r="42" spans="1:11" ht="15.75" customHeight="1">
      <c r="A42" s="9" t="s">
        <v>15</v>
      </c>
      <c r="B42" s="10"/>
      <c r="C42" s="8">
        <f>'MONTE PLATA1'!C42+'MONTE PLATA2 '!C43</f>
        <v>0</v>
      </c>
      <c r="D42" s="8">
        <f>'MONTE PLATA1'!D42+'MONTE PLATA2 '!D43</f>
        <v>0</v>
      </c>
      <c r="E42" s="8">
        <f>'MONTE PLATA1'!E42+'MONTE PLATA2 '!E43</f>
        <v>0</v>
      </c>
      <c r="F42" s="8">
        <f>'MONTE PLATA1'!F42+'MONTE PLATA2 '!F43</f>
        <v>0</v>
      </c>
      <c r="G42" s="8">
        <f>'MONTE PLATA1'!G42+'MONTE PLATA2 '!G43</f>
        <v>0</v>
      </c>
      <c r="H42" s="8">
        <f>'MONTE PLATA1'!H42+'MONTE PLATA2 '!H43</f>
        <v>0</v>
      </c>
      <c r="I42" s="8">
        <f>'MONTE PLATA1'!I42+'MONTE PLATA2 '!I43</f>
        <v>0</v>
      </c>
      <c r="J42" s="2"/>
      <c r="K42" s="2"/>
    </row>
    <row r="43" spans="1:11" ht="15.75" customHeight="1">
      <c r="A43" s="11" t="s">
        <v>16</v>
      </c>
      <c r="B43" s="10"/>
      <c r="C43" s="8">
        <f>'MONTE PLATA1'!C43+'MONTE PLATA2 '!C44</f>
        <v>718</v>
      </c>
      <c r="D43" s="8">
        <f>'MONTE PLATA1'!D43+'MONTE PLATA2 '!D44</f>
        <v>772</v>
      </c>
      <c r="E43" s="8">
        <f>'MONTE PLATA1'!E43+'MONTE PLATA2 '!E44</f>
        <v>768</v>
      </c>
      <c r="F43" s="8">
        <f>'MONTE PLATA1'!F43+'MONTE PLATA2 '!F44</f>
        <v>743</v>
      </c>
      <c r="G43" s="8">
        <f>'MONTE PLATA1'!G43+'MONTE PLATA2 '!G44</f>
        <v>767</v>
      </c>
      <c r="H43" s="8">
        <f>'MONTE PLATA1'!H43+'MONTE PLATA2 '!H44</f>
        <v>718</v>
      </c>
      <c r="I43" s="8">
        <f>'MONTE PLATA1'!I43+'MONTE PLATA2 '!I44</f>
        <v>768</v>
      </c>
      <c r="J43" s="2"/>
      <c r="K43" s="2"/>
    </row>
    <row r="44" spans="1:11" ht="15.75" customHeight="1">
      <c r="A44" s="11" t="s">
        <v>17</v>
      </c>
      <c r="B44" s="10"/>
      <c r="C44" s="8">
        <f>'MONTE PLATA1'!C44+'MONTE PLATA2 '!C45</f>
        <v>741</v>
      </c>
      <c r="D44" s="8">
        <f>'MONTE PLATA1'!D44+'MONTE PLATA2 '!D45</f>
        <v>743</v>
      </c>
      <c r="E44" s="8">
        <f>'MONTE PLATA1'!E44+'MONTE PLATA2 '!E45</f>
        <v>741</v>
      </c>
      <c r="F44" s="8">
        <f>'MONTE PLATA1'!F44+'MONTE PLATA2 '!F45</f>
        <v>829</v>
      </c>
      <c r="G44" s="8">
        <f>'MONTE PLATA1'!G44+'MONTE PLATA2 '!G45</f>
        <v>763</v>
      </c>
      <c r="H44" s="8">
        <f>'MONTE PLATA1'!H44+'MONTE PLATA2 '!H45</f>
        <v>708</v>
      </c>
      <c r="I44" s="8">
        <f>'MONTE PLATA1'!I44+'MONTE PLATA2 '!I45</f>
        <v>743</v>
      </c>
      <c r="J44" s="2"/>
      <c r="K44" s="2"/>
    </row>
    <row r="45" spans="1:11" ht="15.75" customHeight="1">
      <c r="A45" s="11" t="s">
        <v>18</v>
      </c>
      <c r="B45" s="10"/>
      <c r="C45" s="8">
        <f>'MONTE PLATA1'!C45+'MONTE PLATA2 '!C46</f>
        <v>802</v>
      </c>
      <c r="D45" s="8">
        <f>'MONTE PLATA1'!D45+'MONTE PLATA2 '!D46</f>
        <v>834</v>
      </c>
      <c r="E45" s="8">
        <f>'MONTE PLATA1'!E45+'MONTE PLATA2 '!E46</f>
        <v>802</v>
      </c>
      <c r="F45" s="8">
        <f>'MONTE PLATA1'!F45+'MONTE PLATA2 '!F46</f>
        <v>850</v>
      </c>
      <c r="G45" s="8">
        <f>'MONTE PLATA1'!G45+'MONTE PLATA2 '!G46</f>
        <v>848</v>
      </c>
      <c r="H45" s="8">
        <f>'MONTE PLATA1'!H45+'MONTE PLATA2 '!H46</f>
        <v>802</v>
      </c>
      <c r="I45" s="8">
        <f>'MONTE PLATA1'!I45+'MONTE PLATA2 '!I46</f>
        <v>850</v>
      </c>
      <c r="J45" s="2"/>
      <c r="K45" s="2"/>
    </row>
    <row r="46" spans="1:11" ht="15.75" customHeight="1">
      <c r="A46" s="11" t="s">
        <v>19</v>
      </c>
      <c r="B46" s="10"/>
      <c r="C46" s="8">
        <f>'MONTE PLATA1'!C46+'MONTE PLATA2 '!C47</f>
        <v>850</v>
      </c>
      <c r="D46" s="8">
        <f>'MONTE PLATA1'!D46+'MONTE PLATA2 '!D47</f>
        <v>880</v>
      </c>
      <c r="E46" s="8">
        <f>'MONTE PLATA1'!E46+'MONTE PLATA2 '!E47</f>
        <v>850</v>
      </c>
      <c r="F46" s="8">
        <f>'MONTE PLATA1'!F46+'MONTE PLATA2 '!F47</f>
        <v>888</v>
      </c>
      <c r="G46" s="8">
        <f>'MONTE PLATA1'!G46+'MONTE PLATA2 '!G47</f>
        <v>0</v>
      </c>
      <c r="H46" s="8">
        <f>'MONTE PLATA1'!H46+'MONTE PLATA2 '!H47</f>
        <v>0</v>
      </c>
      <c r="I46" s="8">
        <f>'MONTE PLATA1'!I46+'MONTE PLATA2 '!I47</f>
        <v>0</v>
      </c>
      <c r="J46" s="2"/>
      <c r="K46" s="2"/>
    </row>
    <row r="47" spans="1:11" ht="15.75" customHeight="1">
      <c r="A47" s="11" t="s">
        <v>20</v>
      </c>
      <c r="B47" s="10"/>
      <c r="C47" s="8">
        <f>'MONTE PLATA1'!C47+'MONTE PLATA2 '!C48</f>
        <v>805</v>
      </c>
      <c r="D47" s="8">
        <f>'MONTE PLATA1'!D47+'MONTE PLATA2 '!D48</f>
        <v>831</v>
      </c>
      <c r="E47" s="8">
        <f>'MONTE PLATA1'!E47+'MONTE PLATA2 '!E48</f>
        <v>831</v>
      </c>
      <c r="F47" s="8">
        <f>'MONTE PLATA1'!F47+'MONTE PLATA2 '!F48</f>
        <v>836</v>
      </c>
      <c r="G47" s="8">
        <f>'MONTE PLATA1'!G47+'MONTE PLATA2 '!G48</f>
        <v>0</v>
      </c>
      <c r="H47" s="8">
        <f>'MONTE PLATA1'!H47+'MONTE PLATA2 '!H48</f>
        <v>0</v>
      </c>
      <c r="I47" s="8">
        <f>'MONTE PLATA1'!I47+'MONTE PLATA2 '!I48</f>
        <v>0</v>
      </c>
      <c r="J47" s="2"/>
      <c r="K47" s="2"/>
    </row>
    <row r="48" spans="1:11" ht="15.75" customHeight="1">
      <c r="A48" s="11" t="s">
        <v>21</v>
      </c>
      <c r="B48" s="10"/>
      <c r="C48" s="8">
        <f>'MONTE PLATA1'!C48+'MONTE PLATA2 '!C49</f>
        <v>760</v>
      </c>
      <c r="D48" s="8">
        <f>'MONTE PLATA1'!D48+'MONTE PLATA2 '!D49</f>
        <v>760</v>
      </c>
      <c r="E48" s="8">
        <f>'MONTE PLATA1'!E48+'MONTE PLATA2 '!E49</f>
        <v>810</v>
      </c>
      <c r="F48" s="8">
        <f>'MONTE PLATA1'!F48+'MONTE PLATA2 '!F49</f>
        <v>803</v>
      </c>
      <c r="G48" s="8">
        <f>'MONTE PLATA1'!G48+'MONTE PLATA2 '!G49</f>
        <v>0</v>
      </c>
      <c r="H48" s="8">
        <f>'MONTE PLATA1'!H48+'MONTE PLATA2 '!H49</f>
        <v>0</v>
      </c>
      <c r="I48" s="8">
        <f>'MONTE PLATA1'!I48+'MONTE PLATA2 '!I49</f>
        <v>0</v>
      </c>
      <c r="J48" s="2"/>
      <c r="K48" s="2"/>
    </row>
    <row r="49" spans="1:11" ht="15.75" customHeight="1">
      <c r="A49" s="7" t="s">
        <v>22</v>
      </c>
      <c r="B49" s="12">
        <f t="shared" ref="B49:I49" si="2">SUM(B41:B48)</f>
        <v>565</v>
      </c>
      <c r="C49" s="12">
        <f t="shared" si="2"/>
        <v>4676</v>
      </c>
      <c r="D49" s="12">
        <f t="shared" si="2"/>
        <v>4820</v>
      </c>
      <c r="E49" s="12">
        <f t="shared" si="2"/>
        <v>4802</v>
      </c>
      <c r="F49" s="12">
        <f t="shared" si="2"/>
        <v>4949</v>
      </c>
      <c r="G49" s="12">
        <f t="shared" si="2"/>
        <v>2378</v>
      </c>
      <c r="H49" s="12">
        <f t="shared" si="2"/>
        <v>2228</v>
      </c>
      <c r="I49" s="12">
        <f t="shared" si="2"/>
        <v>2361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26779</v>
      </c>
      <c r="J50" s="2"/>
      <c r="K50" s="2"/>
    </row>
    <row r="51" spans="1:11" ht="15.75" customHeight="1">
      <c r="A51" s="49" t="s">
        <v>4</v>
      </c>
      <c r="B51" s="51" t="s">
        <v>38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162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10">
        <f>'MONTE PLATA1'!B54+'MONTE PLATA2 '!B55</f>
        <v>656</v>
      </c>
      <c r="C54" s="8">
        <f>'MONTE PLATA1'!C54+'MONTE PLATA2 '!C55</f>
        <v>0</v>
      </c>
      <c r="D54" s="8">
        <f>'MONTE PLATA1'!D54+'MONTE PLATA2 '!D55</f>
        <v>0</v>
      </c>
      <c r="E54" s="8">
        <f>'MONTE PLATA1'!E54+'MONTE PLATA2 '!E55</f>
        <v>0</v>
      </c>
      <c r="F54" s="8">
        <f>'MONTE PLATA1'!F54+'MONTE PLATA2 '!F55</f>
        <v>0</v>
      </c>
      <c r="G54" s="8">
        <f>'MONTE PLATA1'!G54+'MONTE PLATA2 '!G55</f>
        <v>0</v>
      </c>
      <c r="H54" s="8">
        <f>'MONTE PLATA1'!H54+'MONTE PLATA2 '!H55</f>
        <v>0</v>
      </c>
      <c r="I54" s="8">
        <f>'MONTE PLATA1'!I54+'MONTE PLATA2 '!I55</f>
        <v>0</v>
      </c>
      <c r="J54" s="2"/>
      <c r="K54" s="2"/>
    </row>
    <row r="55" spans="1:11" ht="15.75" customHeight="1">
      <c r="A55" s="9" t="s">
        <v>15</v>
      </c>
      <c r="B55" s="10"/>
      <c r="C55" s="8">
        <f>'MONTE PLATA1'!C55+'MONTE PLATA2 '!C56</f>
        <v>0</v>
      </c>
      <c r="D55" s="8">
        <f>'MONTE PLATA1'!D55+'MONTE PLATA2 '!D56</f>
        <v>0</v>
      </c>
      <c r="E55" s="8">
        <f>'MONTE PLATA1'!E55+'MONTE PLATA2 '!E56</f>
        <v>0</v>
      </c>
      <c r="F55" s="8">
        <f>'MONTE PLATA1'!F55+'MONTE PLATA2 '!F56</f>
        <v>0</v>
      </c>
      <c r="G55" s="8">
        <f>'MONTE PLATA1'!G55+'MONTE PLATA2 '!G56</f>
        <v>0</v>
      </c>
      <c r="H55" s="8">
        <f>'MONTE PLATA1'!H55+'MONTE PLATA2 '!H56</f>
        <v>0</v>
      </c>
      <c r="I55" s="8">
        <f>'MONTE PLATA1'!I55+'MONTE PLATA2 '!I56</f>
        <v>0</v>
      </c>
      <c r="J55" s="2"/>
      <c r="K55" s="2"/>
    </row>
    <row r="56" spans="1:11" ht="15.75" customHeight="1">
      <c r="A56" s="11" t="s">
        <v>16</v>
      </c>
      <c r="B56" s="10"/>
      <c r="C56" s="8">
        <f>'MONTE PLATA1'!C56+'MONTE PLATA2 '!C57</f>
        <v>730</v>
      </c>
      <c r="D56" s="8">
        <f>'MONTE PLATA1'!D56+'MONTE PLATA2 '!D57</f>
        <v>720</v>
      </c>
      <c r="E56" s="8">
        <f>'MONTE PLATA1'!E56+'MONTE PLATA2 '!E57</f>
        <v>735</v>
      </c>
      <c r="F56" s="8">
        <f>'MONTE PLATA1'!F56+'MONTE PLATA2 '!F57</f>
        <v>735</v>
      </c>
      <c r="G56" s="8">
        <f>'MONTE PLATA1'!G56+'MONTE PLATA2 '!G57</f>
        <v>740</v>
      </c>
      <c r="H56" s="8">
        <f>'MONTE PLATA1'!H56+'MONTE PLATA2 '!H57</f>
        <v>820</v>
      </c>
      <c r="I56" s="8">
        <f>'MONTE PLATA1'!I56+'MONTE PLATA2 '!I57</f>
        <v>720</v>
      </c>
      <c r="J56" s="2"/>
      <c r="K56" s="2"/>
    </row>
    <row r="57" spans="1:11" ht="15.75" customHeight="1">
      <c r="A57" s="11" t="s">
        <v>17</v>
      </c>
      <c r="B57" s="10"/>
      <c r="C57" s="8">
        <f>'MONTE PLATA1'!C57+'MONTE PLATA2 '!C58</f>
        <v>666</v>
      </c>
      <c r="D57" s="8">
        <f>'MONTE PLATA1'!D57+'MONTE PLATA2 '!D58</f>
        <v>666</v>
      </c>
      <c r="E57" s="8">
        <f>'MONTE PLATA1'!E57+'MONTE PLATA2 '!E58</f>
        <v>666</v>
      </c>
      <c r="F57" s="8">
        <f>'MONTE PLATA1'!F57+'MONTE PLATA2 '!F58</f>
        <v>666</v>
      </c>
      <c r="G57" s="8">
        <f>'MONTE PLATA1'!G57+'MONTE PLATA2 '!G58</f>
        <v>666</v>
      </c>
      <c r="H57" s="8">
        <f>'MONTE PLATA1'!H57+'MONTE PLATA2 '!H58</f>
        <v>666</v>
      </c>
      <c r="I57" s="8">
        <f>'MONTE PLATA1'!I57+'MONTE PLATA2 '!I58</f>
        <v>666</v>
      </c>
      <c r="J57" s="2"/>
      <c r="K57" s="2"/>
    </row>
    <row r="58" spans="1:11" ht="15.75" customHeight="1">
      <c r="A58" s="11" t="s">
        <v>18</v>
      </c>
      <c r="B58" s="10"/>
      <c r="C58" s="8">
        <f>'MONTE PLATA1'!C58+'MONTE PLATA2 '!C59</f>
        <v>843</v>
      </c>
      <c r="D58" s="8">
        <f>'MONTE PLATA1'!D58+'MONTE PLATA2 '!D59</f>
        <v>843</v>
      </c>
      <c r="E58" s="8">
        <f>'MONTE PLATA1'!E58+'MONTE PLATA2 '!E59</f>
        <v>803</v>
      </c>
      <c r="F58" s="8">
        <f>'MONTE PLATA1'!F58+'MONTE PLATA2 '!F59</f>
        <v>803</v>
      </c>
      <c r="G58" s="8">
        <f>'MONTE PLATA1'!G58+'MONTE PLATA2 '!G59</f>
        <v>803</v>
      </c>
      <c r="H58" s="8">
        <f>'MONTE PLATA1'!H58+'MONTE PLATA2 '!H59</f>
        <v>815</v>
      </c>
      <c r="I58" s="8">
        <f>'MONTE PLATA1'!I58+'MONTE PLATA2 '!I59</f>
        <v>803</v>
      </c>
      <c r="J58" s="2"/>
      <c r="K58" s="2"/>
    </row>
    <row r="59" spans="1:11" ht="15.75" customHeight="1">
      <c r="A59" s="11" t="s">
        <v>19</v>
      </c>
      <c r="B59" s="10"/>
      <c r="C59" s="8">
        <f>'MONTE PLATA1'!C59+'MONTE PLATA2 '!C60</f>
        <v>787</v>
      </c>
      <c r="D59" s="8">
        <f>'MONTE PLATA1'!D59+'MONTE PLATA2 '!D60</f>
        <v>787</v>
      </c>
      <c r="E59" s="8">
        <f>'MONTE PLATA1'!E59+'MONTE PLATA2 '!E60</f>
        <v>787</v>
      </c>
      <c r="F59" s="8">
        <f>'MONTE PLATA1'!F59+'MONTE PLATA2 '!F60</f>
        <v>787</v>
      </c>
      <c r="G59" s="8">
        <f>'MONTE PLATA1'!G59+'MONTE PLATA2 '!G60</f>
        <v>0</v>
      </c>
      <c r="H59" s="8">
        <f>'MONTE PLATA1'!H59+'MONTE PLATA2 '!H60</f>
        <v>0</v>
      </c>
      <c r="I59" s="8">
        <f>'MONTE PLATA1'!I59+'MONTE PLATA2 '!I60</f>
        <v>0</v>
      </c>
      <c r="J59" s="2"/>
      <c r="K59" s="2"/>
    </row>
    <row r="60" spans="1:11" ht="15.75" customHeight="1">
      <c r="A60" s="11" t="s">
        <v>20</v>
      </c>
      <c r="B60" s="10"/>
      <c r="C60" s="8">
        <f>'MONTE PLATA1'!C60+'MONTE PLATA2 '!C61</f>
        <v>811</v>
      </c>
      <c r="D60" s="8">
        <f>'MONTE PLATA1'!D60+'MONTE PLATA2 '!D61</f>
        <v>811</v>
      </c>
      <c r="E60" s="8">
        <f>'MONTE PLATA1'!E60+'MONTE PLATA2 '!E61</f>
        <v>811</v>
      </c>
      <c r="F60" s="8">
        <f>'MONTE PLATA1'!F60+'MONTE PLATA2 '!F61</f>
        <v>811</v>
      </c>
      <c r="G60" s="8">
        <f>'MONTE PLATA1'!G60+'MONTE PLATA2 '!G61</f>
        <v>0</v>
      </c>
      <c r="H60" s="8">
        <f>'MONTE PLATA1'!H60+'MONTE PLATA2 '!H61</f>
        <v>0</v>
      </c>
      <c r="I60" s="8">
        <f>'MONTE PLATA1'!I60+'MONTE PLATA2 '!I61</f>
        <v>0</v>
      </c>
      <c r="J60" s="2"/>
      <c r="K60" s="2"/>
    </row>
    <row r="61" spans="1:11" ht="15.75" customHeight="1">
      <c r="A61" s="11" t="s">
        <v>21</v>
      </c>
      <c r="B61" s="10"/>
      <c r="C61" s="8">
        <f>'MONTE PLATA1'!C61+'MONTE PLATA2 '!C62</f>
        <v>737</v>
      </c>
      <c r="D61" s="8">
        <f>'MONTE PLATA1'!D61+'MONTE PLATA2 '!D62</f>
        <v>737</v>
      </c>
      <c r="E61" s="8">
        <f>'MONTE PLATA1'!E61+'MONTE PLATA2 '!E62</f>
        <v>737</v>
      </c>
      <c r="F61" s="8">
        <f>'MONTE PLATA1'!F61+'MONTE PLATA2 '!F62</f>
        <v>737</v>
      </c>
      <c r="G61" s="8">
        <f>'MONTE PLATA1'!G61+'MONTE PLATA2 '!G62</f>
        <v>0</v>
      </c>
      <c r="H61" s="8">
        <f>'MONTE PLATA1'!H61+'MONTE PLATA2 '!H62</f>
        <v>0</v>
      </c>
      <c r="I61" s="8">
        <f>'MONTE PLATA1'!I61+'MONTE PLATA2 '!I62</f>
        <v>0</v>
      </c>
      <c r="J61" s="2"/>
      <c r="K61" s="2"/>
    </row>
    <row r="62" spans="1:11" ht="15.75" customHeight="1">
      <c r="A62" s="7" t="s">
        <v>22</v>
      </c>
      <c r="B62" s="12">
        <f t="shared" ref="B62:I62" si="3">SUM(B54:B61)</f>
        <v>656</v>
      </c>
      <c r="C62" s="12">
        <f t="shared" si="3"/>
        <v>4574</v>
      </c>
      <c r="D62" s="12">
        <f t="shared" si="3"/>
        <v>4564</v>
      </c>
      <c r="E62" s="12">
        <f t="shared" si="3"/>
        <v>4539</v>
      </c>
      <c r="F62" s="12">
        <f t="shared" si="3"/>
        <v>4539</v>
      </c>
      <c r="G62" s="12">
        <f t="shared" si="3"/>
        <v>2209</v>
      </c>
      <c r="H62" s="12">
        <f t="shared" si="3"/>
        <v>2301</v>
      </c>
      <c r="I62" s="15">
        <f t="shared" si="3"/>
        <v>2189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25571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38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163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10">
        <f>'MONTE PLATA1'!B68+'MONTE PLATA2 '!B69</f>
        <v>490</v>
      </c>
      <c r="C68" s="8">
        <f>'MONTE PLATA1'!C68+'MONTE PLATA2 '!C69</f>
        <v>0</v>
      </c>
      <c r="D68" s="8">
        <f>'MONTE PLATA1'!D68+'MONTE PLATA2 '!D69</f>
        <v>0</v>
      </c>
      <c r="E68" s="8">
        <f>'MONTE PLATA1'!E68+'MONTE PLATA2 '!E69</f>
        <v>0</v>
      </c>
      <c r="F68" s="8">
        <f>'MONTE PLATA1'!F68+'MONTE PLATA2 '!F69</f>
        <v>0</v>
      </c>
      <c r="G68" s="8">
        <f>'MONTE PLATA1'!G68+'MONTE PLATA2 '!G69</f>
        <v>0</v>
      </c>
      <c r="H68" s="8">
        <f>'MONTE PLATA1'!H68+'MONTE PLATA2 '!H69</f>
        <v>0</v>
      </c>
      <c r="I68" s="8">
        <f>'MONTE PLATA1'!I68+'MONTE PLATA2 '!I69</f>
        <v>0</v>
      </c>
      <c r="J68" s="2"/>
      <c r="K68" s="2"/>
    </row>
    <row r="69" spans="1:11" ht="15.75" customHeight="1">
      <c r="A69" s="9" t="s">
        <v>15</v>
      </c>
      <c r="B69" s="10"/>
      <c r="C69" s="8">
        <f>'MONTE PLATA1'!C69+'MONTE PLATA2 '!C70</f>
        <v>0</v>
      </c>
      <c r="D69" s="8">
        <f>'MONTE PLATA1'!D69+'MONTE PLATA2 '!D70</f>
        <v>0</v>
      </c>
      <c r="E69" s="8">
        <f>'MONTE PLATA1'!E69+'MONTE PLATA2 '!E70</f>
        <v>0</v>
      </c>
      <c r="F69" s="8">
        <f>'MONTE PLATA1'!F69+'MONTE PLATA2 '!F70</f>
        <v>0</v>
      </c>
      <c r="G69" s="8">
        <f>'MONTE PLATA1'!G69+'MONTE PLATA2 '!G70</f>
        <v>0</v>
      </c>
      <c r="H69" s="8">
        <f>'MONTE PLATA1'!H69+'MONTE PLATA2 '!H70</f>
        <v>0</v>
      </c>
      <c r="I69" s="8">
        <f>'MONTE PLATA1'!I69+'MONTE PLATA2 '!I70</f>
        <v>0</v>
      </c>
      <c r="J69" s="2"/>
      <c r="K69" s="2"/>
    </row>
    <row r="70" spans="1:11" ht="15.75" customHeight="1">
      <c r="A70" s="11" t="s">
        <v>16</v>
      </c>
      <c r="B70" s="10"/>
      <c r="C70" s="8">
        <f>'MONTE PLATA1'!C70+'MONTE PLATA2 '!C71</f>
        <v>468</v>
      </c>
      <c r="D70" s="8">
        <f>'MONTE PLATA1'!D70+'MONTE PLATA2 '!D71</f>
        <v>458</v>
      </c>
      <c r="E70" s="8">
        <f>'MONTE PLATA1'!E70+'MONTE PLATA2 '!E71</f>
        <v>468</v>
      </c>
      <c r="F70" s="8">
        <f>'MONTE PLATA1'!F70+'MONTE PLATA2 '!F71</f>
        <v>453</v>
      </c>
      <c r="G70" s="8">
        <f>'MONTE PLATA1'!G70+'MONTE PLATA2 '!G71</f>
        <v>428</v>
      </c>
      <c r="H70" s="8">
        <f>'MONTE PLATA1'!H70+'MONTE PLATA2 '!H71</f>
        <v>428</v>
      </c>
      <c r="I70" s="8">
        <f>'MONTE PLATA1'!I70+'MONTE PLATA2 '!I71</f>
        <v>428</v>
      </c>
      <c r="J70" s="2"/>
      <c r="K70" s="2"/>
    </row>
    <row r="71" spans="1:11" ht="15.75" customHeight="1">
      <c r="A71" s="11" t="s">
        <v>17</v>
      </c>
      <c r="B71" s="10"/>
      <c r="C71" s="8">
        <f>'MONTE PLATA1'!C71+'MONTE PLATA2 '!C72</f>
        <v>461</v>
      </c>
      <c r="D71" s="8">
        <f>'MONTE PLATA1'!D71+'MONTE PLATA2 '!D72</f>
        <v>431</v>
      </c>
      <c r="E71" s="8">
        <f>'MONTE PLATA1'!E71+'MONTE PLATA2 '!E72</f>
        <v>461</v>
      </c>
      <c r="F71" s="8">
        <f>'MONTE PLATA1'!F71+'MONTE PLATA2 '!F72</f>
        <v>461</v>
      </c>
      <c r="G71" s="8">
        <f>'MONTE PLATA1'!G71+'MONTE PLATA2 '!G72</f>
        <v>431</v>
      </c>
      <c r="H71" s="8">
        <f>'MONTE PLATA1'!H71+'MONTE PLATA2 '!H72</f>
        <v>471</v>
      </c>
      <c r="I71" s="8">
        <f>'MONTE PLATA1'!I71+'MONTE PLATA2 '!I72</f>
        <v>431</v>
      </c>
      <c r="J71" s="2"/>
      <c r="K71" s="2"/>
    </row>
    <row r="72" spans="1:11" ht="15.75" customHeight="1">
      <c r="A72" s="11" t="s">
        <v>18</v>
      </c>
      <c r="B72" s="10"/>
      <c r="C72" s="8">
        <f>'MONTE PLATA1'!C72+'MONTE PLATA2 '!C73</f>
        <v>587</v>
      </c>
      <c r="D72" s="8">
        <f>'MONTE PLATA1'!D72+'MONTE PLATA2 '!D73</f>
        <v>492</v>
      </c>
      <c r="E72" s="8">
        <f>'MONTE PLATA1'!E72+'MONTE PLATA2 '!E73</f>
        <v>492</v>
      </c>
      <c r="F72" s="8">
        <f>'MONTE PLATA1'!F72+'MONTE PLATA2 '!F73</f>
        <v>462</v>
      </c>
      <c r="G72" s="8">
        <f>'MONTE PLATA1'!G72+'MONTE PLATA2 '!G73</f>
        <v>462</v>
      </c>
      <c r="H72" s="8">
        <f>'MONTE PLATA1'!H72+'MONTE PLATA2 '!H73</f>
        <v>492</v>
      </c>
      <c r="I72" s="8">
        <f>'MONTE PLATA1'!I72+'MONTE PLATA2 '!I73</f>
        <v>502</v>
      </c>
      <c r="J72" s="2"/>
      <c r="K72" s="2"/>
    </row>
    <row r="73" spans="1:11" ht="15.75" customHeight="1">
      <c r="A73" s="11" t="s">
        <v>19</v>
      </c>
      <c r="B73" s="10"/>
      <c r="C73" s="8">
        <f>'MONTE PLATA1'!C73+'MONTE PLATA2 '!C74</f>
        <v>543</v>
      </c>
      <c r="D73" s="8">
        <f>'MONTE PLATA1'!D73+'MONTE PLATA2 '!D74</f>
        <v>503</v>
      </c>
      <c r="E73" s="8">
        <f>'MONTE PLATA1'!E73+'MONTE PLATA2 '!E74</f>
        <v>533</v>
      </c>
      <c r="F73" s="8">
        <f>'MONTE PLATA1'!F73+'MONTE PLATA2 '!F74</f>
        <v>503</v>
      </c>
      <c r="G73" s="8">
        <f>'MONTE PLATA1'!G73+'MONTE PLATA2 '!G74</f>
        <v>0</v>
      </c>
      <c r="H73" s="8">
        <f>'MONTE PLATA1'!H73+'MONTE PLATA2 '!H74</f>
        <v>0</v>
      </c>
      <c r="I73" s="8">
        <f>'MONTE PLATA1'!I73+'MONTE PLATA2 '!I74</f>
        <v>0</v>
      </c>
      <c r="J73" s="2"/>
      <c r="K73" s="2"/>
    </row>
    <row r="74" spans="1:11" ht="15.75" customHeight="1">
      <c r="A74" s="11" t="s">
        <v>20</v>
      </c>
      <c r="B74" s="10"/>
      <c r="C74" s="8">
        <f>'MONTE PLATA1'!C74+'MONTE PLATA2 '!C75</f>
        <v>496</v>
      </c>
      <c r="D74" s="8">
        <f>'MONTE PLATA1'!D74+'MONTE PLATA2 '!D75</f>
        <v>496</v>
      </c>
      <c r="E74" s="8">
        <f>'MONTE PLATA1'!E74+'MONTE PLATA2 '!E75</f>
        <v>466</v>
      </c>
      <c r="F74" s="8">
        <f>'MONTE PLATA1'!F74+'MONTE PLATA2 '!F75</f>
        <v>496</v>
      </c>
      <c r="G74" s="8">
        <f>'MONTE PLATA1'!G74+'MONTE PLATA2 '!G75</f>
        <v>0</v>
      </c>
      <c r="H74" s="8">
        <f>'MONTE PLATA1'!H74+'MONTE PLATA2 '!H75</f>
        <v>0</v>
      </c>
      <c r="I74" s="8">
        <f>'MONTE PLATA1'!I74+'MONTE PLATA2 '!I75</f>
        <v>0</v>
      </c>
      <c r="J74" s="2"/>
      <c r="K74" s="2"/>
    </row>
    <row r="75" spans="1:11" ht="15.75" customHeight="1">
      <c r="A75" s="11" t="s">
        <v>21</v>
      </c>
      <c r="B75" s="10"/>
      <c r="C75" s="8">
        <f>'MONTE PLATA1'!C75+'MONTE PLATA2 '!C76</f>
        <v>559</v>
      </c>
      <c r="D75" s="8">
        <f>'MONTE PLATA1'!D75+'MONTE PLATA2 '!D76</f>
        <v>534</v>
      </c>
      <c r="E75" s="8">
        <f>'MONTE PLATA1'!E75+'MONTE PLATA2 '!E76</f>
        <v>434</v>
      </c>
      <c r="F75" s="8">
        <f>'MONTE PLATA1'!F75+'MONTE PLATA2 '!F76</f>
        <v>474</v>
      </c>
      <c r="G75" s="8">
        <f>'MONTE PLATA1'!G75+'MONTE PLATA2 '!G76</f>
        <v>0</v>
      </c>
      <c r="H75" s="8">
        <f>'MONTE PLATA1'!H75+'MONTE PLATA2 '!H76</f>
        <v>0</v>
      </c>
      <c r="I75" s="8">
        <f>'MONTE PLATA1'!I75+'MONTE PLATA2 '!I76</f>
        <v>0</v>
      </c>
      <c r="J75" s="2"/>
      <c r="K75" s="2"/>
    </row>
    <row r="76" spans="1:11" ht="15.75" customHeight="1">
      <c r="A76" s="7" t="s">
        <v>22</v>
      </c>
      <c r="B76" s="12">
        <f t="shared" ref="B76:I76" si="4">SUM(B68:B75)</f>
        <v>490</v>
      </c>
      <c r="C76" s="12">
        <f t="shared" si="4"/>
        <v>3114</v>
      </c>
      <c r="D76" s="12">
        <f t="shared" si="4"/>
        <v>2914</v>
      </c>
      <c r="E76" s="12">
        <f t="shared" si="4"/>
        <v>2854</v>
      </c>
      <c r="F76" s="12">
        <f t="shared" si="4"/>
        <v>2849</v>
      </c>
      <c r="G76" s="12">
        <f t="shared" si="4"/>
        <v>1321</v>
      </c>
      <c r="H76" s="12">
        <f t="shared" si="4"/>
        <v>1391</v>
      </c>
      <c r="I76" s="12">
        <f t="shared" si="4"/>
        <v>1361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16294</v>
      </c>
      <c r="J77" s="2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61" t="s">
        <v>48</v>
      </c>
      <c r="H80" s="57">
        <f>I77+I63+I50+I36+I23</f>
        <v>159277</v>
      </c>
      <c r="I80" s="58"/>
      <c r="J80" s="2"/>
      <c r="K80" s="2"/>
    </row>
    <row r="81" spans="1:11" ht="15.75" customHeight="1">
      <c r="A81" s="2"/>
      <c r="B81" s="2"/>
      <c r="C81" s="2"/>
      <c r="D81" s="2"/>
      <c r="E81" s="2"/>
      <c r="F81" s="2"/>
      <c r="G81" s="62"/>
      <c r="H81" s="59"/>
      <c r="I81" s="60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1">
    <mergeCell ref="A24:A26"/>
    <mergeCell ref="B24:I24"/>
    <mergeCell ref="B25:I25"/>
    <mergeCell ref="A38:A40"/>
    <mergeCell ref="B38:I38"/>
    <mergeCell ref="B39:I39"/>
    <mergeCell ref="A7:I7"/>
    <mergeCell ref="A8:I8"/>
    <mergeCell ref="A9:I9"/>
    <mergeCell ref="A10:I10"/>
    <mergeCell ref="A11:A13"/>
    <mergeCell ref="B11:I11"/>
    <mergeCell ref="B12:I12"/>
    <mergeCell ref="G80:G81"/>
    <mergeCell ref="H80:I81"/>
    <mergeCell ref="B51:I51"/>
    <mergeCell ref="B52:I52"/>
    <mergeCell ref="A65:A67"/>
    <mergeCell ref="B65:I65"/>
    <mergeCell ref="B66:I66"/>
    <mergeCell ref="A51:A53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K100"/>
  <sheetViews>
    <sheetView topLeftCell="A52" workbookViewId="0"/>
  </sheetViews>
  <sheetFormatPr baseColWidth="10" defaultColWidth="14.42578125" defaultRowHeight="15" customHeight="1"/>
  <cols>
    <col min="1" max="1" width="39" style="24" customWidth="1"/>
    <col min="2" max="2" width="10.140625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38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159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v>1176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10"/>
      <c r="C16" s="8">
        <v>1270</v>
      </c>
      <c r="D16" s="8">
        <v>1270</v>
      </c>
      <c r="E16" s="8">
        <v>1270</v>
      </c>
      <c r="F16" s="8">
        <v>1270</v>
      </c>
      <c r="G16" s="8">
        <v>1270</v>
      </c>
      <c r="H16" s="8">
        <v>1270</v>
      </c>
      <c r="I16" s="8">
        <v>1270</v>
      </c>
      <c r="J16" s="5"/>
      <c r="K16" s="2"/>
    </row>
    <row r="17" spans="1:11" ht="20.25" thickTop="1" thickBot="1">
      <c r="A17" s="11" t="s">
        <v>17</v>
      </c>
      <c r="B17" s="10"/>
      <c r="C17" s="8">
        <v>1239</v>
      </c>
      <c r="D17" s="8">
        <v>1239</v>
      </c>
      <c r="E17" s="8">
        <v>1239</v>
      </c>
      <c r="F17" s="8">
        <v>1239</v>
      </c>
      <c r="G17" s="8">
        <v>1239</v>
      </c>
      <c r="H17" s="8">
        <v>1239</v>
      </c>
      <c r="I17" s="8">
        <v>1239</v>
      </c>
      <c r="J17" s="5"/>
      <c r="K17" s="2"/>
    </row>
    <row r="18" spans="1:11" ht="20.25" thickTop="1" thickBot="1">
      <c r="A18" s="11" t="s">
        <v>18</v>
      </c>
      <c r="B18" s="10"/>
      <c r="C18" s="8">
        <v>1367</v>
      </c>
      <c r="D18" s="8">
        <v>1367</v>
      </c>
      <c r="E18" s="8">
        <v>1367</v>
      </c>
      <c r="F18" s="8">
        <v>1367</v>
      </c>
      <c r="G18" s="8">
        <v>1367</v>
      </c>
      <c r="H18" s="8">
        <v>1367</v>
      </c>
      <c r="I18" s="8">
        <v>1367</v>
      </c>
      <c r="J18" s="5"/>
      <c r="K18" s="2"/>
    </row>
    <row r="19" spans="1:11" ht="20.25" thickTop="1" thickBot="1">
      <c r="A19" s="11" t="s">
        <v>19</v>
      </c>
      <c r="B19" s="10"/>
      <c r="C19" s="8">
        <v>1281</v>
      </c>
      <c r="D19" s="8">
        <v>1281</v>
      </c>
      <c r="E19" s="8">
        <v>1281</v>
      </c>
      <c r="F19" s="8">
        <v>1281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10"/>
      <c r="C20" s="8">
        <v>1337</v>
      </c>
      <c r="D20" s="8">
        <v>1337</v>
      </c>
      <c r="E20" s="8">
        <v>1337</v>
      </c>
      <c r="F20" s="8">
        <v>1337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10"/>
      <c r="C21" s="8">
        <v>1253</v>
      </c>
      <c r="D21" s="8">
        <v>1253</v>
      </c>
      <c r="E21" s="8">
        <v>1253</v>
      </c>
      <c r="F21" s="8">
        <v>1253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2">
        <f>SUM(B14:B21)</f>
        <v>1176</v>
      </c>
      <c r="C22" s="12">
        <f t="shared" ref="C22:I22" si="0">SUM(C16:C21)</f>
        <v>7747</v>
      </c>
      <c r="D22" s="12">
        <f t="shared" si="0"/>
        <v>7747</v>
      </c>
      <c r="E22" s="12">
        <f t="shared" si="0"/>
        <v>7747</v>
      </c>
      <c r="F22" s="12">
        <f t="shared" si="0"/>
        <v>7747</v>
      </c>
      <c r="G22" s="12">
        <f t="shared" si="0"/>
        <v>3876</v>
      </c>
      <c r="H22" s="12">
        <f t="shared" si="0"/>
        <v>3876</v>
      </c>
      <c r="I22" s="12">
        <f t="shared" si="0"/>
        <v>3876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43792</v>
      </c>
      <c r="J23" s="2"/>
      <c r="K23" s="2"/>
    </row>
    <row r="24" spans="1:11" ht="15.75" customHeight="1" thickTop="1" thickBot="1">
      <c r="A24" s="69" t="s">
        <v>4</v>
      </c>
      <c r="B24" s="51" t="s">
        <v>38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160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v>1092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1177</v>
      </c>
      <c r="D29" s="8">
        <v>1177</v>
      </c>
      <c r="E29" s="8">
        <v>1177</v>
      </c>
      <c r="F29" s="8">
        <v>1177</v>
      </c>
      <c r="G29" s="8">
        <v>1177</v>
      </c>
      <c r="H29" s="8">
        <v>1177</v>
      </c>
      <c r="I29" s="8">
        <v>1177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1130</v>
      </c>
      <c r="D30" s="8">
        <v>1130</v>
      </c>
      <c r="E30" s="8">
        <v>1130</v>
      </c>
      <c r="F30" s="8">
        <v>1130</v>
      </c>
      <c r="G30" s="8">
        <v>1130</v>
      </c>
      <c r="H30" s="8">
        <v>1130</v>
      </c>
      <c r="I30" s="8">
        <v>1130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1202</v>
      </c>
      <c r="D31" s="8">
        <v>1202</v>
      </c>
      <c r="E31" s="8">
        <v>1202</v>
      </c>
      <c r="F31" s="8">
        <v>1202</v>
      </c>
      <c r="G31" s="8">
        <v>1202</v>
      </c>
      <c r="H31" s="8">
        <v>1202</v>
      </c>
      <c r="I31" s="8">
        <v>1202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1197</v>
      </c>
      <c r="D32" s="8">
        <v>1197</v>
      </c>
      <c r="E32" s="8">
        <v>1197</v>
      </c>
      <c r="F32" s="8">
        <v>1197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1222</v>
      </c>
      <c r="D33" s="8">
        <v>1222</v>
      </c>
      <c r="E33" s="8">
        <v>1222</v>
      </c>
      <c r="F33" s="8">
        <v>1222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1065</v>
      </c>
      <c r="D34" s="8">
        <v>1065</v>
      </c>
      <c r="E34" s="8">
        <v>1065</v>
      </c>
      <c r="F34" s="8">
        <v>1065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1092</v>
      </c>
      <c r="C35" s="12">
        <f t="shared" si="1"/>
        <v>6993</v>
      </c>
      <c r="D35" s="12">
        <f t="shared" si="1"/>
        <v>6993</v>
      </c>
      <c r="E35" s="12">
        <f t="shared" si="1"/>
        <v>6993</v>
      </c>
      <c r="F35" s="12">
        <f t="shared" si="1"/>
        <v>6993</v>
      </c>
      <c r="G35" s="12">
        <f t="shared" si="1"/>
        <v>3509</v>
      </c>
      <c r="H35" s="12">
        <f t="shared" si="1"/>
        <v>3509</v>
      </c>
      <c r="I35" s="12">
        <f t="shared" si="1"/>
        <v>3509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39591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38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161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10">
        <v>559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717</v>
      </c>
      <c r="D43" s="8">
        <v>717</v>
      </c>
      <c r="E43" s="8">
        <v>717</v>
      </c>
      <c r="F43" s="8">
        <v>717</v>
      </c>
      <c r="G43" s="8">
        <v>717</v>
      </c>
      <c r="H43" s="8">
        <v>717</v>
      </c>
      <c r="I43" s="8">
        <v>717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707</v>
      </c>
      <c r="D44" s="8">
        <v>707</v>
      </c>
      <c r="E44" s="8">
        <v>707</v>
      </c>
      <c r="F44" s="8">
        <v>707</v>
      </c>
      <c r="G44" s="8">
        <v>707</v>
      </c>
      <c r="H44" s="8">
        <v>707</v>
      </c>
      <c r="I44" s="8">
        <v>707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800</v>
      </c>
      <c r="D45" s="8">
        <v>800</v>
      </c>
      <c r="E45" s="8">
        <v>800</v>
      </c>
      <c r="F45" s="8">
        <v>800</v>
      </c>
      <c r="G45" s="8">
        <v>800</v>
      </c>
      <c r="H45" s="8">
        <v>800</v>
      </c>
      <c r="I45" s="8">
        <v>800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849</v>
      </c>
      <c r="D46" s="8">
        <v>849</v>
      </c>
      <c r="E46" s="8">
        <v>849</v>
      </c>
      <c r="F46" s="8">
        <v>849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805</v>
      </c>
      <c r="D47" s="8">
        <v>805</v>
      </c>
      <c r="E47" s="8">
        <v>805</v>
      </c>
      <c r="F47" s="8">
        <v>805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760</v>
      </c>
      <c r="D48" s="8">
        <v>760</v>
      </c>
      <c r="E48" s="8">
        <v>760</v>
      </c>
      <c r="F48" s="8">
        <v>760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559</v>
      </c>
      <c r="C49" s="12">
        <f t="shared" si="2"/>
        <v>4638</v>
      </c>
      <c r="D49" s="12">
        <f t="shared" si="2"/>
        <v>4638</v>
      </c>
      <c r="E49" s="12">
        <f t="shared" si="2"/>
        <v>4638</v>
      </c>
      <c r="F49" s="12">
        <f t="shared" si="2"/>
        <v>4638</v>
      </c>
      <c r="G49" s="12">
        <f t="shared" si="2"/>
        <v>2224</v>
      </c>
      <c r="H49" s="12">
        <f t="shared" si="2"/>
        <v>2224</v>
      </c>
      <c r="I49" s="12">
        <f t="shared" si="2"/>
        <v>2224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25783</v>
      </c>
      <c r="J50" s="2"/>
      <c r="K50" s="2"/>
    </row>
    <row r="51" spans="1:11" ht="15.75" customHeight="1" thickTop="1" thickBot="1">
      <c r="A51" s="69" t="s">
        <v>4</v>
      </c>
      <c r="B51" s="51" t="s">
        <v>38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162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10">
        <v>616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720</v>
      </c>
      <c r="D56" s="8">
        <v>720</v>
      </c>
      <c r="E56" s="8">
        <v>720</v>
      </c>
      <c r="F56" s="8">
        <v>720</v>
      </c>
      <c r="G56" s="8">
        <v>720</v>
      </c>
      <c r="H56" s="8">
        <v>720</v>
      </c>
      <c r="I56" s="8">
        <v>720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666</v>
      </c>
      <c r="D57" s="8">
        <v>666</v>
      </c>
      <c r="E57" s="8">
        <v>666</v>
      </c>
      <c r="F57" s="8">
        <v>666</v>
      </c>
      <c r="G57" s="8">
        <v>666</v>
      </c>
      <c r="H57" s="8">
        <v>666</v>
      </c>
      <c r="I57" s="8">
        <v>666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803</v>
      </c>
      <c r="D58" s="8">
        <v>803</v>
      </c>
      <c r="E58" s="8">
        <v>803</v>
      </c>
      <c r="F58" s="8">
        <v>803</v>
      </c>
      <c r="G58" s="8">
        <v>803</v>
      </c>
      <c r="H58" s="8">
        <v>803</v>
      </c>
      <c r="I58" s="8">
        <v>803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787</v>
      </c>
      <c r="D59" s="8">
        <v>787</v>
      </c>
      <c r="E59" s="8">
        <v>787</v>
      </c>
      <c r="F59" s="8">
        <v>787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811</v>
      </c>
      <c r="D60" s="8">
        <v>811</v>
      </c>
      <c r="E60" s="8">
        <v>811</v>
      </c>
      <c r="F60" s="8">
        <v>811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737</v>
      </c>
      <c r="D61" s="8">
        <v>737</v>
      </c>
      <c r="E61" s="8">
        <v>737</v>
      </c>
      <c r="F61" s="8">
        <v>737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616</v>
      </c>
      <c r="C62" s="12">
        <f t="shared" si="3"/>
        <v>4524</v>
      </c>
      <c r="D62" s="12">
        <f t="shared" si="3"/>
        <v>4524</v>
      </c>
      <c r="E62" s="12">
        <f t="shared" si="3"/>
        <v>4524</v>
      </c>
      <c r="F62" s="12">
        <f t="shared" si="3"/>
        <v>4524</v>
      </c>
      <c r="G62" s="12">
        <f t="shared" si="3"/>
        <v>2189</v>
      </c>
      <c r="H62" s="12">
        <f t="shared" si="3"/>
        <v>2189</v>
      </c>
      <c r="I62" s="15">
        <f t="shared" si="3"/>
        <v>2189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25279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38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163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10">
        <v>365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 thickTop="1" thickBot="1">
      <c r="A69" s="9" t="s">
        <v>15</v>
      </c>
      <c r="B69" s="10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 thickTop="1" thickBot="1">
      <c r="A70" s="11" t="s">
        <v>16</v>
      </c>
      <c r="B70" s="10"/>
      <c r="C70" s="8">
        <v>428</v>
      </c>
      <c r="D70" s="8">
        <v>428</v>
      </c>
      <c r="E70" s="8">
        <v>428</v>
      </c>
      <c r="F70" s="8">
        <v>428</v>
      </c>
      <c r="G70" s="8">
        <v>428</v>
      </c>
      <c r="H70" s="8">
        <v>428</v>
      </c>
      <c r="I70" s="8">
        <v>428</v>
      </c>
      <c r="J70" s="2"/>
      <c r="K70" s="2"/>
    </row>
    <row r="71" spans="1:11" ht="15.75" customHeight="1" thickTop="1" thickBot="1">
      <c r="A71" s="11" t="s">
        <v>17</v>
      </c>
      <c r="B71" s="10"/>
      <c r="C71" s="8">
        <v>431</v>
      </c>
      <c r="D71" s="8">
        <v>431</v>
      </c>
      <c r="E71" s="8">
        <v>431</v>
      </c>
      <c r="F71" s="8">
        <v>431</v>
      </c>
      <c r="G71" s="8">
        <v>431</v>
      </c>
      <c r="H71" s="8">
        <v>431</v>
      </c>
      <c r="I71" s="8">
        <v>431</v>
      </c>
      <c r="J71" s="2"/>
      <c r="K71" s="2"/>
    </row>
    <row r="72" spans="1:11" ht="15.75" customHeight="1" thickTop="1" thickBot="1">
      <c r="A72" s="11" t="s">
        <v>18</v>
      </c>
      <c r="B72" s="10"/>
      <c r="C72" s="8">
        <v>462</v>
      </c>
      <c r="D72" s="8">
        <v>462</v>
      </c>
      <c r="E72" s="8">
        <v>462</v>
      </c>
      <c r="F72" s="8">
        <v>462</v>
      </c>
      <c r="G72" s="8">
        <v>462</v>
      </c>
      <c r="H72" s="8">
        <v>462</v>
      </c>
      <c r="I72" s="8">
        <v>462</v>
      </c>
      <c r="J72" s="2"/>
      <c r="K72" s="2"/>
    </row>
    <row r="73" spans="1:11" ht="15.75" customHeight="1" thickTop="1" thickBot="1">
      <c r="A73" s="11" t="s">
        <v>19</v>
      </c>
      <c r="B73" s="10"/>
      <c r="C73" s="8">
        <v>503</v>
      </c>
      <c r="D73" s="8">
        <v>503</v>
      </c>
      <c r="E73" s="8">
        <v>503</v>
      </c>
      <c r="F73" s="8">
        <v>503</v>
      </c>
      <c r="G73" s="8"/>
      <c r="H73" s="8"/>
      <c r="I73" s="8"/>
      <c r="J73" s="2"/>
      <c r="K73" s="2"/>
    </row>
    <row r="74" spans="1:11" ht="15.75" customHeight="1" thickTop="1" thickBot="1">
      <c r="A74" s="11" t="s">
        <v>20</v>
      </c>
      <c r="B74" s="10"/>
      <c r="C74" s="8">
        <v>466</v>
      </c>
      <c r="D74" s="8">
        <v>466</v>
      </c>
      <c r="E74" s="8">
        <v>466</v>
      </c>
      <c r="F74" s="8">
        <v>466</v>
      </c>
      <c r="G74" s="8"/>
      <c r="H74" s="8"/>
      <c r="I74" s="8"/>
      <c r="J74" s="2"/>
      <c r="K74" s="2"/>
    </row>
    <row r="75" spans="1:11" ht="15.75" customHeight="1" thickTop="1" thickBot="1">
      <c r="A75" s="11" t="s">
        <v>21</v>
      </c>
      <c r="B75" s="10"/>
      <c r="C75" s="8">
        <v>434</v>
      </c>
      <c r="D75" s="8">
        <v>434</v>
      </c>
      <c r="E75" s="8">
        <v>434</v>
      </c>
      <c r="F75" s="8">
        <v>434</v>
      </c>
      <c r="G75" s="8"/>
      <c r="H75" s="8"/>
      <c r="I75" s="8"/>
      <c r="J75" s="2"/>
      <c r="K75" s="2"/>
    </row>
    <row r="76" spans="1:11" ht="15.75" customHeight="1" thickTop="1" thickBot="1">
      <c r="A76" s="7" t="s">
        <v>22</v>
      </c>
      <c r="B76" s="12">
        <f t="shared" ref="B76:I76" si="4">SUM(B68:B75)</f>
        <v>365</v>
      </c>
      <c r="C76" s="12">
        <f t="shared" si="4"/>
        <v>2724</v>
      </c>
      <c r="D76" s="12">
        <f t="shared" si="4"/>
        <v>2724</v>
      </c>
      <c r="E76" s="12">
        <f t="shared" si="4"/>
        <v>2724</v>
      </c>
      <c r="F76" s="12">
        <f t="shared" si="4"/>
        <v>2724</v>
      </c>
      <c r="G76" s="12">
        <f t="shared" si="4"/>
        <v>1321</v>
      </c>
      <c r="H76" s="12">
        <f t="shared" si="4"/>
        <v>1321</v>
      </c>
      <c r="I76" s="12">
        <f t="shared" si="4"/>
        <v>1321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15224</v>
      </c>
      <c r="J77" s="2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thickBo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64" t="s">
        <v>48</v>
      </c>
      <c r="H80" s="57">
        <f>I77+I63+I50+I36+I23</f>
        <v>149669</v>
      </c>
      <c r="I80" s="66"/>
      <c r="J80" s="2"/>
      <c r="K80" s="2"/>
    </row>
    <row r="81" spans="1:11" ht="15.75" customHeight="1" thickBot="1">
      <c r="A81" s="2"/>
      <c r="B81" s="2"/>
      <c r="C81" s="2"/>
      <c r="D81" s="2"/>
      <c r="E81" s="2"/>
      <c r="F81" s="2"/>
      <c r="G81" s="65"/>
      <c r="H81" s="67"/>
      <c r="I81" s="68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1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G80:G81"/>
    <mergeCell ref="H80:I81"/>
    <mergeCell ref="A51:A53"/>
    <mergeCell ref="B51:I51"/>
    <mergeCell ref="B52:I52"/>
    <mergeCell ref="A65:A67"/>
    <mergeCell ref="B65:I65"/>
    <mergeCell ref="B66:I66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I86"/>
  <sheetViews>
    <sheetView topLeftCell="A55" workbookViewId="0">
      <selection activeCell="H57" sqref="H57"/>
    </sheetView>
  </sheetViews>
  <sheetFormatPr baseColWidth="10" defaultRowHeight="15"/>
  <cols>
    <col min="1" max="1" width="29.5703125" style="26" customWidth="1"/>
    <col min="2" max="2" width="11.42578125" style="26"/>
    <col min="3" max="3" width="19.7109375" style="26" customWidth="1"/>
    <col min="4" max="4" width="16.85546875" style="26" customWidth="1"/>
    <col min="5" max="5" width="20" style="26" customWidth="1"/>
    <col min="6" max="7" width="22.85546875" style="26" customWidth="1"/>
    <col min="8" max="8" width="19.42578125" style="26" customWidth="1"/>
    <col min="9" max="9" width="18.140625" style="26" customWidth="1"/>
    <col min="10" max="16384" width="11.42578125" style="26"/>
  </cols>
  <sheetData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9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9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9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9" ht="20.25" thickTop="1" thickBot="1">
      <c r="A12" s="80" t="s">
        <v>4</v>
      </c>
      <c r="B12" s="80" t="s">
        <v>38</v>
      </c>
      <c r="C12" s="80"/>
      <c r="D12" s="80"/>
      <c r="E12" s="80"/>
      <c r="F12" s="80"/>
      <c r="G12" s="80"/>
      <c r="H12" s="80"/>
      <c r="I12" s="80"/>
    </row>
    <row r="13" spans="1:9" ht="20.25" thickTop="1" thickBot="1">
      <c r="A13" s="80"/>
      <c r="B13" s="81" t="s">
        <v>159</v>
      </c>
      <c r="C13" s="82"/>
      <c r="D13" s="82"/>
      <c r="E13" s="82"/>
      <c r="F13" s="82"/>
      <c r="G13" s="82"/>
      <c r="H13" s="82"/>
      <c r="I13" s="83"/>
    </row>
    <row r="14" spans="1:9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9" ht="20.25" thickTop="1" thickBot="1">
      <c r="A15" s="28" t="s">
        <v>14</v>
      </c>
      <c r="B15" s="31"/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0" t="s">
        <v>15</v>
      </c>
      <c r="B16" s="31"/>
      <c r="C16" s="29"/>
      <c r="D16" s="29"/>
      <c r="E16" s="29"/>
      <c r="F16" s="29"/>
      <c r="G16" s="29"/>
      <c r="H16" s="29"/>
      <c r="I16" s="29"/>
    </row>
    <row r="17" spans="1:9" ht="20.25" thickTop="1" thickBot="1">
      <c r="A17" s="32" t="s">
        <v>16</v>
      </c>
      <c r="B17" s="31"/>
      <c r="C17" s="29"/>
      <c r="D17" s="29"/>
      <c r="E17" s="29"/>
      <c r="F17" s="29"/>
      <c r="G17" s="29"/>
      <c r="H17" s="29"/>
      <c r="I17" s="29"/>
    </row>
    <row r="18" spans="1:9" ht="20.25" thickTop="1" thickBot="1">
      <c r="A18" s="32" t="s">
        <v>17</v>
      </c>
      <c r="B18" s="31"/>
      <c r="C18" s="29"/>
      <c r="D18" s="29"/>
      <c r="E18" s="29"/>
      <c r="F18" s="29"/>
      <c r="G18" s="29"/>
      <c r="H18" s="29"/>
      <c r="I18" s="29"/>
    </row>
    <row r="19" spans="1:9" ht="20.25" thickTop="1" thickBot="1">
      <c r="A19" s="32" t="s">
        <v>18</v>
      </c>
      <c r="B19" s="31"/>
      <c r="C19" s="29"/>
      <c r="D19" s="29"/>
      <c r="E19" s="29"/>
      <c r="F19" s="29"/>
      <c r="G19" s="29"/>
      <c r="H19" s="29"/>
      <c r="I19" s="29"/>
    </row>
    <row r="20" spans="1:9" ht="20.25" thickTop="1" thickBot="1">
      <c r="A20" s="32" t="s">
        <v>19</v>
      </c>
      <c r="B20" s="31"/>
      <c r="C20" s="29"/>
      <c r="D20" s="29"/>
      <c r="E20" s="29"/>
      <c r="F20" s="29"/>
      <c r="G20" s="29"/>
      <c r="H20" s="29"/>
      <c r="I20" s="29"/>
    </row>
    <row r="21" spans="1:9" ht="20.25" thickTop="1" thickBot="1">
      <c r="A21" s="32" t="s">
        <v>20</v>
      </c>
      <c r="B21" s="31"/>
      <c r="C21" s="29"/>
      <c r="D21" s="29"/>
      <c r="E21" s="29"/>
      <c r="F21" s="29"/>
      <c r="G21" s="29"/>
      <c r="H21" s="29"/>
      <c r="I21" s="29"/>
    </row>
    <row r="22" spans="1:9" ht="20.25" thickTop="1" thickBot="1">
      <c r="A22" s="32" t="s">
        <v>21</v>
      </c>
      <c r="B22" s="31"/>
      <c r="C22" s="29"/>
      <c r="D22" s="29"/>
      <c r="E22" s="29"/>
      <c r="F22" s="29"/>
      <c r="G22" s="29"/>
      <c r="H22" s="29"/>
      <c r="I22" s="29"/>
    </row>
    <row r="23" spans="1:9" ht="20.25" thickTop="1" thickBot="1">
      <c r="A23" s="28" t="s">
        <v>22</v>
      </c>
      <c r="B23" s="33">
        <f>SUM(B15:B22)</f>
        <v>0</v>
      </c>
      <c r="C23" s="33">
        <f t="shared" ref="C23:I23" si="0">SUM(C17:C22)</f>
        <v>0</v>
      </c>
      <c r="D23" s="33">
        <f t="shared" si="0"/>
        <v>0</v>
      </c>
      <c r="E23" s="33">
        <f t="shared" si="0"/>
        <v>0</v>
      </c>
      <c r="F23" s="33">
        <f t="shared" si="0"/>
        <v>0</v>
      </c>
      <c r="G23" s="33">
        <f t="shared" si="0"/>
        <v>0</v>
      </c>
      <c r="H23" s="33">
        <f t="shared" si="0"/>
        <v>0</v>
      </c>
      <c r="I23" s="33">
        <f t="shared" si="0"/>
        <v>0</v>
      </c>
    </row>
    <row r="24" spans="1:9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0</v>
      </c>
    </row>
    <row r="25" spans="1:9" ht="20.25" thickTop="1" thickBot="1">
      <c r="A25" s="80" t="s">
        <v>4</v>
      </c>
      <c r="B25" s="80" t="s">
        <v>38</v>
      </c>
      <c r="C25" s="80"/>
      <c r="D25" s="80"/>
      <c r="E25" s="80"/>
      <c r="F25" s="80"/>
      <c r="G25" s="80"/>
      <c r="H25" s="80"/>
      <c r="I25" s="80"/>
    </row>
    <row r="26" spans="1:9" ht="20.25" thickTop="1" thickBot="1">
      <c r="A26" s="80"/>
      <c r="B26" s="81" t="s">
        <v>160</v>
      </c>
      <c r="C26" s="82"/>
      <c r="D26" s="82"/>
      <c r="E26" s="82"/>
      <c r="F26" s="82"/>
      <c r="G26" s="82"/>
      <c r="H26" s="82"/>
      <c r="I26" s="83"/>
    </row>
    <row r="27" spans="1:9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9" ht="20.25" thickTop="1" thickBot="1">
      <c r="A28" s="28" t="s">
        <v>14</v>
      </c>
      <c r="B28" s="31">
        <v>150</v>
      </c>
      <c r="C28" s="29"/>
      <c r="D28" s="29"/>
      <c r="E28" s="29"/>
      <c r="F28" s="29"/>
      <c r="G28" s="29"/>
      <c r="H28" s="29"/>
      <c r="I28" s="29"/>
    </row>
    <row r="29" spans="1:9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9" ht="20.25" thickTop="1" thickBot="1">
      <c r="A30" s="32" t="s">
        <v>16</v>
      </c>
      <c r="B30" s="31"/>
      <c r="C30" s="29">
        <v>200</v>
      </c>
      <c r="D30" s="29">
        <v>250</v>
      </c>
      <c r="E30" s="29">
        <v>250</v>
      </c>
      <c r="F30" s="29">
        <v>200</v>
      </c>
      <c r="G30" s="29">
        <v>150</v>
      </c>
      <c r="H30" s="29">
        <v>200</v>
      </c>
      <c r="I30" s="29">
        <v>200</v>
      </c>
    </row>
    <row r="31" spans="1:9" ht="20.25" thickTop="1" thickBot="1">
      <c r="A31" s="32" t="s">
        <v>17</v>
      </c>
      <c r="B31" s="31"/>
      <c r="C31" s="29">
        <v>200</v>
      </c>
      <c r="D31" s="29">
        <v>200</v>
      </c>
      <c r="E31" s="29">
        <v>250</v>
      </c>
      <c r="F31" s="29">
        <v>200</v>
      </c>
      <c r="G31" s="29">
        <v>150</v>
      </c>
      <c r="H31" s="29">
        <v>200</v>
      </c>
      <c r="I31" s="29">
        <v>200</v>
      </c>
    </row>
    <row r="32" spans="1:9" ht="20.25" thickTop="1" thickBot="1">
      <c r="A32" s="32" t="s">
        <v>18</v>
      </c>
      <c r="B32" s="31"/>
      <c r="C32" s="29">
        <v>200</v>
      </c>
      <c r="D32" s="29">
        <v>200</v>
      </c>
      <c r="E32" s="29">
        <v>250</v>
      </c>
      <c r="F32" s="29">
        <v>250</v>
      </c>
      <c r="G32" s="29">
        <v>150</v>
      </c>
      <c r="H32" s="29">
        <v>200</v>
      </c>
      <c r="I32" s="29">
        <v>250</v>
      </c>
    </row>
    <row r="33" spans="1:9" ht="20.25" thickTop="1" thickBot="1">
      <c r="A33" s="32" t="s">
        <v>19</v>
      </c>
      <c r="B33" s="31"/>
      <c r="C33" s="29">
        <v>250</v>
      </c>
      <c r="D33" s="29">
        <v>200</v>
      </c>
      <c r="E33" s="29">
        <v>250</v>
      </c>
      <c r="F33" s="29">
        <v>300</v>
      </c>
      <c r="G33" s="29"/>
      <c r="H33" s="29"/>
      <c r="I33" s="29"/>
    </row>
    <row r="34" spans="1:9" ht="20.25" thickTop="1" thickBot="1">
      <c r="A34" s="32" t="s">
        <v>20</v>
      </c>
      <c r="B34" s="31"/>
      <c r="C34" s="29">
        <v>200</v>
      </c>
      <c r="D34" s="29">
        <v>200</v>
      </c>
      <c r="E34" s="29">
        <v>250</v>
      </c>
      <c r="F34" s="29">
        <v>200</v>
      </c>
      <c r="G34" s="29"/>
      <c r="H34" s="29"/>
      <c r="I34" s="29"/>
    </row>
    <row r="35" spans="1:9" ht="20.25" thickTop="1" thickBot="1">
      <c r="A35" s="32" t="s">
        <v>21</v>
      </c>
      <c r="B35" s="31"/>
      <c r="C35" s="29">
        <v>200</v>
      </c>
      <c r="D35" s="29">
        <v>250</v>
      </c>
      <c r="E35" s="29">
        <v>250</v>
      </c>
      <c r="F35" s="29">
        <v>200</v>
      </c>
      <c r="G35" s="29"/>
      <c r="H35" s="29"/>
      <c r="I35" s="29"/>
    </row>
    <row r="36" spans="1:9" ht="20.25" thickTop="1" thickBot="1">
      <c r="A36" s="28" t="s">
        <v>22</v>
      </c>
      <c r="B36" s="33">
        <f>SUM(B28:B35)</f>
        <v>150</v>
      </c>
      <c r="C36" s="33">
        <f>SUM(C28:C35)</f>
        <v>1250</v>
      </c>
      <c r="D36" s="33">
        <f t="shared" ref="D36:I36" si="1">SUM(D28:D35)</f>
        <v>1300</v>
      </c>
      <c r="E36" s="33">
        <f t="shared" si="1"/>
        <v>1500</v>
      </c>
      <c r="F36" s="33">
        <f t="shared" si="1"/>
        <v>1350</v>
      </c>
      <c r="G36" s="33">
        <f t="shared" si="1"/>
        <v>450</v>
      </c>
      <c r="H36" s="33">
        <f t="shared" si="1"/>
        <v>600</v>
      </c>
      <c r="I36" s="33">
        <f t="shared" si="1"/>
        <v>650</v>
      </c>
    </row>
    <row r="37" spans="1:9" ht="17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35">
        <f>SUM(B36:I36)</f>
        <v>7250</v>
      </c>
    </row>
    <row r="38" spans="1:9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20.25" thickTop="1" thickBot="1">
      <c r="A39" s="80" t="s">
        <v>4</v>
      </c>
      <c r="B39" s="80" t="s">
        <v>38</v>
      </c>
      <c r="C39" s="80"/>
      <c r="D39" s="80"/>
      <c r="E39" s="80"/>
      <c r="F39" s="80"/>
      <c r="G39" s="80"/>
      <c r="H39" s="80"/>
      <c r="I39" s="80"/>
    </row>
    <row r="40" spans="1:9" ht="20.25" thickTop="1" thickBot="1">
      <c r="A40" s="80"/>
      <c r="B40" s="81" t="s">
        <v>161</v>
      </c>
      <c r="C40" s="82"/>
      <c r="D40" s="82"/>
      <c r="E40" s="82"/>
      <c r="F40" s="82"/>
      <c r="G40" s="82"/>
      <c r="H40" s="82"/>
      <c r="I40" s="83"/>
    </row>
    <row r="41" spans="1:9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9" ht="20.25" thickTop="1" thickBot="1">
      <c r="A42" s="28" t="s">
        <v>14</v>
      </c>
      <c r="B42" s="31">
        <v>6</v>
      </c>
      <c r="C42" s="29"/>
      <c r="D42" s="29"/>
      <c r="E42" s="29"/>
      <c r="F42" s="29"/>
      <c r="G42" s="29"/>
      <c r="H42" s="29"/>
      <c r="I42" s="29"/>
    </row>
    <row r="43" spans="1:9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9" ht="20.25" thickTop="1" thickBot="1">
      <c r="A44" s="32" t="s">
        <v>16</v>
      </c>
      <c r="B44" s="31"/>
      <c r="C44" s="29">
        <v>1</v>
      </c>
      <c r="D44" s="29">
        <v>55</v>
      </c>
      <c r="E44" s="29">
        <v>51</v>
      </c>
      <c r="F44" s="29">
        <v>26</v>
      </c>
      <c r="G44" s="29">
        <v>50</v>
      </c>
      <c r="H44" s="29">
        <v>1</v>
      </c>
      <c r="I44" s="29">
        <v>51</v>
      </c>
    </row>
    <row r="45" spans="1:9" ht="20.25" thickTop="1" thickBot="1">
      <c r="A45" s="32" t="s">
        <v>17</v>
      </c>
      <c r="B45" s="31"/>
      <c r="C45" s="29">
        <v>34</v>
      </c>
      <c r="D45" s="29">
        <v>36</v>
      </c>
      <c r="E45" s="29">
        <v>34</v>
      </c>
      <c r="F45" s="29">
        <v>122</v>
      </c>
      <c r="G45" s="29">
        <v>56</v>
      </c>
      <c r="H45" s="29">
        <v>1</v>
      </c>
      <c r="I45" s="29">
        <v>36</v>
      </c>
    </row>
    <row r="46" spans="1:9" ht="20.25" thickTop="1" thickBot="1">
      <c r="A46" s="32" t="s">
        <v>18</v>
      </c>
      <c r="B46" s="31"/>
      <c r="C46" s="29">
        <v>2</v>
      </c>
      <c r="D46" s="29">
        <v>34</v>
      </c>
      <c r="E46" s="29">
        <v>2</v>
      </c>
      <c r="F46" s="29">
        <v>50</v>
      </c>
      <c r="G46" s="29">
        <v>48</v>
      </c>
      <c r="H46" s="29">
        <v>2</v>
      </c>
      <c r="I46" s="29">
        <v>50</v>
      </c>
    </row>
    <row r="47" spans="1:9" ht="20.25" thickTop="1" thickBot="1">
      <c r="A47" s="32" t="s">
        <v>19</v>
      </c>
      <c r="B47" s="31"/>
      <c r="C47" s="29">
        <v>1</v>
      </c>
      <c r="D47" s="29">
        <v>31</v>
      </c>
      <c r="E47" s="29">
        <v>1</v>
      </c>
      <c r="F47" s="29">
        <v>39</v>
      </c>
      <c r="G47" s="29"/>
      <c r="H47" s="29"/>
      <c r="I47" s="29"/>
    </row>
    <row r="48" spans="1:9" ht="20.25" thickTop="1" thickBot="1">
      <c r="A48" s="32" t="s">
        <v>20</v>
      </c>
      <c r="B48" s="31"/>
      <c r="C48" s="29"/>
      <c r="D48" s="29">
        <v>26</v>
      </c>
      <c r="E48" s="29">
        <v>26</v>
      </c>
      <c r="F48" s="29">
        <v>31</v>
      </c>
      <c r="G48" s="29"/>
      <c r="H48" s="29"/>
      <c r="I48" s="29"/>
    </row>
    <row r="49" spans="1:9" ht="20.25" thickTop="1" thickBot="1">
      <c r="A49" s="32" t="s">
        <v>21</v>
      </c>
      <c r="B49" s="31"/>
      <c r="C49" s="29"/>
      <c r="D49" s="29"/>
      <c r="E49" s="29">
        <v>50</v>
      </c>
      <c r="F49" s="29">
        <v>43</v>
      </c>
      <c r="G49" s="29"/>
      <c r="H49" s="29"/>
      <c r="I49" s="29"/>
    </row>
    <row r="50" spans="1:9" ht="20.25" thickTop="1" thickBot="1">
      <c r="A50" s="28" t="s">
        <v>22</v>
      </c>
      <c r="B50" s="33">
        <f>SUM(B42:B49)</f>
        <v>6</v>
      </c>
      <c r="C50" s="33">
        <f>SUM(C42:C49)</f>
        <v>38</v>
      </c>
      <c r="D50" s="33">
        <f t="shared" ref="D50:I50" si="2">SUM(D42:D49)</f>
        <v>182</v>
      </c>
      <c r="E50" s="33">
        <f t="shared" si="2"/>
        <v>164</v>
      </c>
      <c r="F50" s="33">
        <f t="shared" si="2"/>
        <v>311</v>
      </c>
      <c r="G50" s="33">
        <f t="shared" si="2"/>
        <v>154</v>
      </c>
      <c r="H50" s="33">
        <f t="shared" si="2"/>
        <v>4</v>
      </c>
      <c r="I50" s="33">
        <f t="shared" si="2"/>
        <v>137</v>
      </c>
    </row>
    <row r="51" spans="1:9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996</v>
      </c>
    </row>
    <row r="52" spans="1:9" ht="20.25" thickTop="1" thickBot="1">
      <c r="A52" s="80" t="s">
        <v>4</v>
      </c>
      <c r="B52" s="80" t="s">
        <v>38</v>
      </c>
      <c r="C52" s="80"/>
      <c r="D52" s="80"/>
      <c r="E52" s="80"/>
      <c r="F52" s="80"/>
      <c r="G52" s="80"/>
      <c r="H52" s="80"/>
      <c r="I52" s="80"/>
    </row>
    <row r="53" spans="1:9" ht="20.25" thickTop="1" thickBot="1">
      <c r="A53" s="80"/>
      <c r="B53" s="81" t="s">
        <v>162</v>
      </c>
      <c r="C53" s="82"/>
      <c r="D53" s="82"/>
      <c r="E53" s="82"/>
      <c r="F53" s="82"/>
      <c r="G53" s="82"/>
      <c r="H53" s="82"/>
      <c r="I53" s="83"/>
    </row>
    <row r="54" spans="1:9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9" ht="20.25" thickTop="1" thickBot="1">
      <c r="A55" s="28" t="s">
        <v>14</v>
      </c>
      <c r="B55" s="31">
        <v>40</v>
      </c>
      <c r="C55" s="29"/>
      <c r="D55" s="29"/>
      <c r="E55" s="29"/>
      <c r="F55" s="29"/>
      <c r="G55" s="29"/>
      <c r="H55" s="29"/>
      <c r="I55" s="29"/>
    </row>
    <row r="56" spans="1:9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9" ht="20.25" thickTop="1" thickBot="1">
      <c r="A57" s="32" t="s">
        <v>16</v>
      </c>
      <c r="B57" s="31"/>
      <c r="C57" s="29">
        <v>10</v>
      </c>
      <c r="D57" s="29"/>
      <c r="E57" s="29">
        <v>15</v>
      </c>
      <c r="F57" s="29">
        <v>15</v>
      </c>
      <c r="G57" s="29">
        <v>20</v>
      </c>
      <c r="H57" s="29">
        <v>100</v>
      </c>
      <c r="I57" s="29"/>
    </row>
    <row r="58" spans="1:9" ht="20.25" thickTop="1" thickBot="1">
      <c r="A58" s="32" t="s">
        <v>17</v>
      </c>
      <c r="B58" s="31"/>
      <c r="C58" s="29"/>
      <c r="D58" s="29"/>
      <c r="E58" s="29"/>
      <c r="F58" s="29"/>
      <c r="G58" s="29"/>
      <c r="H58" s="29"/>
      <c r="I58" s="29"/>
    </row>
    <row r="59" spans="1:9" ht="20.25" thickTop="1" thickBot="1">
      <c r="A59" s="32" t="s">
        <v>18</v>
      </c>
      <c r="B59" s="31"/>
      <c r="C59" s="29">
        <v>40</v>
      </c>
      <c r="D59" s="29">
        <v>40</v>
      </c>
      <c r="E59" s="29"/>
      <c r="F59" s="29"/>
      <c r="G59" s="29"/>
      <c r="H59" s="29">
        <v>12</v>
      </c>
      <c r="I59" s="29"/>
    </row>
    <row r="60" spans="1:9" ht="20.25" thickTop="1" thickBot="1">
      <c r="A60" s="32" t="s">
        <v>19</v>
      </c>
      <c r="B60" s="31"/>
      <c r="C60" s="29"/>
      <c r="D60" s="29"/>
      <c r="E60" s="29"/>
      <c r="F60" s="29"/>
      <c r="G60" s="29"/>
      <c r="H60" s="29"/>
      <c r="I60" s="29"/>
    </row>
    <row r="61" spans="1:9" ht="20.25" thickTop="1" thickBot="1">
      <c r="A61" s="32" t="s">
        <v>20</v>
      </c>
      <c r="B61" s="31"/>
      <c r="C61" s="29"/>
      <c r="D61" s="29"/>
      <c r="E61" s="29"/>
      <c r="F61" s="29"/>
      <c r="G61" s="29"/>
      <c r="H61" s="29"/>
      <c r="I61" s="29"/>
    </row>
    <row r="62" spans="1:9" ht="20.25" thickTop="1" thickBot="1">
      <c r="A62" s="32" t="s">
        <v>21</v>
      </c>
      <c r="B62" s="31"/>
      <c r="C62" s="29"/>
      <c r="D62" s="29"/>
      <c r="E62" s="29"/>
      <c r="F62" s="29"/>
      <c r="G62" s="29"/>
      <c r="H62" s="29"/>
      <c r="I62" s="29"/>
    </row>
    <row r="63" spans="1:9" ht="20.25" thickTop="1" thickBot="1">
      <c r="A63" s="28" t="s">
        <v>22</v>
      </c>
      <c r="B63" s="33">
        <f>SUM(B55:B62)</f>
        <v>40</v>
      </c>
      <c r="C63" s="33">
        <f>SUM(C55:C62)</f>
        <v>50</v>
      </c>
      <c r="D63" s="33">
        <f t="shared" ref="D63:I63" si="3">SUM(D55:D62)</f>
        <v>40</v>
      </c>
      <c r="E63" s="33">
        <f t="shared" si="3"/>
        <v>15</v>
      </c>
      <c r="F63" s="33">
        <f t="shared" si="3"/>
        <v>15</v>
      </c>
      <c r="G63" s="33">
        <f t="shared" si="3"/>
        <v>20</v>
      </c>
      <c r="H63" s="33">
        <f t="shared" si="3"/>
        <v>112</v>
      </c>
      <c r="I63" s="37">
        <f t="shared" si="3"/>
        <v>0</v>
      </c>
    </row>
    <row r="64" spans="1:9" ht="17.25" thickTop="1" thickBot="1">
      <c r="A64" s="36"/>
      <c r="B64" s="36"/>
      <c r="C64" s="36"/>
      <c r="D64" s="36"/>
      <c r="E64" s="36"/>
      <c r="F64" s="36"/>
      <c r="G64" s="36"/>
      <c r="H64" s="36"/>
      <c r="I64" s="35">
        <f>SUM(B63:I63)</f>
        <v>292</v>
      </c>
    </row>
    <row r="65" spans="1:9" ht="15.75" thickBot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20.25" thickTop="1" thickBot="1">
      <c r="A66" s="80" t="s">
        <v>4</v>
      </c>
      <c r="B66" s="80" t="s">
        <v>38</v>
      </c>
      <c r="C66" s="80"/>
      <c r="D66" s="80"/>
      <c r="E66" s="80"/>
      <c r="F66" s="80"/>
      <c r="G66" s="80"/>
      <c r="H66" s="80"/>
      <c r="I66" s="80"/>
    </row>
    <row r="67" spans="1:9" ht="20.25" thickTop="1" thickBot="1">
      <c r="A67" s="80"/>
      <c r="B67" s="81" t="s">
        <v>163</v>
      </c>
      <c r="C67" s="82"/>
      <c r="D67" s="82"/>
      <c r="E67" s="82"/>
      <c r="F67" s="82"/>
      <c r="G67" s="82"/>
      <c r="H67" s="82"/>
      <c r="I67" s="83"/>
    </row>
    <row r="68" spans="1:9" ht="20.25" thickTop="1" thickBot="1">
      <c r="A68" s="80"/>
      <c r="B68" s="27" t="s">
        <v>6</v>
      </c>
      <c r="C68" s="27" t="s">
        <v>7</v>
      </c>
      <c r="D68" s="27" t="s">
        <v>8</v>
      </c>
      <c r="E68" s="27" t="s">
        <v>9</v>
      </c>
      <c r="F68" s="27" t="s">
        <v>10</v>
      </c>
      <c r="G68" s="27" t="s">
        <v>11</v>
      </c>
      <c r="H68" s="27" t="s">
        <v>12</v>
      </c>
      <c r="I68" s="27" t="s">
        <v>13</v>
      </c>
    </row>
    <row r="69" spans="1:9" ht="20.25" thickTop="1" thickBot="1">
      <c r="A69" s="28" t="s">
        <v>14</v>
      </c>
      <c r="B69" s="31">
        <v>125</v>
      </c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0" t="s">
        <v>15</v>
      </c>
      <c r="B70" s="31"/>
      <c r="C70" s="29"/>
      <c r="D70" s="29"/>
      <c r="E70" s="29"/>
      <c r="F70" s="29"/>
      <c r="G70" s="29"/>
      <c r="H70" s="29"/>
      <c r="I70" s="29"/>
    </row>
    <row r="71" spans="1:9" ht="20.25" thickTop="1" thickBot="1">
      <c r="A71" s="32" t="s">
        <v>16</v>
      </c>
      <c r="B71" s="31"/>
      <c r="C71" s="29">
        <v>40</v>
      </c>
      <c r="D71" s="29">
        <v>30</v>
      </c>
      <c r="E71" s="29">
        <v>40</v>
      </c>
      <c r="F71" s="29">
        <v>25</v>
      </c>
      <c r="G71" s="29"/>
      <c r="H71" s="29"/>
      <c r="I71" s="29"/>
    </row>
    <row r="72" spans="1:9" ht="20.25" thickTop="1" thickBot="1">
      <c r="A72" s="32" t="s">
        <v>17</v>
      </c>
      <c r="B72" s="31"/>
      <c r="C72" s="29">
        <v>30</v>
      </c>
      <c r="D72" s="29"/>
      <c r="E72" s="29">
        <v>30</v>
      </c>
      <c r="F72" s="29">
        <v>30</v>
      </c>
      <c r="G72" s="29"/>
      <c r="H72" s="29">
        <v>40</v>
      </c>
      <c r="I72" s="29"/>
    </row>
    <row r="73" spans="1:9" ht="20.25" thickTop="1" thickBot="1">
      <c r="A73" s="32" t="s">
        <v>18</v>
      </c>
      <c r="B73" s="31"/>
      <c r="C73" s="29">
        <v>125</v>
      </c>
      <c r="D73" s="29">
        <v>30</v>
      </c>
      <c r="E73" s="29">
        <v>30</v>
      </c>
      <c r="F73" s="29"/>
      <c r="G73" s="29"/>
      <c r="H73" s="29">
        <v>30</v>
      </c>
      <c r="I73" s="29">
        <v>40</v>
      </c>
    </row>
    <row r="74" spans="1:9" ht="20.25" thickTop="1" thickBot="1">
      <c r="A74" s="32" t="s">
        <v>19</v>
      </c>
      <c r="B74" s="31"/>
      <c r="C74" s="29">
        <v>40</v>
      </c>
      <c r="D74" s="29"/>
      <c r="E74" s="29">
        <v>30</v>
      </c>
      <c r="F74" s="29"/>
      <c r="G74" s="29"/>
      <c r="H74" s="29"/>
      <c r="I74" s="29"/>
    </row>
    <row r="75" spans="1:9" ht="20.25" thickTop="1" thickBot="1">
      <c r="A75" s="32" t="s">
        <v>20</v>
      </c>
      <c r="B75" s="31"/>
      <c r="C75" s="29">
        <v>30</v>
      </c>
      <c r="D75" s="29">
        <v>30</v>
      </c>
      <c r="E75" s="29"/>
      <c r="F75" s="29">
        <v>30</v>
      </c>
      <c r="G75" s="29"/>
      <c r="H75" s="29"/>
      <c r="I75" s="29"/>
    </row>
    <row r="76" spans="1:9" ht="20.25" thickTop="1" thickBot="1">
      <c r="A76" s="32" t="s">
        <v>21</v>
      </c>
      <c r="B76" s="31"/>
      <c r="C76" s="29">
        <v>125</v>
      </c>
      <c r="D76" s="29">
        <v>100</v>
      </c>
      <c r="E76" s="29"/>
      <c r="F76" s="29">
        <v>40</v>
      </c>
      <c r="G76" s="29"/>
      <c r="H76" s="29"/>
      <c r="I76" s="29"/>
    </row>
    <row r="77" spans="1:9" ht="20.25" thickTop="1" thickBot="1">
      <c r="A77" s="28" t="s">
        <v>22</v>
      </c>
      <c r="B77" s="33">
        <f>SUM(B69:B76)</f>
        <v>125</v>
      </c>
      <c r="C77" s="33">
        <f>SUM(C69:C76)</f>
        <v>390</v>
      </c>
      <c r="D77" s="33">
        <f t="shared" ref="D77:I77" si="4">SUM(D69:D76)</f>
        <v>190</v>
      </c>
      <c r="E77" s="33">
        <f t="shared" si="4"/>
        <v>130</v>
      </c>
      <c r="F77" s="33">
        <f t="shared" si="4"/>
        <v>125</v>
      </c>
      <c r="G77" s="33">
        <f t="shared" si="4"/>
        <v>0</v>
      </c>
      <c r="H77" s="33">
        <f t="shared" si="4"/>
        <v>70</v>
      </c>
      <c r="I77" s="33">
        <f t="shared" si="4"/>
        <v>40</v>
      </c>
    </row>
    <row r="78" spans="1:9" ht="17.25" thickTop="1" thickBot="1">
      <c r="A78" s="36"/>
      <c r="B78" s="36"/>
      <c r="C78" s="36"/>
      <c r="D78" s="36"/>
      <c r="E78" s="36"/>
      <c r="F78" s="36"/>
      <c r="G78" s="36"/>
      <c r="H78" s="36"/>
      <c r="I78" s="35">
        <f>SUM(B77:I77)</f>
        <v>1070</v>
      </c>
    </row>
    <row r="79" spans="1:9">
      <c r="A79" s="36"/>
      <c r="B79" s="36"/>
      <c r="C79" s="36"/>
      <c r="D79" s="36"/>
      <c r="E79" s="36"/>
      <c r="F79" s="36"/>
      <c r="G79" s="36"/>
      <c r="H79" s="36"/>
      <c r="I79" s="36"/>
    </row>
    <row r="80" spans="1:9" ht="15.75" thickBot="1">
      <c r="A80" s="36"/>
      <c r="B80" s="36"/>
      <c r="C80" s="36"/>
      <c r="D80" s="36"/>
      <c r="E80" s="36"/>
      <c r="F80" s="36"/>
      <c r="G80" s="36"/>
      <c r="H80" s="36"/>
      <c r="I80" s="36"/>
    </row>
    <row r="81" spans="1:9">
      <c r="A81" s="36"/>
      <c r="B81" s="36"/>
      <c r="C81" s="36"/>
      <c r="D81" s="36"/>
      <c r="E81" s="36"/>
      <c r="F81" s="36"/>
      <c r="G81" s="74" t="s">
        <v>48</v>
      </c>
      <c r="H81" s="76">
        <f>I78+I64+I51+I37+I24</f>
        <v>9608</v>
      </c>
      <c r="I81" s="77"/>
    </row>
    <row r="82" spans="1:9" ht="15.75" thickBot="1">
      <c r="A82" s="36"/>
      <c r="B82" s="36"/>
      <c r="C82" s="36"/>
      <c r="D82" s="36"/>
      <c r="E82" s="36"/>
      <c r="F82" s="36"/>
      <c r="G82" s="75"/>
      <c r="H82" s="78"/>
      <c r="I82" s="79"/>
    </row>
    <row r="83" spans="1:9">
      <c r="A83" s="36"/>
      <c r="B83" s="36"/>
      <c r="C83" s="36"/>
      <c r="D83" s="36"/>
      <c r="E83" s="36"/>
      <c r="F83" s="36"/>
      <c r="G83" s="36"/>
      <c r="H83" s="36"/>
      <c r="I83" s="36"/>
    </row>
    <row r="84" spans="1:9">
      <c r="A84" s="36"/>
      <c r="B84" s="36"/>
      <c r="C84" s="36"/>
      <c r="D84" s="36"/>
      <c r="E84" s="36"/>
      <c r="F84" s="36"/>
      <c r="G84" s="36"/>
      <c r="H84" s="36"/>
      <c r="I84" s="36"/>
    </row>
    <row r="85" spans="1:9">
      <c r="A85" s="36"/>
      <c r="B85" s="36"/>
      <c r="C85" s="36"/>
      <c r="D85" s="36"/>
      <c r="E85" s="36"/>
      <c r="F85" s="36"/>
      <c r="G85" s="36"/>
      <c r="H85" s="36"/>
      <c r="I85" s="36"/>
    </row>
    <row r="86" spans="1:9">
      <c r="A86" s="36"/>
      <c r="B86" s="36"/>
      <c r="C86" s="36"/>
      <c r="D86" s="36"/>
      <c r="E86" s="36"/>
      <c r="F86" s="36"/>
      <c r="G86" s="36"/>
      <c r="H86" s="36"/>
      <c r="I86" s="36"/>
    </row>
  </sheetData>
  <mergeCells count="21">
    <mergeCell ref="A8:I8"/>
    <mergeCell ref="A9:I9"/>
    <mergeCell ref="A10:I10"/>
    <mergeCell ref="A11:I11"/>
    <mergeCell ref="A12:A14"/>
    <mergeCell ref="B12:I12"/>
    <mergeCell ref="B13:I13"/>
    <mergeCell ref="A25:A27"/>
    <mergeCell ref="B25:I25"/>
    <mergeCell ref="B26:I26"/>
    <mergeCell ref="A39:A41"/>
    <mergeCell ref="B39:I39"/>
    <mergeCell ref="B40:I40"/>
    <mergeCell ref="G81:G82"/>
    <mergeCell ref="H81:I82"/>
    <mergeCell ref="A52:A54"/>
    <mergeCell ref="B52:I52"/>
    <mergeCell ref="B53:I53"/>
    <mergeCell ref="A66:A68"/>
    <mergeCell ref="B66:I66"/>
    <mergeCell ref="B67:I67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K100"/>
  <sheetViews>
    <sheetView topLeftCell="A52" workbookViewId="0">
      <selection activeCell="E83" sqref="E83"/>
    </sheetView>
  </sheetViews>
  <sheetFormatPr baseColWidth="10" defaultColWidth="14.42578125" defaultRowHeight="15" customHeight="1"/>
  <cols>
    <col min="1" max="1" width="39" style="24" customWidth="1"/>
    <col min="2" max="2" width="10.28515625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39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164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f>'NEYBA 1'!B15+'NEYBA 2'!B14</f>
        <v>985</v>
      </c>
      <c r="C14" s="8">
        <f>'NEYBA 1'!C15+'NEYBA 2'!C14</f>
        <v>0</v>
      </c>
      <c r="D14" s="8">
        <f>'NEYBA 1'!D15+'NEYBA 2'!D14</f>
        <v>0</v>
      </c>
      <c r="E14" s="8">
        <f>'NEYBA 1'!E15+'NEYBA 2'!E14</f>
        <v>0</v>
      </c>
      <c r="F14" s="8">
        <f>'NEYBA 1'!F15+'NEYBA 2'!F14</f>
        <v>0</v>
      </c>
      <c r="G14" s="8">
        <f>'NEYBA 1'!G15+'NEYBA 2'!G14</f>
        <v>0</v>
      </c>
      <c r="H14" s="8">
        <f>'NEYBA 1'!H15+'NEYBA 2'!H14</f>
        <v>0</v>
      </c>
      <c r="I14" s="8">
        <f>'NEYBA 1'!I15+'NEYBA 2'!I14</f>
        <v>0</v>
      </c>
      <c r="J14" s="5"/>
      <c r="K14" s="2"/>
    </row>
    <row r="15" spans="1:11" ht="20.25" thickTop="1" thickBot="1">
      <c r="A15" s="9" t="s">
        <v>15</v>
      </c>
      <c r="B15" s="10"/>
      <c r="C15" s="8">
        <f>'NEYBA 1'!C16+'NEYBA 2'!C15</f>
        <v>0</v>
      </c>
      <c r="D15" s="8">
        <f>'NEYBA 1'!D16+'NEYBA 2'!D15</f>
        <v>0</v>
      </c>
      <c r="E15" s="8">
        <f>'NEYBA 1'!E16+'NEYBA 2'!E15</f>
        <v>0</v>
      </c>
      <c r="F15" s="8">
        <f>'NEYBA 1'!F16+'NEYBA 2'!F15</f>
        <v>0</v>
      </c>
      <c r="G15" s="8">
        <f>'NEYBA 1'!G16+'NEYBA 2'!G15</f>
        <v>0</v>
      </c>
      <c r="H15" s="8">
        <f>'NEYBA 1'!H16+'NEYBA 2'!H15</f>
        <v>0</v>
      </c>
      <c r="I15" s="8">
        <f>'NEYBA 1'!I16+'NEYBA 2'!I15</f>
        <v>0</v>
      </c>
      <c r="J15" s="5"/>
      <c r="K15" s="2"/>
    </row>
    <row r="16" spans="1:11" ht="20.25" thickTop="1" thickBot="1">
      <c r="A16" s="11" t="s">
        <v>16</v>
      </c>
      <c r="B16" s="10"/>
      <c r="C16" s="8">
        <f>'NEYBA 1'!C17+'NEYBA 2'!C16</f>
        <v>1098</v>
      </c>
      <c r="D16" s="8">
        <f>'NEYBA 1'!D17+'NEYBA 2'!D16</f>
        <v>1053</v>
      </c>
      <c r="E16" s="8">
        <f>'NEYBA 1'!E17+'NEYBA 2'!E16</f>
        <v>1063</v>
      </c>
      <c r="F16" s="8">
        <f>'NEYBA 1'!F17+'NEYBA 2'!F16</f>
        <v>1043</v>
      </c>
      <c r="G16" s="8">
        <f>'NEYBA 1'!G17+'NEYBA 2'!G16</f>
        <v>1003</v>
      </c>
      <c r="H16" s="8">
        <f>'NEYBA 1'!H17+'NEYBA 2'!H16</f>
        <v>1003</v>
      </c>
      <c r="I16" s="8">
        <f>'NEYBA 1'!I17+'NEYBA 2'!I16</f>
        <v>1003</v>
      </c>
      <c r="J16" s="5"/>
      <c r="K16" s="2"/>
    </row>
    <row r="17" spans="1:11" ht="20.25" thickTop="1" thickBot="1">
      <c r="A17" s="11" t="s">
        <v>17</v>
      </c>
      <c r="B17" s="10"/>
      <c r="C17" s="8">
        <f>'NEYBA 1'!C18+'NEYBA 2'!C17</f>
        <v>1084</v>
      </c>
      <c r="D17" s="8">
        <f>'NEYBA 1'!D18+'NEYBA 2'!D17</f>
        <v>1096</v>
      </c>
      <c r="E17" s="8">
        <f>'NEYBA 1'!E18+'NEYBA 2'!E17</f>
        <v>1069</v>
      </c>
      <c r="F17" s="8">
        <f>'NEYBA 1'!F18+'NEYBA 2'!F17</f>
        <v>1059</v>
      </c>
      <c r="G17" s="8">
        <f>'NEYBA 1'!G18+'NEYBA 2'!G17</f>
        <v>1014</v>
      </c>
      <c r="H17" s="8">
        <f>'NEYBA 1'!H18+'NEYBA 2'!H17</f>
        <v>1014</v>
      </c>
      <c r="I17" s="8">
        <f>'NEYBA 1'!I18+'NEYBA 2'!I17</f>
        <v>1014</v>
      </c>
      <c r="J17" s="5"/>
      <c r="K17" s="2"/>
    </row>
    <row r="18" spans="1:11" ht="20.25" thickTop="1" thickBot="1">
      <c r="A18" s="11" t="s">
        <v>18</v>
      </c>
      <c r="B18" s="10"/>
      <c r="C18" s="8">
        <f>'NEYBA 1'!C19+'NEYBA 2'!C18</f>
        <v>1229</v>
      </c>
      <c r="D18" s="8">
        <f>'NEYBA 1'!D19+'NEYBA 2'!D18</f>
        <v>1219</v>
      </c>
      <c r="E18" s="8">
        <f>'NEYBA 1'!E19+'NEYBA 2'!E18</f>
        <v>1229</v>
      </c>
      <c r="F18" s="8">
        <f>'NEYBA 1'!F19+'NEYBA 2'!F18</f>
        <v>1179</v>
      </c>
      <c r="G18" s="8">
        <f>'NEYBA 1'!G19+'NEYBA 2'!G18</f>
        <v>1179</v>
      </c>
      <c r="H18" s="8">
        <f>'NEYBA 1'!H19+'NEYBA 2'!H18</f>
        <v>1179</v>
      </c>
      <c r="I18" s="8">
        <f>'NEYBA 1'!I19+'NEYBA 2'!I18</f>
        <v>1179</v>
      </c>
      <c r="J18" s="5"/>
      <c r="K18" s="2"/>
    </row>
    <row r="19" spans="1:11" ht="20.25" thickTop="1" thickBot="1">
      <c r="A19" s="11" t="s">
        <v>19</v>
      </c>
      <c r="B19" s="10"/>
      <c r="C19" s="8">
        <f>'NEYBA 1'!C20+'NEYBA 2'!C19</f>
        <v>1159</v>
      </c>
      <c r="D19" s="8">
        <f>'NEYBA 1'!D20+'NEYBA 2'!D19</f>
        <v>1137</v>
      </c>
      <c r="E19" s="8">
        <f>'NEYBA 1'!E20+'NEYBA 2'!E19</f>
        <v>1177</v>
      </c>
      <c r="F19" s="8">
        <f>'NEYBA 1'!F20+'NEYBA 2'!F19</f>
        <v>1212</v>
      </c>
      <c r="G19" s="8">
        <f>'NEYBA 1'!G20+'NEYBA 2'!G19</f>
        <v>0</v>
      </c>
      <c r="H19" s="8">
        <f>'NEYBA 1'!H20+'NEYBA 2'!H19</f>
        <v>0</v>
      </c>
      <c r="I19" s="8">
        <f>'NEYBA 1'!I20+'NEYBA 2'!I19</f>
        <v>0</v>
      </c>
      <c r="J19" s="5"/>
      <c r="K19" s="2"/>
    </row>
    <row r="20" spans="1:11" ht="20.25" thickTop="1" thickBot="1">
      <c r="A20" s="11" t="s">
        <v>20</v>
      </c>
      <c r="B20" s="10"/>
      <c r="C20" s="8">
        <f>'NEYBA 1'!C21+'NEYBA 2'!C20</f>
        <v>1149</v>
      </c>
      <c r="D20" s="8">
        <f>'NEYBA 1'!D21+'NEYBA 2'!D20</f>
        <v>1119</v>
      </c>
      <c r="E20" s="8">
        <f>'NEYBA 1'!E21+'NEYBA 2'!E20</f>
        <v>1139</v>
      </c>
      <c r="F20" s="8">
        <f>'NEYBA 1'!F21+'NEYBA 2'!F20</f>
        <v>1230</v>
      </c>
      <c r="G20" s="8">
        <f>'NEYBA 1'!G21+'NEYBA 2'!G20</f>
        <v>0</v>
      </c>
      <c r="H20" s="8">
        <f>'NEYBA 1'!H21+'NEYBA 2'!H20</f>
        <v>0</v>
      </c>
      <c r="I20" s="8">
        <f>'NEYBA 1'!I21+'NEYBA 2'!I20</f>
        <v>0</v>
      </c>
      <c r="J20" s="5"/>
      <c r="K20" s="2"/>
    </row>
    <row r="21" spans="1:11" ht="15.75" customHeight="1" thickTop="1" thickBot="1">
      <c r="A21" s="11" t="s">
        <v>21</v>
      </c>
      <c r="B21" s="10"/>
      <c r="C21" s="8">
        <f>'NEYBA 1'!C22+'NEYBA 2'!C21</f>
        <v>1139</v>
      </c>
      <c r="D21" s="8">
        <f>'NEYBA 1'!D22+'NEYBA 2'!D21</f>
        <v>1026</v>
      </c>
      <c r="E21" s="8">
        <f>'NEYBA 1'!E22+'NEYBA 2'!E21</f>
        <v>1001</v>
      </c>
      <c r="F21" s="8">
        <f>'NEYBA 1'!F22+'NEYBA 2'!F21</f>
        <v>1034</v>
      </c>
      <c r="G21" s="8">
        <f>'NEYBA 1'!G22+'NEYBA 2'!G21</f>
        <v>0</v>
      </c>
      <c r="H21" s="8">
        <f>'NEYBA 1'!H22+'NEYBA 2'!H21</f>
        <v>0</v>
      </c>
      <c r="I21" s="8">
        <f>'NEYBA 1'!I22+'NEYBA 2'!I21</f>
        <v>0</v>
      </c>
      <c r="J21" s="5"/>
      <c r="K21" s="2"/>
    </row>
    <row r="22" spans="1:11" ht="15.75" customHeight="1" thickTop="1" thickBot="1">
      <c r="A22" s="7" t="s">
        <v>22</v>
      </c>
      <c r="B22" s="12">
        <f>SUM(B14:B21)</f>
        <v>985</v>
      </c>
      <c r="C22" s="12">
        <f t="shared" ref="C22:I22" si="0">SUM(C16:C21)</f>
        <v>6858</v>
      </c>
      <c r="D22" s="12">
        <f t="shared" si="0"/>
        <v>6650</v>
      </c>
      <c r="E22" s="12">
        <f t="shared" si="0"/>
        <v>6678</v>
      </c>
      <c r="F22" s="12">
        <f t="shared" si="0"/>
        <v>6757</v>
      </c>
      <c r="G22" s="12">
        <f t="shared" si="0"/>
        <v>3196</v>
      </c>
      <c r="H22" s="12">
        <f t="shared" si="0"/>
        <v>3196</v>
      </c>
      <c r="I22" s="12">
        <f t="shared" si="0"/>
        <v>3196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37516</v>
      </c>
      <c r="J23" s="2"/>
      <c r="K23" s="2"/>
    </row>
    <row r="24" spans="1:11" ht="15.75" customHeight="1" thickTop="1" thickBot="1">
      <c r="A24" s="69" t="s">
        <v>4</v>
      </c>
      <c r="B24" s="51" t="s">
        <v>39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165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f>'NEYBA 1'!B28+'NEYBA 2'!B27</f>
        <v>776</v>
      </c>
      <c r="C27" s="8">
        <f>'NEYBA 1'!C28+'NEYBA 2'!C27</f>
        <v>0</v>
      </c>
      <c r="D27" s="8">
        <f>'NEYBA 1'!D28+'NEYBA 2'!D27</f>
        <v>0</v>
      </c>
      <c r="E27" s="8">
        <f>'NEYBA 1'!E28+'NEYBA 2'!E27</f>
        <v>0</v>
      </c>
      <c r="F27" s="8">
        <f>'NEYBA 1'!F28+'NEYBA 2'!F27</f>
        <v>0</v>
      </c>
      <c r="G27" s="8">
        <f>'NEYBA 1'!G28+'NEYBA 2'!G27</f>
        <v>0</v>
      </c>
      <c r="H27" s="8">
        <f>'NEYBA 1'!H28+'NEYBA 2'!H27</f>
        <v>0</v>
      </c>
      <c r="I27" s="8">
        <f>'NEYBA 1'!I28+'NEYBA 2'!I27</f>
        <v>0</v>
      </c>
      <c r="J27" s="2"/>
      <c r="K27" s="2"/>
    </row>
    <row r="28" spans="1:11" ht="15.75" customHeight="1" thickTop="1" thickBot="1">
      <c r="A28" s="9" t="s">
        <v>15</v>
      </c>
      <c r="B28" s="10"/>
      <c r="C28" s="8">
        <f>'NEYBA 1'!C29+'NEYBA 2'!C28</f>
        <v>0</v>
      </c>
      <c r="D28" s="8">
        <f>'NEYBA 1'!D29+'NEYBA 2'!D28</f>
        <v>0</v>
      </c>
      <c r="E28" s="8">
        <f>'NEYBA 1'!E29+'NEYBA 2'!E28</f>
        <v>0</v>
      </c>
      <c r="F28" s="8">
        <f>'NEYBA 1'!F29+'NEYBA 2'!F28</f>
        <v>0</v>
      </c>
      <c r="G28" s="8">
        <f>'NEYBA 1'!G29+'NEYBA 2'!G28</f>
        <v>0</v>
      </c>
      <c r="H28" s="8">
        <f>'NEYBA 1'!H29+'NEYBA 2'!H28</f>
        <v>0</v>
      </c>
      <c r="I28" s="8">
        <f>'NEYBA 1'!I29+'NEYBA 2'!I28</f>
        <v>0</v>
      </c>
      <c r="J28" s="2"/>
      <c r="K28" s="2"/>
    </row>
    <row r="29" spans="1:11" ht="15.75" customHeight="1" thickTop="1" thickBot="1">
      <c r="A29" s="11" t="s">
        <v>16</v>
      </c>
      <c r="B29" s="10"/>
      <c r="C29" s="8">
        <f>'NEYBA 1'!C30+'NEYBA 2'!C29</f>
        <v>906</v>
      </c>
      <c r="D29" s="8">
        <f>'NEYBA 1'!D30+'NEYBA 2'!D29</f>
        <v>906</v>
      </c>
      <c r="E29" s="8">
        <f>'NEYBA 1'!E30+'NEYBA 2'!E29</f>
        <v>906</v>
      </c>
      <c r="F29" s="8">
        <f>'NEYBA 1'!F30+'NEYBA 2'!F29</f>
        <v>906</v>
      </c>
      <c r="G29" s="8">
        <f>'NEYBA 1'!G30+'NEYBA 2'!G29</f>
        <v>906</v>
      </c>
      <c r="H29" s="8">
        <f>'NEYBA 1'!H30+'NEYBA 2'!H29</f>
        <v>906</v>
      </c>
      <c r="I29" s="8">
        <f>'NEYBA 1'!I30+'NEYBA 2'!I29</f>
        <v>906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f>'NEYBA 1'!C31+'NEYBA 2'!C30</f>
        <v>958</v>
      </c>
      <c r="D30" s="8">
        <f>'NEYBA 1'!D31+'NEYBA 2'!D30</f>
        <v>958</v>
      </c>
      <c r="E30" s="8">
        <f>'NEYBA 1'!E31+'NEYBA 2'!E30</f>
        <v>958</v>
      </c>
      <c r="F30" s="8">
        <f>'NEYBA 1'!F31+'NEYBA 2'!F30</f>
        <v>958</v>
      </c>
      <c r="G30" s="8">
        <f>'NEYBA 1'!G31+'NEYBA 2'!G30</f>
        <v>958</v>
      </c>
      <c r="H30" s="8">
        <f>'NEYBA 1'!H31+'NEYBA 2'!H30</f>
        <v>958</v>
      </c>
      <c r="I30" s="8">
        <f>'NEYBA 1'!I31+'NEYBA 2'!I30</f>
        <v>958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f>'NEYBA 1'!C32+'NEYBA 2'!C31</f>
        <v>1185</v>
      </c>
      <c r="D31" s="8">
        <f>'NEYBA 1'!D32+'NEYBA 2'!D31</f>
        <v>1185</v>
      </c>
      <c r="E31" s="8">
        <f>'NEYBA 1'!E32+'NEYBA 2'!E31</f>
        <v>1185</v>
      </c>
      <c r="F31" s="8">
        <f>'NEYBA 1'!F32+'NEYBA 2'!F31</f>
        <v>1185</v>
      </c>
      <c r="G31" s="8">
        <f>'NEYBA 1'!G32+'NEYBA 2'!G31</f>
        <v>1185</v>
      </c>
      <c r="H31" s="8">
        <f>'NEYBA 1'!H32+'NEYBA 2'!H31</f>
        <v>1185</v>
      </c>
      <c r="I31" s="8">
        <f>'NEYBA 1'!I32+'NEYBA 2'!I31</f>
        <v>1185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f>'NEYBA 1'!C33+'NEYBA 2'!C32</f>
        <v>1209</v>
      </c>
      <c r="D32" s="8">
        <f>'NEYBA 1'!D33+'NEYBA 2'!D32</f>
        <v>1209</v>
      </c>
      <c r="E32" s="8">
        <f>'NEYBA 1'!E33+'NEYBA 2'!E32</f>
        <v>1209</v>
      </c>
      <c r="F32" s="8">
        <f>'NEYBA 1'!F33+'NEYBA 2'!F32</f>
        <v>1209</v>
      </c>
      <c r="G32" s="8">
        <f>'NEYBA 1'!G33+'NEYBA 2'!G32</f>
        <v>0</v>
      </c>
      <c r="H32" s="8">
        <f>'NEYBA 1'!H33+'NEYBA 2'!H32</f>
        <v>0</v>
      </c>
      <c r="I32" s="8">
        <f>'NEYBA 1'!I33+'NEYBA 2'!I32</f>
        <v>0</v>
      </c>
      <c r="J32" s="2"/>
      <c r="K32" s="2"/>
    </row>
    <row r="33" spans="1:11" ht="15.75" customHeight="1" thickTop="1" thickBot="1">
      <c r="A33" s="11" t="s">
        <v>20</v>
      </c>
      <c r="B33" s="10"/>
      <c r="C33" s="8">
        <f>'NEYBA 1'!C34+'NEYBA 2'!C33</f>
        <v>1059</v>
      </c>
      <c r="D33" s="8">
        <f>'NEYBA 1'!D34+'NEYBA 2'!D33</f>
        <v>1059</v>
      </c>
      <c r="E33" s="8">
        <f>'NEYBA 1'!E34+'NEYBA 2'!E33</f>
        <v>1059</v>
      </c>
      <c r="F33" s="8">
        <f>'NEYBA 1'!F34+'NEYBA 2'!F33</f>
        <v>1059</v>
      </c>
      <c r="G33" s="8">
        <f>'NEYBA 1'!G34+'NEYBA 2'!G33</f>
        <v>0</v>
      </c>
      <c r="H33" s="8">
        <f>'NEYBA 1'!H34+'NEYBA 2'!H33</f>
        <v>0</v>
      </c>
      <c r="I33" s="8">
        <f>'NEYBA 1'!I34+'NEYBA 2'!I33</f>
        <v>0</v>
      </c>
      <c r="J33" s="2"/>
      <c r="K33" s="2"/>
    </row>
    <row r="34" spans="1:11" ht="15.75" customHeight="1" thickTop="1" thickBot="1">
      <c r="A34" s="11" t="s">
        <v>21</v>
      </c>
      <c r="B34" s="10"/>
      <c r="C34" s="8">
        <f>'NEYBA 1'!C35+'NEYBA 2'!C34</f>
        <v>938</v>
      </c>
      <c r="D34" s="8">
        <f>'NEYBA 1'!D35+'NEYBA 2'!D34</f>
        <v>882</v>
      </c>
      <c r="E34" s="8">
        <f>'NEYBA 1'!E35+'NEYBA 2'!E34</f>
        <v>882</v>
      </c>
      <c r="F34" s="8">
        <f>'NEYBA 1'!F35+'NEYBA 2'!F34</f>
        <v>882</v>
      </c>
      <c r="G34" s="8">
        <f>'NEYBA 1'!G35+'NEYBA 2'!G34</f>
        <v>0</v>
      </c>
      <c r="H34" s="8">
        <f>'NEYBA 1'!H35+'NEYBA 2'!H34</f>
        <v>0</v>
      </c>
      <c r="I34" s="8">
        <f>'NEYBA 1'!I35+'NEYBA 2'!I34</f>
        <v>0</v>
      </c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776</v>
      </c>
      <c r="C35" s="12">
        <f t="shared" si="1"/>
        <v>6255</v>
      </c>
      <c r="D35" s="12">
        <f t="shared" si="1"/>
        <v>6199</v>
      </c>
      <c r="E35" s="12">
        <f t="shared" si="1"/>
        <v>6199</v>
      </c>
      <c r="F35" s="12">
        <f t="shared" si="1"/>
        <v>6199</v>
      </c>
      <c r="G35" s="12">
        <f t="shared" si="1"/>
        <v>3049</v>
      </c>
      <c r="H35" s="12">
        <f t="shared" si="1"/>
        <v>3049</v>
      </c>
      <c r="I35" s="12">
        <f t="shared" si="1"/>
        <v>3049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34775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39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166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10">
        <f>'NEYBA 1'!B42+'NEYBA 2'!B41</f>
        <v>474</v>
      </c>
      <c r="C41" s="8">
        <f>'NEYBA 1'!C42+'NEYBA 2'!C41</f>
        <v>0</v>
      </c>
      <c r="D41" s="8">
        <f>'NEYBA 1'!D42+'NEYBA 2'!D41</f>
        <v>0</v>
      </c>
      <c r="E41" s="8">
        <f>'NEYBA 1'!E42+'NEYBA 2'!E41</f>
        <v>0</v>
      </c>
      <c r="F41" s="8">
        <f>'NEYBA 1'!F42+'NEYBA 2'!F41</f>
        <v>0</v>
      </c>
      <c r="G41" s="8">
        <f>'NEYBA 1'!G42+'NEYBA 2'!G41</f>
        <v>0</v>
      </c>
      <c r="H41" s="8">
        <f>'NEYBA 1'!H42+'NEYBA 2'!H41</f>
        <v>0</v>
      </c>
      <c r="I41" s="8">
        <f>'NEYBA 1'!I42+'NEYBA 2'!I41</f>
        <v>0</v>
      </c>
      <c r="J41" s="2"/>
      <c r="K41" s="2"/>
    </row>
    <row r="42" spans="1:11" ht="15.75" customHeight="1" thickTop="1" thickBot="1">
      <c r="A42" s="9" t="s">
        <v>15</v>
      </c>
      <c r="B42" s="10"/>
      <c r="C42" s="8">
        <f>'NEYBA 1'!C43+'NEYBA 2'!C42</f>
        <v>0</v>
      </c>
      <c r="D42" s="8">
        <f>'NEYBA 1'!D43+'NEYBA 2'!D42</f>
        <v>0</v>
      </c>
      <c r="E42" s="8">
        <f>'NEYBA 1'!E43+'NEYBA 2'!E42</f>
        <v>0</v>
      </c>
      <c r="F42" s="8">
        <f>'NEYBA 1'!F43+'NEYBA 2'!F42</f>
        <v>0</v>
      </c>
      <c r="G42" s="8">
        <f>'NEYBA 1'!G43+'NEYBA 2'!G42</f>
        <v>0</v>
      </c>
      <c r="H42" s="8">
        <f>'NEYBA 1'!H43+'NEYBA 2'!H42</f>
        <v>0</v>
      </c>
      <c r="I42" s="8">
        <f>'NEYBA 1'!I43+'NEYBA 2'!I42</f>
        <v>0</v>
      </c>
      <c r="J42" s="2"/>
      <c r="K42" s="2"/>
    </row>
    <row r="43" spans="1:11" ht="15.75" customHeight="1" thickTop="1" thickBot="1">
      <c r="A43" s="11" t="s">
        <v>16</v>
      </c>
      <c r="B43" s="10"/>
      <c r="C43" s="8">
        <f>'NEYBA 1'!C44+'NEYBA 2'!C43</f>
        <v>555</v>
      </c>
      <c r="D43" s="8">
        <f>'NEYBA 1'!D44+'NEYBA 2'!D43</f>
        <v>555</v>
      </c>
      <c r="E43" s="8">
        <f>'NEYBA 1'!E44+'NEYBA 2'!E43</f>
        <v>555</v>
      </c>
      <c r="F43" s="8">
        <f>'NEYBA 1'!F44+'NEYBA 2'!F43</f>
        <v>555</v>
      </c>
      <c r="G43" s="8">
        <f>'NEYBA 1'!G44+'NEYBA 2'!G43</f>
        <v>555</v>
      </c>
      <c r="H43" s="8">
        <f>'NEYBA 1'!H44+'NEYBA 2'!H43</f>
        <v>555</v>
      </c>
      <c r="I43" s="8">
        <f>'NEYBA 1'!I44+'NEYBA 2'!I43</f>
        <v>555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f>'NEYBA 1'!C45+'NEYBA 2'!C44</f>
        <v>544</v>
      </c>
      <c r="D44" s="8">
        <f>'NEYBA 1'!D45+'NEYBA 2'!D44</f>
        <v>544</v>
      </c>
      <c r="E44" s="8">
        <f>'NEYBA 1'!E45+'NEYBA 2'!E44</f>
        <v>544</v>
      </c>
      <c r="F44" s="8">
        <f>'NEYBA 1'!F45+'NEYBA 2'!F44</f>
        <v>544</v>
      </c>
      <c r="G44" s="8">
        <f>'NEYBA 1'!G45+'NEYBA 2'!G44</f>
        <v>544</v>
      </c>
      <c r="H44" s="8">
        <f>'NEYBA 1'!H45+'NEYBA 2'!H44</f>
        <v>544</v>
      </c>
      <c r="I44" s="8">
        <f>'NEYBA 1'!I45+'NEYBA 2'!I44</f>
        <v>544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f>'NEYBA 1'!C46+'NEYBA 2'!C45</f>
        <v>599</v>
      </c>
      <c r="D45" s="8">
        <f>'NEYBA 1'!D46+'NEYBA 2'!D45</f>
        <v>599</v>
      </c>
      <c r="E45" s="8">
        <f>'NEYBA 1'!E46+'NEYBA 2'!E45</f>
        <v>599</v>
      </c>
      <c r="F45" s="8">
        <f>'NEYBA 1'!F46+'NEYBA 2'!F45</f>
        <v>599</v>
      </c>
      <c r="G45" s="8">
        <f>'NEYBA 1'!G46+'NEYBA 2'!G45</f>
        <v>599</v>
      </c>
      <c r="H45" s="8">
        <f>'NEYBA 1'!H46+'NEYBA 2'!H45</f>
        <v>599</v>
      </c>
      <c r="I45" s="8">
        <f>'NEYBA 1'!I46+'NEYBA 2'!I45</f>
        <v>599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f>'NEYBA 1'!C47+'NEYBA 2'!C46</f>
        <v>570</v>
      </c>
      <c r="D46" s="8">
        <f>'NEYBA 1'!D47+'NEYBA 2'!D46</f>
        <v>570</v>
      </c>
      <c r="E46" s="8">
        <f>'NEYBA 1'!E47+'NEYBA 2'!E46</f>
        <v>570</v>
      </c>
      <c r="F46" s="8">
        <f>'NEYBA 1'!F47+'NEYBA 2'!F46</f>
        <v>570</v>
      </c>
      <c r="G46" s="8">
        <f>'NEYBA 1'!G47+'NEYBA 2'!G46</f>
        <v>0</v>
      </c>
      <c r="H46" s="8">
        <f>'NEYBA 1'!H47+'NEYBA 2'!H46</f>
        <v>0</v>
      </c>
      <c r="I46" s="8">
        <f>'NEYBA 1'!I47+'NEYBA 2'!I46</f>
        <v>0</v>
      </c>
      <c r="J46" s="2"/>
      <c r="K46" s="2"/>
    </row>
    <row r="47" spans="1:11" ht="15.75" customHeight="1" thickTop="1" thickBot="1">
      <c r="A47" s="11" t="s">
        <v>20</v>
      </c>
      <c r="B47" s="10"/>
      <c r="C47" s="8">
        <f>'NEYBA 1'!C48+'NEYBA 2'!C47</f>
        <v>540</v>
      </c>
      <c r="D47" s="8">
        <f>'NEYBA 1'!D48+'NEYBA 2'!D47</f>
        <v>540</v>
      </c>
      <c r="E47" s="8">
        <f>'NEYBA 1'!E48+'NEYBA 2'!E47</f>
        <v>540</v>
      </c>
      <c r="F47" s="8">
        <f>'NEYBA 1'!F48+'NEYBA 2'!F47</f>
        <v>540</v>
      </c>
      <c r="G47" s="8">
        <f>'NEYBA 1'!G48+'NEYBA 2'!G47</f>
        <v>0</v>
      </c>
      <c r="H47" s="8">
        <f>'NEYBA 1'!H48+'NEYBA 2'!H47</f>
        <v>0</v>
      </c>
      <c r="I47" s="8">
        <f>'NEYBA 1'!I48+'NEYBA 2'!I47</f>
        <v>0</v>
      </c>
      <c r="J47" s="2"/>
      <c r="K47" s="2"/>
    </row>
    <row r="48" spans="1:11" ht="15.75" customHeight="1" thickTop="1" thickBot="1">
      <c r="A48" s="11" t="s">
        <v>21</v>
      </c>
      <c r="B48" s="10"/>
      <c r="C48" s="8">
        <f>'NEYBA 1'!C49+'NEYBA 2'!C48</f>
        <v>439</v>
      </c>
      <c r="D48" s="8">
        <f>'NEYBA 1'!D49+'NEYBA 2'!D48</f>
        <v>439</v>
      </c>
      <c r="E48" s="8">
        <f>'NEYBA 1'!E49+'NEYBA 2'!E48</f>
        <v>439</v>
      </c>
      <c r="F48" s="8">
        <f>'NEYBA 1'!F49+'NEYBA 2'!F48</f>
        <v>439</v>
      </c>
      <c r="G48" s="8">
        <f>'NEYBA 1'!G49+'NEYBA 2'!G48</f>
        <v>0</v>
      </c>
      <c r="H48" s="8">
        <f>'NEYBA 1'!H49+'NEYBA 2'!H48</f>
        <v>0</v>
      </c>
      <c r="I48" s="8">
        <f>'NEYBA 1'!I49+'NEYBA 2'!I48</f>
        <v>0</v>
      </c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474</v>
      </c>
      <c r="C49" s="12">
        <f t="shared" si="2"/>
        <v>3247</v>
      </c>
      <c r="D49" s="12">
        <f t="shared" si="2"/>
        <v>3247</v>
      </c>
      <c r="E49" s="12">
        <f t="shared" si="2"/>
        <v>3247</v>
      </c>
      <c r="F49" s="12">
        <f t="shared" si="2"/>
        <v>3247</v>
      </c>
      <c r="G49" s="12">
        <f t="shared" si="2"/>
        <v>1698</v>
      </c>
      <c r="H49" s="12">
        <f t="shared" si="2"/>
        <v>1698</v>
      </c>
      <c r="I49" s="12">
        <f t="shared" si="2"/>
        <v>1698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18556</v>
      </c>
      <c r="J50" s="2"/>
      <c r="K50" s="2"/>
    </row>
    <row r="51" spans="1:11" ht="15.75" customHeight="1" thickTop="1" thickBot="1">
      <c r="A51" s="69" t="s">
        <v>4</v>
      </c>
      <c r="B51" s="51" t="s">
        <v>39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167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10">
        <f>'NEYBA 1'!B55+'NEYBA 2'!B54</f>
        <v>699</v>
      </c>
      <c r="C54" s="8">
        <f>'NEYBA 1'!C55+'NEYBA 2'!C54</f>
        <v>0</v>
      </c>
      <c r="D54" s="8">
        <f>'NEYBA 1'!D55+'NEYBA 2'!D54</f>
        <v>0</v>
      </c>
      <c r="E54" s="8">
        <f>'NEYBA 1'!E55+'NEYBA 2'!E54</f>
        <v>0</v>
      </c>
      <c r="F54" s="8">
        <f>'NEYBA 1'!F55+'NEYBA 2'!F54</f>
        <v>0</v>
      </c>
      <c r="G54" s="8">
        <f>'NEYBA 1'!G55+'NEYBA 2'!G54</f>
        <v>0</v>
      </c>
      <c r="H54" s="8">
        <f>'NEYBA 1'!H55+'NEYBA 2'!H54</f>
        <v>0</v>
      </c>
      <c r="I54" s="8">
        <f>'NEYBA 1'!I55+'NEYBA 2'!I54</f>
        <v>0</v>
      </c>
      <c r="J54" s="2"/>
      <c r="K54" s="2"/>
    </row>
    <row r="55" spans="1:11" ht="15.75" customHeight="1" thickTop="1" thickBot="1">
      <c r="A55" s="9" t="s">
        <v>15</v>
      </c>
      <c r="B55" s="10"/>
      <c r="C55" s="8">
        <f>'NEYBA 1'!C56+'NEYBA 2'!C55</f>
        <v>0</v>
      </c>
      <c r="D55" s="8">
        <f>'NEYBA 1'!D56+'NEYBA 2'!D55</f>
        <v>0</v>
      </c>
      <c r="E55" s="8">
        <f>'NEYBA 1'!E56+'NEYBA 2'!E55</f>
        <v>0</v>
      </c>
      <c r="F55" s="8">
        <f>'NEYBA 1'!F56+'NEYBA 2'!F55</f>
        <v>0</v>
      </c>
      <c r="G55" s="8">
        <f>'NEYBA 1'!G56+'NEYBA 2'!G55</f>
        <v>0</v>
      </c>
      <c r="H55" s="8">
        <f>'NEYBA 1'!H56+'NEYBA 2'!H55</f>
        <v>0</v>
      </c>
      <c r="I55" s="8">
        <f>'NEYBA 1'!I56+'NEYBA 2'!I55</f>
        <v>0</v>
      </c>
      <c r="J55" s="2"/>
      <c r="K55" s="2"/>
    </row>
    <row r="56" spans="1:11" ht="15.75" customHeight="1" thickTop="1" thickBot="1">
      <c r="A56" s="11" t="s">
        <v>16</v>
      </c>
      <c r="B56" s="10"/>
      <c r="C56" s="8">
        <f>'NEYBA 1'!C57+'NEYBA 2'!C56</f>
        <v>907</v>
      </c>
      <c r="D56" s="8">
        <f>'NEYBA 1'!D57+'NEYBA 2'!D56</f>
        <v>907</v>
      </c>
      <c r="E56" s="8">
        <f>'NEYBA 1'!E57+'NEYBA 2'!E56</f>
        <v>907</v>
      </c>
      <c r="F56" s="8">
        <f>'NEYBA 1'!F57+'NEYBA 2'!F56</f>
        <v>907</v>
      </c>
      <c r="G56" s="8">
        <f>'NEYBA 1'!G57+'NEYBA 2'!G56</f>
        <v>907</v>
      </c>
      <c r="H56" s="8">
        <f>'NEYBA 1'!H57+'NEYBA 2'!H56</f>
        <v>907</v>
      </c>
      <c r="I56" s="8">
        <f>'NEYBA 1'!I57+'NEYBA 2'!I56</f>
        <v>907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f>'NEYBA 1'!C58+'NEYBA 2'!C57</f>
        <v>781</v>
      </c>
      <c r="D57" s="8">
        <f>'NEYBA 1'!D58+'NEYBA 2'!D57</f>
        <v>781</v>
      </c>
      <c r="E57" s="8">
        <f>'NEYBA 1'!E58+'NEYBA 2'!E57</f>
        <v>781</v>
      </c>
      <c r="F57" s="8">
        <f>'NEYBA 1'!F58+'NEYBA 2'!F57</f>
        <v>781</v>
      </c>
      <c r="G57" s="8">
        <f>'NEYBA 1'!G58+'NEYBA 2'!G57</f>
        <v>781</v>
      </c>
      <c r="H57" s="8">
        <f>'NEYBA 1'!H58+'NEYBA 2'!H57</f>
        <v>781</v>
      </c>
      <c r="I57" s="8">
        <f>'NEYBA 1'!I58+'NEYBA 2'!I57</f>
        <v>781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f>'NEYBA 1'!C59+'NEYBA 2'!C58</f>
        <v>976</v>
      </c>
      <c r="D58" s="8">
        <f>'NEYBA 1'!D59+'NEYBA 2'!D58</f>
        <v>976</v>
      </c>
      <c r="E58" s="8">
        <f>'NEYBA 1'!E59+'NEYBA 2'!E58</f>
        <v>976</v>
      </c>
      <c r="F58" s="8">
        <f>'NEYBA 1'!F59+'NEYBA 2'!F58</f>
        <v>976</v>
      </c>
      <c r="G58" s="8">
        <f>'NEYBA 1'!G59+'NEYBA 2'!G58</f>
        <v>976</v>
      </c>
      <c r="H58" s="8">
        <f>'NEYBA 1'!H59+'NEYBA 2'!H58</f>
        <v>976</v>
      </c>
      <c r="I58" s="8">
        <f>'NEYBA 1'!I59+'NEYBA 2'!I58</f>
        <v>976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f>'NEYBA 1'!C60+'NEYBA 2'!C59</f>
        <v>953</v>
      </c>
      <c r="D59" s="8">
        <f>'NEYBA 1'!D60+'NEYBA 2'!D59</f>
        <v>953</v>
      </c>
      <c r="E59" s="8">
        <f>'NEYBA 1'!E60+'NEYBA 2'!E59</f>
        <v>953</v>
      </c>
      <c r="F59" s="8">
        <f>'NEYBA 1'!F60+'NEYBA 2'!F59</f>
        <v>953</v>
      </c>
      <c r="G59" s="8">
        <f>'NEYBA 1'!G60+'NEYBA 2'!G59</f>
        <v>0</v>
      </c>
      <c r="H59" s="8">
        <f>'NEYBA 1'!H60+'NEYBA 2'!H59</f>
        <v>0</v>
      </c>
      <c r="I59" s="8">
        <f>'NEYBA 1'!I60+'NEYBA 2'!I59</f>
        <v>0</v>
      </c>
      <c r="J59" s="2"/>
      <c r="K59" s="2"/>
    </row>
    <row r="60" spans="1:11" ht="15.75" customHeight="1" thickTop="1" thickBot="1">
      <c r="A60" s="11" t="s">
        <v>20</v>
      </c>
      <c r="B60" s="10"/>
      <c r="C60" s="8">
        <f>'NEYBA 1'!C61+'NEYBA 2'!C60</f>
        <v>825</v>
      </c>
      <c r="D60" s="8">
        <f>'NEYBA 1'!D61+'NEYBA 2'!D60</f>
        <v>825</v>
      </c>
      <c r="E60" s="8">
        <f>'NEYBA 1'!E61+'NEYBA 2'!E60</f>
        <v>825</v>
      </c>
      <c r="F60" s="8">
        <f>'NEYBA 1'!F61+'NEYBA 2'!F60</f>
        <v>825</v>
      </c>
      <c r="G60" s="8">
        <f>'NEYBA 1'!G61+'NEYBA 2'!G60</f>
        <v>0</v>
      </c>
      <c r="H60" s="8">
        <f>'NEYBA 1'!H61+'NEYBA 2'!H60</f>
        <v>0</v>
      </c>
      <c r="I60" s="8">
        <f>'NEYBA 1'!I61+'NEYBA 2'!I60</f>
        <v>0</v>
      </c>
      <c r="J60" s="2"/>
      <c r="K60" s="2"/>
    </row>
    <row r="61" spans="1:11" ht="15.75" customHeight="1" thickTop="1" thickBot="1">
      <c r="A61" s="11" t="s">
        <v>21</v>
      </c>
      <c r="B61" s="10"/>
      <c r="C61" s="8">
        <f>'NEYBA 1'!C62+'NEYBA 2'!C61</f>
        <v>870</v>
      </c>
      <c r="D61" s="8">
        <f>'NEYBA 1'!D62+'NEYBA 2'!D61</f>
        <v>870</v>
      </c>
      <c r="E61" s="8">
        <f>'NEYBA 1'!E62+'NEYBA 2'!E61</f>
        <v>870</v>
      </c>
      <c r="F61" s="8">
        <f>'NEYBA 1'!F62+'NEYBA 2'!F61</f>
        <v>870</v>
      </c>
      <c r="G61" s="8">
        <f>'NEYBA 1'!G62+'NEYBA 2'!G61</f>
        <v>0</v>
      </c>
      <c r="H61" s="8">
        <f>'NEYBA 1'!H62+'NEYBA 2'!H61</f>
        <v>0</v>
      </c>
      <c r="I61" s="8">
        <f>'NEYBA 1'!I62+'NEYBA 2'!I61</f>
        <v>0</v>
      </c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699</v>
      </c>
      <c r="C62" s="12">
        <f t="shared" si="3"/>
        <v>5312</v>
      </c>
      <c r="D62" s="12">
        <f t="shared" si="3"/>
        <v>5312</v>
      </c>
      <c r="E62" s="12">
        <f t="shared" si="3"/>
        <v>5312</v>
      </c>
      <c r="F62" s="12">
        <f t="shared" si="3"/>
        <v>5312</v>
      </c>
      <c r="G62" s="12">
        <f t="shared" si="3"/>
        <v>2664</v>
      </c>
      <c r="H62" s="12">
        <f t="shared" si="3"/>
        <v>2664</v>
      </c>
      <c r="I62" s="15">
        <f t="shared" si="3"/>
        <v>2664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29939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39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168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10">
        <f>'NEYBA 1'!B69+'NEYBA 2'!B68</f>
        <v>515</v>
      </c>
      <c r="C68" s="8">
        <f>'NEYBA 1'!C69+'NEYBA 2'!C68</f>
        <v>0</v>
      </c>
      <c r="D68" s="8">
        <f>'NEYBA 1'!D69+'NEYBA 2'!D68</f>
        <v>0</v>
      </c>
      <c r="E68" s="8">
        <f>'NEYBA 1'!E69+'NEYBA 2'!E68</f>
        <v>0</v>
      </c>
      <c r="F68" s="8">
        <f>'NEYBA 1'!F69+'NEYBA 2'!F68</f>
        <v>0</v>
      </c>
      <c r="G68" s="8">
        <f>'NEYBA 1'!G69+'NEYBA 2'!G68</f>
        <v>0</v>
      </c>
      <c r="H68" s="8">
        <f>'NEYBA 1'!H69+'NEYBA 2'!H68</f>
        <v>0</v>
      </c>
      <c r="I68" s="8">
        <f>'NEYBA 1'!I69+'NEYBA 2'!I68</f>
        <v>0</v>
      </c>
      <c r="J68" s="2"/>
      <c r="K68" s="2"/>
    </row>
    <row r="69" spans="1:11" ht="15.75" customHeight="1" thickTop="1" thickBot="1">
      <c r="A69" s="9" t="s">
        <v>15</v>
      </c>
      <c r="B69" s="10"/>
      <c r="C69" s="8">
        <f>'NEYBA 1'!C70+'NEYBA 2'!C69</f>
        <v>0</v>
      </c>
      <c r="D69" s="8">
        <f>'NEYBA 1'!D70+'NEYBA 2'!D69</f>
        <v>0</v>
      </c>
      <c r="E69" s="8">
        <f>'NEYBA 1'!E70+'NEYBA 2'!E69</f>
        <v>0</v>
      </c>
      <c r="F69" s="8">
        <f>'NEYBA 1'!F70+'NEYBA 2'!F69</f>
        <v>0</v>
      </c>
      <c r="G69" s="8">
        <f>'NEYBA 1'!G70+'NEYBA 2'!G69</f>
        <v>0</v>
      </c>
      <c r="H69" s="8">
        <f>'NEYBA 1'!H70+'NEYBA 2'!H69</f>
        <v>0</v>
      </c>
      <c r="I69" s="8">
        <f>'NEYBA 1'!I70+'NEYBA 2'!I69</f>
        <v>0</v>
      </c>
      <c r="J69" s="2"/>
      <c r="K69" s="2"/>
    </row>
    <row r="70" spans="1:11" ht="15.75" customHeight="1" thickTop="1" thickBot="1">
      <c r="A70" s="11" t="s">
        <v>16</v>
      </c>
      <c r="B70" s="10"/>
      <c r="C70" s="8">
        <f>'NEYBA 1'!C71+'NEYBA 2'!C70</f>
        <v>628</v>
      </c>
      <c r="D70" s="8">
        <f>'NEYBA 1'!D71+'NEYBA 2'!D70</f>
        <v>683</v>
      </c>
      <c r="E70" s="8">
        <f>'NEYBA 1'!E71+'NEYBA 2'!E70</f>
        <v>629</v>
      </c>
      <c r="F70" s="8">
        <f>'NEYBA 1'!F71+'NEYBA 2'!F70</f>
        <v>628</v>
      </c>
      <c r="G70" s="8">
        <f>'NEYBA 1'!G71+'NEYBA 2'!G70</f>
        <v>632</v>
      </c>
      <c r="H70" s="8">
        <f>'NEYBA 1'!H71+'NEYBA 2'!H70</f>
        <v>630</v>
      </c>
      <c r="I70" s="8">
        <f>'NEYBA 1'!I71+'NEYBA 2'!I70</f>
        <v>656</v>
      </c>
      <c r="J70" s="2"/>
      <c r="K70" s="2"/>
    </row>
    <row r="71" spans="1:11" ht="15.75" customHeight="1" thickTop="1" thickBot="1">
      <c r="A71" s="11" t="s">
        <v>17</v>
      </c>
      <c r="B71" s="10"/>
      <c r="C71" s="8">
        <f>'NEYBA 1'!C72+'NEYBA 2'!C71</f>
        <v>613</v>
      </c>
      <c r="D71" s="8">
        <f>'NEYBA 1'!D72+'NEYBA 2'!D71</f>
        <v>652</v>
      </c>
      <c r="E71" s="8">
        <f>'NEYBA 1'!E72+'NEYBA 2'!E71</f>
        <v>598</v>
      </c>
      <c r="F71" s="8">
        <f>'NEYBA 1'!F72+'NEYBA 2'!F71</f>
        <v>601</v>
      </c>
      <c r="G71" s="8">
        <f>'NEYBA 1'!G72+'NEYBA 2'!G71</f>
        <v>608</v>
      </c>
      <c r="H71" s="8">
        <f>'NEYBA 1'!H72+'NEYBA 2'!H71</f>
        <v>613</v>
      </c>
      <c r="I71" s="8">
        <f>'NEYBA 1'!I72+'NEYBA 2'!I71</f>
        <v>668</v>
      </c>
      <c r="J71" s="2"/>
      <c r="K71" s="2"/>
    </row>
    <row r="72" spans="1:11" ht="15.75" customHeight="1" thickTop="1" thickBot="1">
      <c r="A72" s="11" t="s">
        <v>18</v>
      </c>
      <c r="B72" s="10"/>
      <c r="C72" s="8">
        <f>'NEYBA 1'!C73+'NEYBA 2'!C72</f>
        <v>676</v>
      </c>
      <c r="D72" s="8">
        <f>'NEYBA 1'!D73+'NEYBA 2'!D72</f>
        <v>661</v>
      </c>
      <c r="E72" s="8">
        <f>'NEYBA 1'!E73+'NEYBA 2'!E72</f>
        <v>667</v>
      </c>
      <c r="F72" s="8">
        <f>'NEYBA 1'!F73+'NEYBA 2'!F72</f>
        <v>652</v>
      </c>
      <c r="G72" s="8">
        <f>'NEYBA 1'!G73+'NEYBA 2'!G72</f>
        <v>631</v>
      </c>
      <c r="H72" s="8">
        <f>'NEYBA 1'!H73+'NEYBA 2'!H72</f>
        <v>660</v>
      </c>
      <c r="I72" s="8">
        <f>'NEYBA 1'!I73+'NEYBA 2'!I72</f>
        <v>653</v>
      </c>
      <c r="J72" s="2"/>
      <c r="K72" s="2"/>
    </row>
    <row r="73" spans="1:11" ht="15.75" customHeight="1" thickTop="1" thickBot="1">
      <c r="A73" s="11" t="s">
        <v>19</v>
      </c>
      <c r="B73" s="10"/>
      <c r="C73" s="8">
        <f>'NEYBA 1'!C74+'NEYBA 2'!C73</f>
        <v>591</v>
      </c>
      <c r="D73" s="8">
        <f>'NEYBA 1'!D74+'NEYBA 2'!D73</f>
        <v>591</v>
      </c>
      <c r="E73" s="8">
        <f>'NEYBA 1'!E74+'NEYBA 2'!E73</f>
        <v>591</v>
      </c>
      <c r="F73" s="8">
        <f>'NEYBA 1'!F74+'NEYBA 2'!F73</f>
        <v>602</v>
      </c>
      <c r="G73" s="8">
        <f>'NEYBA 1'!G74+'NEYBA 2'!G73</f>
        <v>0</v>
      </c>
      <c r="H73" s="8">
        <f>'NEYBA 1'!H74+'NEYBA 2'!H73</f>
        <v>0</v>
      </c>
      <c r="I73" s="8">
        <f>'NEYBA 1'!I74+'NEYBA 2'!I73</f>
        <v>0</v>
      </c>
      <c r="J73" s="2"/>
      <c r="K73" s="2"/>
    </row>
    <row r="74" spans="1:11" ht="15.75" customHeight="1" thickTop="1" thickBot="1">
      <c r="A74" s="11" t="s">
        <v>20</v>
      </c>
      <c r="B74" s="10"/>
      <c r="C74" s="8">
        <f>'NEYBA 1'!C75+'NEYBA 2'!C74</f>
        <v>568</v>
      </c>
      <c r="D74" s="8">
        <f>'NEYBA 1'!D75+'NEYBA 2'!D74</f>
        <v>586</v>
      </c>
      <c r="E74" s="8">
        <f>'NEYBA 1'!E75+'NEYBA 2'!E74</f>
        <v>586</v>
      </c>
      <c r="F74" s="8">
        <f>'NEYBA 1'!F75+'NEYBA 2'!F74</f>
        <v>568</v>
      </c>
      <c r="G74" s="8">
        <f>'NEYBA 1'!G75+'NEYBA 2'!G74</f>
        <v>0</v>
      </c>
      <c r="H74" s="8">
        <f>'NEYBA 1'!H75+'NEYBA 2'!H74</f>
        <v>0</v>
      </c>
      <c r="I74" s="8">
        <f>'NEYBA 1'!I75+'NEYBA 2'!I74</f>
        <v>0</v>
      </c>
      <c r="J74" s="2"/>
      <c r="K74" s="2"/>
    </row>
    <row r="75" spans="1:11" ht="15.75" customHeight="1" thickTop="1" thickBot="1">
      <c r="A75" s="11" t="s">
        <v>21</v>
      </c>
      <c r="B75" s="10"/>
      <c r="C75" s="8">
        <f>'NEYBA 1'!C76+'NEYBA 2'!C75</f>
        <v>582</v>
      </c>
      <c r="D75" s="8">
        <f>'NEYBA 1'!D76+'NEYBA 2'!D75</f>
        <v>542</v>
      </c>
      <c r="E75" s="8">
        <f>'NEYBA 1'!E76+'NEYBA 2'!E75</f>
        <v>542</v>
      </c>
      <c r="F75" s="8">
        <f>'NEYBA 1'!F76+'NEYBA 2'!F75</f>
        <v>542</v>
      </c>
      <c r="G75" s="8">
        <f>'NEYBA 1'!G76+'NEYBA 2'!G75</f>
        <v>0</v>
      </c>
      <c r="H75" s="8">
        <f>'NEYBA 1'!H76+'NEYBA 2'!H75</f>
        <v>0</v>
      </c>
      <c r="I75" s="8">
        <f>'NEYBA 1'!I76+'NEYBA 2'!I75</f>
        <v>0</v>
      </c>
      <c r="J75" s="2"/>
      <c r="K75" s="2"/>
    </row>
    <row r="76" spans="1:11" ht="15.75" customHeight="1" thickTop="1" thickBot="1">
      <c r="A76" s="7" t="s">
        <v>22</v>
      </c>
      <c r="B76" s="12">
        <f t="shared" ref="B76:I76" si="4">SUM(B68:B75)</f>
        <v>515</v>
      </c>
      <c r="C76" s="12">
        <f t="shared" si="4"/>
        <v>3658</v>
      </c>
      <c r="D76" s="12">
        <f t="shared" si="4"/>
        <v>3715</v>
      </c>
      <c r="E76" s="12">
        <f t="shared" si="4"/>
        <v>3613</v>
      </c>
      <c r="F76" s="12">
        <f t="shared" si="4"/>
        <v>3593</v>
      </c>
      <c r="G76" s="12">
        <f t="shared" si="4"/>
        <v>1871</v>
      </c>
      <c r="H76" s="12">
        <f t="shared" si="4"/>
        <v>1903</v>
      </c>
      <c r="I76" s="12">
        <f t="shared" si="4"/>
        <v>1977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20845</v>
      </c>
      <c r="J77" s="2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thickBo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64" t="s">
        <v>48</v>
      </c>
      <c r="H80" s="57">
        <f>I77+I63+I50+I36+I23</f>
        <v>141631</v>
      </c>
      <c r="I80" s="66"/>
      <c r="J80" s="2"/>
      <c r="K80" s="2"/>
    </row>
    <row r="81" spans="1:11" ht="15.75" customHeight="1" thickBot="1">
      <c r="A81" s="2"/>
      <c r="B81" s="2"/>
      <c r="C81" s="2"/>
      <c r="D81" s="2"/>
      <c r="E81" s="2"/>
      <c r="F81" s="2"/>
      <c r="G81" s="65"/>
      <c r="H81" s="67"/>
      <c r="I81" s="68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1">
    <mergeCell ref="A24:A26"/>
    <mergeCell ref="B24:I24"/>
    <mergeCell ref="B25:I25"/>
    <mergeCell ref="A38:A40"/>
    <mergeCell ref="B38:I38"/>
    <mergeCell ref="B39:I39"/>
    <mergeCell ref="A7:I7"/>
    <mergeCell ref="A8:I8"/>
    <mergeCell ref="A9:I9"/>
    <mergeCell ref="A10:I10"/>
    <mergeCell ref="A11:A13"/>
    <mergeCell ref="B11:I11"/>
    <mergeCell ref="B12:I12"/>
    <mergeCell ref="G80:G81"/>
    <mergeCell ref="H80:I81"/>
    <mergeCell ref="B51:I51"/>
    <mergeCell ref="B52:I52"/>
    <mergeCell ref="A65:A67"/>
    <mergeCell ref="B65:I65"/>
    <mergeCell ref="B66:I66"/>
    <mergeCell ref="A51:A53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I84"/>
  <sheetViews>
    <sheetView topLeftCell="A55" workbookViewId="0">
      <selection activeCell="H86" sqref="H86"/>
    </sheetView>
  </sheetViews>
  <sheetFormatPr baseColWidth="10" defaultRowHeight="15"/>
  <cols>
    <col min="1" max="1" width="29" style="26" customWidth="1"/>
    <col min="2" max="2" width="11.42578125" style="26"/>
    <col min="3" max="3" width="20" style="26" customWidth="1"/>
    <col min="4" max="4" width="15" style="26" customWidth="1"/>
    <col min="5" max="5" width="20" style="26" customWidth="1"/>
    <col min="6" max="6" width="22" style="26" customWidth="1"/>
    <col min="7" max="7" width="23.85546875" style="26" customWidth="1"/>
    <col min="8" max="8" width="19.85546875" style="26" customWidth="1"/>
    <col min="9" max="9" width="20.42578125" style="26" customWidth="1"/>
    <col min="10" max="16384" width="11.42578125" style="26"/>
  </cols>
  <sheetData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9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9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9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9" ht="20.25" thickTop="1" thickBot="1">
      <c r="A12" s="80" t="s">
        <v>4</v>
      </c>
      <c r="B12" s="80" t="s">
        <v>39</v>
      </c>
      <c r="C12" s="80"/>
      <c r="D12" s="80"/>
      <c r="E12" s="80"/>
      <c r="F12" s="80"/>
      <c r="G12" s="80"/>
      <c r="H12" s="80"/>
      <c r="I12" s="80"/>
    </row>
    <row r="13" spans="1:9" ht="20.25" thickTop="1" thickBot="1">
      <c r="A13" s="80"/>
      <c r="B13" s="81" t="s">
        <v>164</v>
      </c>
      <c r="C13" s="82"/>
      <c r="D13" s="82"/>
      <c r="E13" s="82"/>
      <c r="F13" s="82"/>
      <c r="G13" s="82"/>
      <c r="H13" s="82"/>
      <c r="I13" s="83"/>
    </row>
    <row r="14" spans="1:9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9" ht="20.25" thickTop="1" thickBot="1">
      <c r="A15" s="28" t="s">
        <v>14</v>
      </c>
      <c r="B15" s="31">
        <v>96</v>
      </c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0" t="s">
        <v>15</v>
      </c>
      <c r="B16" s="31"/>
      <c r="C16" s="29"/>
      <c r="D16" s="29"/>
      <c r="E16" s="29"/>
      <c r="F16" s="29"/>
      <c r="G16" s="29"/>
      <c r="H16" s="29"/>
      <c r="I16" s="29"/>
    </row>
    <row r="17" spans="1:9" ht="20.25" thickTop="1" thickBot="1">
      <c r="A17" s="32" t="s">
        <v>16</v>
      </c>
      <c r="B17" s="31"/>
      <c r="C17" s="29">
        <v>95</v>
      </c>
      <c r="D17" s="29">
        <v>50</v>
      </c>
      <c r="E17" s="29">
        <v>60</v>
      </c>
      <c r="F17" s="29">
        <v>40</v>
      </c>
      <c r="G17" s="29"/>
      <c r="H17" s="29"/>
      <c r="I17" s="29"/>
    </row>
    <row r="18" spans="1:9" ht="20.25" thickTop="1" thickBot="1">
      <c r="A18" s="32" t="s">
        <v>17</v>
      </c>
      <c r="B18" s="31"/>
      <c r="C18" s="29">
        <v>70</v>
      </c>
      <c r="D18" s="29">
        <v>82</v>
      </c>
      <c r="E18" s="29">
        <v>55</v>
      </c>
      <c r="F18" s="29">
        <v>45</v>
      </c>
      <c r="G18" s="29"/>
      <c r="H18" s="29"/>
      <c r="I18" s="29"/>
    </row>
    <row r="19" spans="1:9" ht="20.25" thickTop="1" thickBot="1">
      <c r="A19" s="32" t="s">
        <v>18</v>
      </c>
      <c r="B19" s="31"/>
      <c r="C19" s="29">
        <v>50</v>
      </c>
      <c r="D19" s="29">
        <v>40</v>
      </c>
      <c r="E19" s="29">
        <v>50</v>
      </c>
      <c r="F19" s="29"/>
      <c r="G19" s="29"/>
      <c r="H19" s="29"/>
      <c r="I19" s="29"/>
    </row>
    <row r="20" spans="1:9" ht="20.25" thickTop="1" thickBot="1">
      <c r="A20" s="32" t="s">
        <v>19</v>
      </c>
      <c r="B20" s="31"/>
      <c r="C20" s="29">
        <v>52</v>
      </c>
      <c r="D20" s="29">
        <v>30</v>
      </c>
      <c r="E20" s="29">
        <v>70</v>
      </c>
      <c r="F20" s="29">
        <v>105</v>
      </c>
      <c r="G20" s="29"/>
      <c r="H20" s="29"/>
      <c r="I20" s="29"/>
    </row>
    <row r="21" spans="1:9" ht="20.25" thickTop="1" thickBot="1">
      <c r="A21" s="32" t="s">
        <v>20</v>
      </c>
      <c r="B21" s="31"/>
      <c r="C21" s="29">
        <v>75</v>
      </c>
      <c r="D21" s="29">
        <v>45</v>
      </c>
      <c r="E21" s="29">
        <v>65</v>
      </c>
      <c r="F21" s="29">
        <v>156</v>
      </c>
      <c r="G21" s="29"/>
      <c r="H21" s="29"/>
      <c r="I21" s="29"/>
    </row>
    <row r="22" spans="1:9" ht="20.25" thickTop="1" thickBot="1">
      <c r="A22" s="32" t="s">
        <v>21</v>
      </c>
      <c r="B22" s="31"/>
      <c r="C22" s="29">
        <v>200</v>
      </c>
      <c r="D22" s="29">
        <v>87</v>
      </c>
      <c r="E22" s="29">
        <v>62</v>
      </c>
      <c r="F22" s="29">
        <v>95</v>
      </c>
      <c r="G22" s="29"/>
      <c r="H22" s="29"/>
      <c r="I22" s="29"/>
    </row>
    <row r="23" spans="1:9" ht="20.25" thickTop="1" thickBot="1">
      <c r="A23" s="43" t="s">
        <v>22</v>
      </c>
      <c r="B23" s="33">
        <f>SUM(B15:B22)</f>
        <v>96</v>
      </c>
      <c r="C23" s="33">
        <f t="shared" ref="C23:I23" si="0">SUM(C17:C22)</f>
        <v>542</v>
      </c>
      <c r="D23" s="33">
        <f t="shared" si="0"/>
        <v>334</v>
      </c>
      <c r="E23" s="33">
        <f t="shared" si="0"/>
        <v>362</v>
      </c>
      <c r="F23" s="33">
        <f t="shared" si="0"/>
        <v>441</v>
      </c>
      <c r="G23" s="33">
        <f t="shared" si="0"/>
        <v>0</v>
      </c>
      <c r="H23" s="33">
        <f t="shared" si="0"/>
        <v>0</v>
      </c>
      <c r="I23" s="33">
        <f t="shared" si="0"/>
        <v>0</v>
      </c>
    </row>
    <row r="24" spans="1:9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1775</v>
      </c>
    </row>
    <row r="25" spans="1:9" ht="20.25" thickTop="1" thickBot="1">
      <c r="A25" s="80" t="s">
        <v>4</v>
      </c>
      <c r="B25" s="80" t="s">
        <v>39</v>
      </c>
      <c r="C25" s="80"/>
      <c r="D25" s="80"/>
      <c r="E25" s="80"/>
      <c r="F25" s="80"/>
      <c r="G25" s="80"/>
      <c r="H25" s="80"/>
      <c r="I25" s="80"/>
    </row>
    <row r="26" spans="1:9" ht="20.25" thickTop="1" thickBot="1">
      <c r="A26" s="80"/>
      <c r="B26" s="81" t="s">
        <v>165</v>
      </c>
      <c r="C26" s="82"/>
      <c r="D26" s="82"/>
      <c r="E26" s="82"/>
      <c r="F26" s="82"/>
      <c r="G26" s="82"/>
      <c r="H26" s="82"/>
      <c r="I26" s="83"/>
    </row>
    <row r="27" spans="1:9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9" ht="20.25" thickTop="1" thickBot="1">
      <c r="A28" s="28" t="s">
        <v>14</v>
      </c>
      <c r="B28" s="31">
        <v>20</v>
      </c>
      <c r="C28" s="29"/>
      <c r="D28" s="29"/>
      <c r="E28" s="29"/>
      <c r="F28" s="29"/>
      <c r="G28" s="29"/>
      <c r="H28" s="29"/>
      <c r="I28" s="29"/>
    </row>
    <row r="29" spans="1:9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9" ht="20.25" thickTop="1" thickBot="1">
      <c r="A30" s="32" t="s">
        <v>16</v>
      </c>
      <c r="B30" s="31"/>
      <c r="C30" s="29"/>
      <c r="D30" s="29"/>
      <c r="E30" s="29"/>
      <c r="F30" s="29"/>
      <c r="G30" s="29"/>
      <c r="H30" s="29"/>
      <c r="I30" s="29"/>
    </row>
    <row r="31" spans="1:9" ht="20.25" thickTop="1" thickBot="1">
      <c r="A31" s="32" t="s">
        <v>17</v>
      </c>
      <c r="B31" s="31"/>
      <c r="C31" s="29"/>
      <c r="D31" s="29"/>
      <c r="E31" s="29"/>
      <c r="F31" s="29"/>
      <c r="G31" s="29"/>
      <c r="H31" s="29"/>
      <c r="I31" s="29"/>
    </row>
    <row r="32" spans="1:9" ht="20.25" thickTop="1" thickBot="1">
      <c r="A32" s="32" t="s">
        <v>18</v>
      </c>
      <c r="B32" s="31"/>
      <c r="C32" s="29"/>
      <c r="D32" s="29"/>
      <c r="E32" s="29"/>
      <c r="F32" s="29"/>
      <c r="G32" s="29"/>
      <c r="H32" s="29"/>
      <c r="I32" s="29"/>
    </row>
    <row r="33" spans="1:9" ht="20.25" thickTop="1" thickBot="1">
      <c r="A33" s="32" t="s">
        <v>19</v>
      </c>
      <c r="B33" s="31"/>
      <c r="C33" s="29"/>
      <c r="D33" s="29"/>
      <c r="E33" s="29"/>
      <c r="F33" s="29"/>
      <c r="G33" s="29"/>
      <c r="H33" s="29"/>
      <c r="I33" s="29"/>
    </row>
    <row r="34" spans="1:9" ht="20.25" thickTop="1" thickBot="1">
      <c r="A34" s="32" t="s">
        <v>20</v>
      </c>
      <c r="B34" s="31"/>
      <c r="C34" s="29"/>
      <c r="D34" s="29"/>
      <c r="E34" s="29"/>
      <c r="F34" s="29"/>
      <c r="G34" s="29"/>
      <c r="H34" s="29"/>
      <c r="I34" s="29"/>
    </row>
    <row r="35" spans="1:9" ht="20.25" thickTop="1" thickBot="1">
      <c r="A35" s="32" t="s">
        <v>21</v>
      </c>
      <c r="B35" s="31"/>
      <c r="C35" s="29">
        <v>56</v>
      </c>
      <c r="D35" s="29"/>
      <c r="E35" s="29"/>
      <c r="F35" s="29"/>
      <c r="G35" s="29"/>
      <c r="H35" s="29"/>
      <c r="I35" s="29"/>
    </row>
    <row r="36" spans="1:9" ht="20.25" thickTop="1" thickBot="1">
      <c r="A36" s="28" t="s">
        <v>22</v>
      </c>
      <c r="B36" s="33">
        <f>SUM(B28:B35)</f>
        <v>20</v>
      </c>
      <c r="C36" s="33">
        <f>SUM(C28:C35)</f>
        <v>56</v>
      </c>
      <c r="D36" s="33">
        <f t="shared" ref="D36:I36" si="1">SUM(D28:D35)</f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  <c r="I36" s="33">
        <f t="shared" si="1"/>
        <v>0</v>
      </c>
    </row>
    <row r="37" spans="1:9" ht="17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35">
        <f>SUM(B36:I36)</f>
        <v>76</v>
      </c>
    </row>
    <row r="38" spans="1:9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20.25" thickTop="1" thickBot="1">
      <c r="A39" s="80" t="s">
        <v>4</v>
      </c>
      <c r="B39" s="80" t="s">
        <v>39</v>
      </c>
      <c r="C39" s="80"/>
      <c r="D39" s="80"/>
      <c r="E39" s="80"/>
      <c r="F39" s="80"/>
      <c r="G39" s="80"/>
      <c r="H39" s="80"/>
      <c r="I39" s="80"/>
    </row>
    <row r="40" spans="1:9" ht="20.25" thickTop="1" thickBot="1">
      <c r="A40" s="80"/>
      <c r="B40" s="81" t="s">
        <v>166</v>
      </c>
      <c r="C40" s="82"/>
      <c r="D40" s="82"/>
      <c r="E40" s="82"/>
      <c r="F40" s="82"/>
      <c r="G40" s="82"/>
      <c r="H40" s="82"/>
      <c r="I40" s="83"/>
    </row>
    <row r="41" spans="1:9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9" ht="20.25" thickTop="1" thickBot="1">
      <c r="A42" s="28" t="s">
        <v>14</v>
      </c>
      <c r="B42" s="31">
        <v>50</v>
      </c>
      <c r="C42" s="29"/>
      <c r="D42" s="29"/>
      <c r="E42" s="29"/>
      <c r="F42" s="29"/>
      <c r="G42" s="29"/>
      <c r="H42" s="29"/>
      <c r="I42" s="29"/>
    </row>
    <row r="43" spans="1:9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9" ht="20.25" thickTop="1" thickBot="1">
      <c r="A44" s="32" t="s">
        <v>16</v>
      </c>
      <c r="B44" s="31"/>
      <c r="C44" s="29"/>
      <c r="D44" s="29"/>
      <c r="E44" s="29"/>
      <c r="F44" s="29"/>
      <c r="G44" s="29"/>
      <c r="H44" s="29"/>
      <c r="I44" s="29"/>
    </row>
    <row r="45" spans="1:9" ht="20.25" thickTop="1" thickBot="1">
      <c r="A45" s="32" t="s">
        <v>17</v>
      </c>
      <c r="B45" s="31"/>
      <c r="C45" s="29"/>
      <c r="D45" s="29"/>
      <c r="E45" s="29"/>
      <c r="F45" s="29"/>
      <c r="G45" s="29"/>
      <c r="H45" s="29"/>
      <c r="I45" s="29"/>
    </row>
    <row r="46" spans="1:9" ht="20.25" thickTop="1" thickBot="1">
      <c r="A46" s="32" t="s">
        <v>18</v>
      </c>
      <c r="B46" s="31"/>
      <c r="C46" s="29"/>
      <c r="D46" s="29"/>
      <c r="E46" s="29"/>
      <c r="F46" s="29"/>
      <c r="G46" s="29"/>
      <c r="H46" s="29"/>
      <c r="I46" s="29"/>
    </row>
    <row r="47" spans="1:9" ht="20.25" thickTop="1" thickBot="1">
      <c r="A47" s="32" t="s">
        <v>19</v>
      </c>
      <c r="B47" s="31"/>
      <c r="C47" s="29"/>
      <c r="D47" s="29"/>
      <c r="E47" s="29"/>
      <c r="F47" s="29"/>
      <c r="G47" s="29"/>
      <c r="H47" s="29"/>
      <c r="I47" s="29"/>
    </row>
    <row r="48" spans="1:9" ht="20.25" thickTop="1" thickBot="1">
      <c r="A48" s="32" t="s">
        <v>20</v>
      </c>
      <c r="B48" s="31"/>
      <c r="C48" s="29"/>
      <c r="D48" s="29"/>
      <c r="E48" s="29"/>
      <c r="F48" s="29"/>
      <c r="G48" s="29"/>
      <c r="H48" s="29"/>
      <c r="I48" s="29"/>
    </row>
    <row r="49" spans="1:9" ht="20.25" thickTop="1" thickBot="1">
      <c r="A49" s="32" t="s">
        <v>21</v>
      </c>
      <c r="B49" s="31"/>
      <c r="C49" s="29"/>
      <c r="D49" s="29"/>
      <c r="E49" s="29"/>
      <c r="F49" s="29"/>
      <c r="G49" s="29"/>
      <c r="H49" s="29"/>
      <c r="I49" s="29"/>
    </row>
    <row r="50" spans="1:9" ht="20.25" thickTop="1" thickBot="1">
      <c r="A50" s="28" t="s">
        <v>22</v>
      </c>
      <c r="B50" s="33">
        <f>SUM(B42:B49)</f>
        <v>50</v>
      </c>
      <c r="C50" s="33">
        <f>SUM(C42:C49)</f>
        <v>0</v>
      </c>
      <c r="D50" s="33">
        <f t="shared" ref="D50:I50" si="2">SUM(D42:D49)</f>
        <v>0</v>
      </c>
      <c r="E50" s="33">
        <f t="shared" si="2"/>
        <v>0</v>
      </c>
      <c r="F50" s="33">
        <f t="shared" si="2"/>
        <v>0</v>
      </c>
      <c r="G50" s="33">
        <f t="shared" si="2"/>
        <v>0</v>
      </c>
      <c r="H50" s="33">
        <f t="shared" si="2"/>
        <v>0</v>
      </c>
      <c r="I50" s="33">
        <f t="shared" si="2"/>
        <v>0</v>
      </c>
    </row>
    <row r="51" spans="1:9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50</v>
      </c>
    </row>
    <row r="52" spans="1:9" ht="20.25" thickTop="1" thickBot="1">
      <c r="A52" s="80" t="s">
        <v>4</v>
      </c>
      <c r="B52" s="80" t="s">
        <v>39</v>
      </c>
      <c r="C52" s="80"/>
      <c r="D52" s="80"/>
      <c r="E52" s="80"/>
      <c r="F52" s="80"/>
      <c r="G52" s="80"/>
      <c r="H52" s="80"/>
      <c r="I52" s="80"/>
    </row>
    <row r="53" spans="1:9" ht="20.25" thickTop="1" thickBot="1">
      <c r="A53" s="80"/>
      <c r="B53" s="81" t="s">
        <v>167</v>
      </c>
      <c r="C53" s="82"/>
      <c r="D53" s="82"/>
      <c r="E53" s="82"/>
      <c r="F53" s="82"/>
      <c r="G53" s="82"/>
      <c r="H53" s="82"/>
      <c r="I53" s="83"/>
    </row>
    <row r="54" spans="1:9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9" ht="20.25" thickTop="1" thickBot="1">
      <c r="A55" s="28" t="s">
        <v>14</v>
      </c>
      <c r="B55" s="31"/>
      <c r="C55" s="29"/>
      <c r="D55" s="29"/>
      <c r="E55" s="29"/>
      <c r="F55" s="29"/>
      <c r="G55" s="29"/>
      <c r="H55" s="29"/>
      <c r="I55" s="29"/>
    </row>
    <row r="56" spans="1:9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9" ht="20.25" thickTop="1" thickBot="1">
      <c r="A57" s="32" t="s">
        <v>16</v>
      </c>
      <c r="B57" s="31"/>
      <c r="C57" s="29"/>
      <c r="D57" s="29"/>
      <c r="E57" s="29"/>
      <c r="F57" s="29"/>
      <c r="G57" s="29"/>
      <c r="H57" s="29"/>
      <c r="I57" s="29"/>
    </row>
    <row r="58" spans="1:9" ht="20.25" thickTop="1" thickBot="1">
      <c r="A58" s="32" t="s">
        <v>17</v>
      </c>
      <c r="B58" s="31"/>
      <c r="C58" s="29"/>
      <c r="D58" s="29"/>
      <c r="E58" s="29"/>
      <c r="F58" s="29"/>
      <c r="G58" s="29"/>
      <c r="H58" s="29"/>
      <c r="I58" s="29"/>
    </row>
    <row r="59" spans="1:9" ht="20.25" thickTop="1" thickBot="1">
      <c r="A59" s="32" t="s">
        <v>18</v>
      </c>
      <c r="B59" s="31"/>
      <c r="C59" s="29"/>
      <c r="D59" s="29"/>
      <c r="E59" s="29"/>
      <c r="F59" s="29"/>
      <c r="G59" s="29"/>
      <c r="H59" s="29"/>
      <c r="I59" s="29"/>
    </row>
    <row r="60" spans="1:9" ht="20.25" thickTop="1" thickBot="1">
      <c r="A60" s="32" t="s">
        <v>19</v>
      </c>
      <c r="B60" s="31"/>
      <c r="C60" s="29"/>
      <c r="D60" s="29"/>
      <c r="E60" s="29"/>
      <c r="F60" s="29"/>
      <c r="G60" s="29"/>
      <c r="H60" s="29"/>
      <c r="I60" s="29"/>
    </row>
    <row r="61" spans="1:9" ht="20.25" thickTop="1" thickBot="1">
      <c r="A61" s="32" t="s">
        <v>20</v>
      </c>
      <c r="B61" s="31"/>
      <c r="C61" s="29"/>
      <c r="D61" s="29"/>
      <c r="E61" s="29"/>
      <c r="F61" s="29"/>
      <c r="G61" s="29"/>
      <c r="H61" s="29"/>
      <c r="I61" s="29"/>
    </row>
    <row r="62" spans="1:9" ht="20.25" thickTop="1" thickBot="1">
      <c r="A62" s="32" t="s">
        <v>21</v>
      </c>
      <c r="B62" s="31"/>
      <c r="C62" s="29"/>
      <c r="D62" s="29"/>
      <c r="E62" s="29"/>
      <c r="F62" s="29"/>
      <c r="G62" s="29"/>
      <c r="H62" s="29"/>
      <c r="I62" s="29"/>
    </row>
    <row r="63" spans="1:9" ht="20.25" thickTop="1" thickBot="1">
      <c r="A63" s="28" t="s">
        <v>22</v>
      </c>
      <c r="B63" s="33">
        <f>SUM(B55:B62)</f>
        <v>0</v>
      </c>
      <c r="C63" s="33">
        <f>SUM(C55:C62)</f>
        <v>0</v>
      </c>
      <c r="D63" s="33">
        <f t="shared" ref="D63:I63" si="3">SUM(D55:D62)</f>
        <v>0</v>
      </c>
      <c r="E63" s="33">
        <f t="shared" si="3"/>
        <v>0</v>
      </c>
      <c r="F63" s="33">
        <f t="shared" si="3"/>
        <v>0</v>
      </c>
      <c r="G63" s="33">
        <f t="shared" si="3"/>
        <v>0</v>
      </c>
      <c r="H63" s="33">
        <f t="shared" si="3"/>
        <v>0</v>
      </c>
      <c r="I63" s="37">
        <f t="shared" si="3"/>
        <v>0</v>
      </c>
    </row>
    <row r="64" spans="1:9" ht="17.25" thickTop="1" thickBot="1">
      <c r="A64" s="36"/>
      <c r="B64" s="36"/>
      <c r="C64" s="36"/>
      <c r="D64" s="36"/>
      <c r="E64" s="36"/>
      <c r="F64" s="36"/>
      <c r="G64" s="36"/>
      <c r="H64" s="36"/>
      <c r="I64" s="35">
        <f>SUM(B63:I63)</f>
        <v>0</v>
      </c>
    </row>
    <row r="65" spans="1:9" ht="15.75" thickBot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20.25" thickTop="1" thickBot="1">
      <c r="A66" s="80" t="s">
        <v>4</v>
      </c>
      <c r="B66" s="80" t="s">
        <v>39</v>
      </c>
      <c r="C66" s="80"/>
      <c r="D66" s="80"/>
      <c r="E66" s="80"/>
      <c r="F66" s="80"/>
      <c r="G66" s="80"/>
      <c r="H66" s="80"/>
      <c r="I66" s="80"/>
    </row>
    <row r="67" spans="1:9" ht="20.25" thickTop="1" thickBot="1">
      <c r="A67" s="80"/>
      <c r="B67" s="81" t="s">
        <v>168</v>
      </c>
      <c r="C67" s="82"/>
      <c r="D67" s="82"/>
      <c r="E67" s="82"/>
      <c r="F67" s="82"/>
      <c r="G67" s="82"/>
      <c r="H67" s="82"/>
      <c r="I67" s="83"/>
    </row>
    <row r="68" spans="1:9" ht="20.25" thickTop="1" thickBot="1">
      <c r="A68" s="80"/>
      <c r="B68" s="27" t="s">
        <v>6</v>
      </c>
      <c r="C68" s="27" t="s">
        <v>7</v>
      </c>
      <c r="D68" s="27" t="s">
        <v>8</v>
      </c>
      <c r="E68" s="27" t="s">
        <v>9</v>
      </c>
      <c r="F68" s="27" t="s">
        <v>10</v>
      </c>
      <c r="G68" s="27" t="s">
        <v>11</v>
      </c>
      <c r="H68" s="27" t="s">
        <v>12</v>
      </c>
      <c r="I68" s="27" t="s">
        <v>13</v>
      </c>
    </row>
    <row r="69" spans="1:9" ht="20.25" thickTop="1" thickBot="1">
      <c r="A69" s="28" t="s">
        <v>14</v>
      </c>
      <c r="B69" s="31"/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0" t="s">
        <v>15</v>
      </c>
      <c r="B70" s="31"/>
      <c r="C70" s="29"/>
      <c r="D70" s="29"/>
      <c r="E70" s="29"/>
      <c r="F70" s="29"/>
      <c r="G70" s="29"/>
      <c r="H70" s="29"/>
      <c r="I70" s="29"/>
    </row>
    <row r="71" spans="1:9" ht="20.25" thickTop="1" thickBot="1">
      <c r="A71" s="32" t="s">
        <v>16</v>
      </c>
      <c r="B71" s="31"/>
      <c r="C71" s="29">
        <v>40</v>
      </c>
      <c r="D71" s="29">
        <v>95</v>
      </c>
      <c r="E71" s="29">
        <v>41</v>
      </c>
      <c r="F71" s="29">
        <v>40</v>
      </c>
      <c r="G71" s="29">
        <v>44</v>
      </c>
      <c r="H71" s="29">
        <v>42</v>
      </c>
      <c r="I71" s="29">
        <v>68</v>
      </c>
    </row>
    <row r="72" spans="1:9" ht="20.25" thickTop="1" thickBot="1">
      <c r="A72" s="32" t="s">
        <v>17</v>
      </c>
      <c r="B72" s="31"/>
      <c r="C72" s="29">
        <v>45</v>
      </c>
      <c r="D72" s="29">
        <v>84</v>
      </c>
      <c r="E72" s="29">
        <v>30</v>
      </c>
      <c r="F72" s="29">
        <v>33</v>
      </c>
      <c r="G72" s="29">
        <v>40</v>
      </c>
      <c r="H72" s="29">
        <v>45</v>
      </c>
      <c r="I72" s="29">
        <v>100</v>
      </c>
    </row>
    <row r="73" spans="1:9" ht="20.25" thickTop="1" thickBot="1">
      <c r="A73" s="32" t="s">
        <v>18</v>
      </c>
      <c r="B73" s="31"/>
      <c r="C73" s="29">
        <v>45</v>
      </c>
      <c r="D73" s="29">
        <v>30</v>
      </c>
      <c r="E73" s="29">
        <v>36</v>
      </c>
      <c r="F73" s="29">
        <v>21</v>
      </c>
      <c r="G73" s="29"/>
      <c r="H73" s="29">
        <v>29</v>
      </c>
      <c r="I73" s="29">
        <v>22</v>
      </c>
    </row>
    <row r="74" spans="1:9" ht="20.25" thickTop="1" thickBot="1">
      <c r="A74" s="32" t="s">
        <v>19</v>
      </c>
      <c r="B74" s="31"/>
      <c r="C74" s="29"/>
      <c r="D74" s="29"/>
      <c r="E74" s="29"/>
      <c r="F74" s="29">
        <v>11</v>
      </c>
      <c r="G74" s="29"/>
      <c r="H74" s="29"/>
      <c r="I74" s="29"/>
    </row>
    <row r="75" spans="1:9" ht="20.25" thickTop="1" thickBot="1">
      <c r="A75" s="32" t="s">
        <v>20</v>
      </c>
      <c r="B75" s="31"/>
      <c r="C75" s="29"/>
      <c r="D75" s="29">
        <v>18</v>
      </c>
      <c r="E75" s="29">
        <v>18</v>
      </c>
      <c r="F75" s="29"/>
      <c r="G75" s="29"/>
      <c r="H75" s="29"/>
      <c r="I75" s="29"/>
    </row>
    <row r="76" spans="1:9" ht="20.25" thickTop="1" thickBot="1">
      <c r="A76" s="32" t="s">
        <v>21</v>
      </c>
      <c r="B76" s="31"/>
      <c r="C76" s="29">
        <v>40</v>
      </c>
      <c r="D76" s="29"/>
      <c r="E76" s="29"/>
      <c r="F76" s="29"/>
      <c r="G76" s="29"/>
      <c r="H76" s="29"/>
      <c r="I76" s="29"/>
    </row>
    <row r="77" spans="1:9" ht="20.25" thickTop="1" thickBot="1">
      <c r="A77" s="28" t="s">
        <v>22</v>
      </c>
      <c r="B77" s="33">
        <f>SUM(B69:B76)</f>
        <v>0</v>
      </c>
      <c r="C77" s="33">
        <f>SUM(C69:C76)</f>
        <v>170</v>
      </c>
      <c r="D77" s="33">
        <f t="shared" ref="D77:I77" si="4">SUM(D69:D76)</f>
        <v>227</v>
      </c>
      <c r="E77" s="33">
        <f t="shared" si="4"/>
        <v>125</v>
      </c>
      <c r="F77" s="33">
        <f t="shared" si="4"/>
        <v>105</v>
      </c>
      <c r="G77" s="33">
        <f t="shared" si="4"/>
        <v>84</v>
      </c>
      <c r="H77" s="33">
        <f t="shared" si="4"/>
        <v>116</v>
      </c>
      <c r="I77" s="33">
        <f t="shared" si="4"/>
        <v>190</v>
      </c>
    </row>
    <row r="78" spans="1:9" ht="17.25" thickTop="1" thickBot="1">
      <c r="A78" s="36"/>
      <c r="B78" s="36"/>
      <c r="C78" s="36"/>
      <c r="D78" s="36"/>
      <c r="E78" s="36"/>
      <c r="F78" s="36"/>
      <c r="G78" s="36"/>
      <c r="H78" s="36"/>
      <c r="I78" s="35">
        <f>SUM(B77:I77)</f>
        <v>1017</v>
      </c>
    </row>
    <row r="79" spans="1:9">
      <c r="A79" s="36"/>
      <c r="B79" s="36"/>
      <c r="C79" s="36"/>
      <c r="D79" s="36"/>
      <c r="E79" s="36"/>
      <c r="F79" s="36"/>
      <c r="G79" s="36"/>
      <c r="H79" s="36"/>
      <c r="I79" s="36"/>
    </row>
    <row r="80" spans="1:9" ht="15.75" thickBot="1">
      <c r="A80" s="36"/>
      <c r="B80" s="36"/>
      <c r="C80" s="36"/>
      <c r="D80" s="36"/>
      <c r="E80" s="36"/>
      <c r="F80" s="36"/>
      <c r="G80" s="36"/>
      <c r="H80" s="36"/>
      <c r="I80" s="36"/>
    </row>
    <row r="81" spans="1:9">
      <c r="A81" s="36"/>
      <c r="B81" s="36"/>
      <c r="C81" s="36"/>
      <c r="D81" s="36"/>
      <c r="E81" s="36"/>
      <c r="F81" s="36"/>
      <c r="G81" s="74" t="s">
        <v>48</v>
      </c>
      <c r="H81" s="76">
        <f>I78+I64+I51+I37+I24</f>
        <v>2918</v>
      </c>
      <c r="I81" s="77"/>
    </row>
    <row r="82" spans="1:9" ht="15.75" thickBot="1">
      <c r="A82" s="36"/>
      <c r="B82" s="36"/>
      <c r="C82" s="36"/>
      <c r="D82" s="36"/>
      <c r="E82" s="36"/>
      <c r="F82" s="36"/>
      <c r="G82" s="75"/>
      <c r="H82" s="78"/>
      <c r="I82" s="79"/>
    </row>
    <row r="83" spans="1:9">
      <c r="A83" s="36"/>
      <c r="B83" s="36"/>
      <c r="C83" s="36"/>
      <c r="D83" s="36"/>
      <c r="E83" s="36"/>
      <c r="F83" s="36"/>
      <c r="G83" s="36"/>
      <c r="H83" s="36"/>
      <c r="I83" s="36"/>
    </row>
    <row r="84" spans="1:9">
      <c r="A84" s="36"/>
      <c r="B84" s="36"/>
      <c r="C84" s="36"/>
      <c r="D84" s="36"/>
      <c r="E84" s="36"/>
      <c r="F84" s="36"/>
      <c r="G84" s="36"/>
      <c r="H84" s="36"/>
      <c r="I84" s="36"/>
    </row>
  </sheetData>
  <mergeCells count="21">
    <mergeCell ref="A8:I8"/>
    <mergeCell ref="A9:I9"/>
    <mergeCell ref="A10:I10"/>
    <mergeCell ref="A11:I11"/>
    <mergeCell ref="A12:A14"/>
    <mergeCell ref="B12:I12"/>
    <mergeCell ref="B13:I13"/>
    <mergeCell ref="A25:A27"/>
    <mergeCell ref="B25:I25"/>
    <mergeCell ref="B26:I26"/>
    <mergeCell ref="A39:A41"/>
    <mergeCell ref="B39:I39"/>
    <mergeCell ref="B40:I40"/>
    <mergeCell ref="G81:G82"/>
    <mergeCell ref="H81:I82"/>
    <mergeCell ref="A52:A54"/>
    <mergeCell ref="B52:I52"/>
    <mergeCell ref="B53:I53"/>
    <mergeCell ref="A66:A68"/>
    <mergeCell ref="B66:I66"/>
    <mergeCell ref="B67:I67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K100"/>
  <sheetViews>
    <sheetView topLeftCell="A49" workbookViewId="0"/>
  </sheetViews>
  <sheetFormatPr baseColWidth="10" defaultColWidth="14.42578125" defaultRowHeight="15" customHeight="1"/>
  <cols>
    <col min="1" max="1" width="39" customWidth="1"/>
    <col min="2" max="2" width="10.28515625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39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164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v>889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18.75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18.75">
      <c r="A16" s="11" t="s">
        <v>16</v>
      </c>
      <c r="B16" s="10"/>
      <c r="C16" s="8">
        <v>1003</v>
      </c>
      <c r="D16" s="8">
        <v>1003</v>
      </c>
      <c r="E16" s="8">
        <v>1003</v>
      </c>
      <c r="F16" s="8">
        <v>1003</v>
      </c>
      <c r="G16" s="8">
        <v>1003</v>
      </c>
      <c r="H16" s="8">
        <v>1003</v>
      </c>
      <c r="I16" s="8">
        <v>1003</v>
      </c>
      <c r="J16" s="5"/>
      <c r="K16" s="2"/>
    </row>
    <row r="17" spans="1:11" ht="18.75">
      <c r="A17" s="11" t="s">
        <v>17</v>
      </c>
      <c r="B17" s="10"/>
      <c r="C17" s="8">
        <v>1014</v>
      </c>
      <c r="D17" s="8">
        <v>1014</v>
      </c>
      <c r="E17" s="8">
        <v>1014</v>
      </c>
      <c r="F17" s="8">
        <v>1014</v>
      </c>
      <c r="G17" s="8">
        <v>1014</v>
      </c>
      <c r="H17" s="8">
        <v>1014</v>
      </c>
      <c r="I17" s="8">
        <v>1014</v>
      </c>
      <c r="J17" s="5"/>
      <c r="K17" s="2"/>
    </row>
    <row r="18" spans="1:11" ht="18.75">
      <c r="A18" s="11" t="s">
        <v>18</v>
      </c>
      <c r="B18" s="10"/>
      <c r="C18" s="8">
        <v>1179</v>
      </c>
      <c r="D18" s="8">
        <v>1179</v>
      </c>
      <c r="E18" s="8">
        <v>1179</v>
      </c>
      <c r="F18" s="8">
        <v>1179</v>
      </c>
      <c r="G18" s="8">
        <v>1179</v>
      </c>
      <c r="H18" s="8">
        <v>1179</v>
      </c>
      <c r="I18" s="8">
        <v>1179</v>
      </c>
      <c r="J18" s="5"/>
      <c r="K18" s="2"/>
    </row>
    <row r="19" spans="1:11" ht="18.75">
      <c r="A19" s="11" t="s">
        <v>19</v>
      </c>
      <c r="B19" s="10"/>
      <c r="C19" s="8">
        <v>1107</v>
      </c>
      <c r="D19" s="8">
        <v>1107</v>
      </c>
      <c r="E19" s="8">
        <v>1107</v>
      </c>
      <c r="F19" s="8">
        <v>1107</v>
      </c>
      <c r="G19" s="8"/>
      <c r="H19" s="8"/>
      <c r="I19" s="8"/>
      <c r="J19" s="5"/>
      <c r="K19" s="2"/>
    </row>
    <row r="20" spans="1:11" ht="18.75">
      <c r="A20" s="11" t="s">
        <v>20</v>
      </c>
      <c r="B20" s="10"/>
      <c r="C20" s="8">
        <v>1074</v>
      </c>
      <c r="D20" s="8">
        <v>1074</v>
      </c>
      <c r="E20" s="8">
        <v>1074</v>
      </c>
      <c r="F20" s="8">
        <v>1074</v>
      </c>
      <c r="G20" s="8"/>
      <c r="H20" s="8"/>
      <c r="I20" s="8"/>
      <c r="J20" s="5"/>
      <c r="K20" s="2"/>
    </row>
    <row r="21" spans="1:11" ht="15.75" customHeight="1">
      <c r="A21" s="11" t="s">
        <v>21</v>
      </c>
      <c r="B21" s="10"/>
      <c r="C21" s="8">
        <v>939</v>
      </c>
      <c r="D21" s="8">
        <v>939</v>
      </c>
      <c r="E21" s="8">
        <v>939</v>
      </c>
      <c r="F21" s="8">
        <v>939</v>
      </c>
      <c r="G21" s="8"/>
      <c r="H21" s="8"/>
      <c r="I21" s="8"/>
      <c r="J21" s="5"/>
      <c r="K21" s="2"/>
    </row>
    <row r="22" spans="1:11" ht="15.75" customHeight="1">
      <c r="A22" s="7" t="s">
        <v>22</v>
      </c>
      <c r="B22" s="12">
        <f>SUM(B14:B21)</f>
        <v>889</v>
      </c>
      <c r="C22" s="12">
        <f t="shared" ref="C22:I22" si="0">SUM(C16:C21)</f>
        <v>6316</v>
      </c>
      <c r="D22" s="12">
        <f t="shared" si="0"/>
        <v>6316</v>
      </c>
      <c r="E22" s="12">
        <f t="shared" si="0"/>
        <v>6316</v>
      </c>
      <c r="F22" s="12">
        <f t="shared" si="0"/>
        <v>6316</v>
      </c>
      <c r="G22" s="12">
        <f t="shared" si="0"/>
        <v>3196</v>
      </c>
      <c r="H22" s="12">
        <f t="shared" si="0"/>
        <v>3196</v>
      </c>
      <c r="I22" s="12">
        <f t="shared" si="0"/>
        <v>3196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35741</v>
      </c>
      <c r="J23" s="2"/>
      <c r="K23" s="2"/>
    </row>
    <row r="24" spans="1:11" ht="15.75" customHeight="1">
      <c r="A24" s="49" t="s">
        <v>4</v>
      </c>
      <c r="B24" s="51" t="s">
        <v>39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165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v>756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>
      <c r="A29" s="11" t="s">
        <v>16</v>
      </c>
      <c r="B29" s="10"/>
      <c r="C29" s="8">
        <v>906</v>
      </c>
      <c r="D29" s="8">
        <v>906</v>
      </c>
      <c r="E29" s="8">
        <v>906</v>
      </c>
      <c r="F29" s="8">
        <v>906</v>
      </c>
      <c r="G29" s="8">
        <v>906</v>
      </c>
      <c r="H29" s="8">
        <v>906</v>
      </c>
      <c r="I29" s="8">
        <v>906</v>
      </c>
      <c r="J29" s="2"/>
      <c r="K29" s="2"/>
    </row>
    <row r="30" spans="1:11" ht="15.75" customHeight="1">
      <c r="A30" s="11" t="s">
        <v>17</v>
      </c>
      <c r="B30" s="10"/>
      <c r="C30" s="8">
        <v>958</v>
      </c>
      <c r="D30" s="8">
        <v>958</v>
      </c>
      <c r="E30" s="8">
        <v>958</v>
      </c>
      <c r="F30" s="8">
        <v>958</v>
      </c>
      <c r="G30" s="8">
        <v>958</v>
      </c>
      <c r="H30" s="8">
        <v>958</v>
      </c>
      <c r="I30" s="8">
        <v>958</v>
      </c>
      <c r="J30" s="2"/>
      <c r="K30" s="2"/>
    </row>
    <row r="31" spans="1:11" ht="15.75" customHeight="1">
      <c r="A31" s="11" t="s">
        <v>18</v>
      </c>
      <c r="B31" s="10"/>
      <c r="C31" s="8">
        <v>1185</v>
      </c>
      <c r="D31" s="8">
        <v>1185</v>
      </c>
      <c r="E31" s="8">
        <v>1185</v>
      </c>
      <c r="F31" s="8">
        <v>1185</v>
      </c>
      <c r="G31" s="8">
        <v>1185</v>
      </c>
      <c r="H31" s="8">
        <v>1185</v>
      </c>
      <c r="I31" s="8">
        <v>1185</v>
      </c>
      <c r="J31" s="2"/>
      <c r="K31" s="2"/>
    </row>
    <row r="32" spans="1:11" ht="15.75" customHeight="1">
      <c r="A32" s="11" t="s">
        <v>19</v>
      </c>
      <c r="B32" s="10"/>
      <c r="C32" s="8">
        <v>1209</v>
      </c>
      <c r="D32" s="8">
        <v>1209</v>
      </c>
      <c r="E32" s="8">
        <v>1209</v>
      </c>
      <c r="F32" s="8">
        <v>1209</v>
      </c>
      <c r="G32" s="8"/>
      <c r="H32" s="8"/>
      <c r="I32" s="8"/>
      <c r="J32" s="2"/>
      <c r="K32" s="2"/>
    </row>
    <row r="33" spans="1:11" ht="15.75" customHeight="1">
      <c r="A33" s="11" t="s">
        <v>20</v>
      </c>
      <c r="B33" s="10"/>
      <c r="C33" s="8">
        <v>1059</v>
      </c>
      <c r="D33" s="8">
        <v>1059</v>
      </c>
      <c r="E33" s="8">
        <v>1059</v>
      </c>
      <c r="F33" s="8">
        <v>1059</v>
      </c>
      <c r="G33" s="8"/>
      <c r="H33" s="8"/>
      <c r="I33" s="8"/>
      <c r="J33" s="2"/>
      <c r="K33" s="2"/>
    </row>
    <row r="34" spans="1:11" ht="15.75" customHeight="1">
      <c r="A34" s="11" t="s">
        <v>21</v>
      </c>
      <c r="B34" s="10"/>
      <c r="C34" s="8">
        <v>882</v>
      </c>
      <c r="D34" s="8">
        <v>882</v>
      </c>
      <c r="E34" s="8">
        <v>882</v>
      </c>
      <c r="F34" s="8">
        <v>882</v>
      </c>
      <c r="G34" s="8"/>
      <c r="H34" s="8"/>
      <c r="I34" s="8"/>
      <c r="J34" s="2"/>
      <c r="K34" s="2"/>
    </row>
    <row r="35" spans="1:11" ht="15.75" customHeight="1">
      <c r="A35" s="7" t="s">
        <v>22</v>
      </c>
      <c r="B35" s="12">
        <f t="shared" ref="B35:I35" si="1">SUM(B27:B34)</f>
        <v>756</v>
      </c>
      <c r="C35" s="12">
        <f t="shared" si="1"/>
        <v>6199</v>
      </c>
      <c r="D35" s="12">
        <f t="shared" si="1"/>
        <v>6199</v>
      </c>
      <c r="E35" s="12">
        <f t="shared" si="1"/>
        <v>6199</v>
      </c>
      <c r="F35" s="12">
        <f t="shared" si="1"/>
        <v>6199</v>
      </c>
      <c r="G35" s="12">
        <f t="shared" si="1"/>
        <v>3049</v>
      </c>
      <c r="H35" s="12">
        <f t="shared" si="1"/>
        <v>3049</v>
      </c>
      <c r="I35" s="12">
        <f t="shared" si="1"/>
        <v>3049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34699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39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166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>
      <c r="A41" s="7" t="s">
        <v>14</v>
      </c>
      <c r="B41" s="10">
        <v>424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>
      <c r="A43" s="11" t="s">
        <v>16</v>
      </c>
      <c r="B43" s="10"/>
      <c r="C43" s="8">
        <v>555</v>
      </c>
      <c r="D43" s="8">
        <v>555</v>
      </c>
      <c r="E43" s="8">
        <v>555</v>
      </c>
      <c r="F43" s="8">
        <v>555</v>
      </c>
      <c r="G43" s="8">
        <v>555</v>
      </c>
      <c r="H43" s="8">
        <v>555</v>
      </c>
      <c r="I43" s="8">
        <v>555</v>
      </c>
      <c r="J43" s="2"/>
      <c r="K43" s="2"/>
    </row>
    <row r="44" spans="1:11" ht="15.75" customHeight="1">
      <c r="A44" s="11" t="s">
        <v>17</v>
      </c>
      <c r="B44" s="10"/>
      <c r="C44" s="8">
        <v>544</v>
      </c>
      <c r="D44" s="8">
        <v>544</v>
      </c>
      <c r="E44" s="8">
        <v>544</v>
      </c>
      <c r="F44" s="8">
        <v>544</v>
      </c>
      <c r="G44" s="8">
        <v>544</v>
      </c>
      <c r="H44" s="8">
        <v>544</v>
      </c>
      <c r="I44" s="8">
        <v>544</v>
      </c>
      <c r="J44" s="2"/>
      <c r="K44" s="2"/>
    </row>
    <row r="45" spans="1:11" ht="15.75" customHeight="1">
      <c r="A45" s="11" t="s">
        <v>18</v>
      </c>
      <c r="B45" s="10"/>
      <c r="C45" s="8">
        <v>599</v>
      </c>
      <c r="D45" s="8">
        <v>599</v>
      </c>
      <c r="E45" s="8">
        <v>599</v>
      </c>
      <c r="F45" s="8">
        <v>599</v>
      </c>
      <c r="G45" s="8">
        <v>599</v>
      </c>
      <c r="H45" s="8">
        <v>599</v>
      </c>
      <c r="I45" s="8">
        <v>599</v>
      </c>
      <c r="J45" s="2"/>
      <c r="K45" s="2"/>
    </row>
    <row r="46" spans="1:11" ht="15.75" customHeight="1">
      <c r="A46" s="11" t="s">
        <v>19</v>
      </c>
      <c r="B46" s="10"/>
      <c r="C46" s="8">
        <v>570</v>
      </c>
      <c r="D46" s="8">
        <v>570</v>
      </c>
      <c r="E46" s="8">
        <v>570</v>
      </c>
      <c r="F46" s="8">
        <v>570</v>
      </c>
      <c r="G46" s="8"/>
      <c r="H46" s="8"/>
      <c r="I46" s="8"/>
      <c r="J46" s="2"/>
      <c r="K46" s="2"/>
    </row>
    <row r="47" spans="1:11" ht="15.75" customHeight="1">
      <c r="A47" s="11" t="s">
        <v>20</v>
      </c>
      <c r="B47" s="10"/>
      <c r="C47" s="8">
        <v>540</v>
      </c>
      <c r="D47" s="8">
        <v>540</v>
      </c>
      <c r="E47" s="8">
        <v>540</v>
      </c>
      <c r="F47" s="8">
        <v>540</v>
      </c>
      <c r="G47" s="8"/>
      <c r="H47" s="8"/>
      <c r="I47" s="8"/>
      <c r="J47" s="2"/>
      <c r="K47" s="2"/>
    </row>
    <row r="48" spans="1:11" ht="15.75" customHeight="1">
      <c r="A48" s="11" t="s">
        <v>21</v>
      </c>
      <c r="B48" s="10"/>
      <c r="C48" s="8">
        <v>439</v>
      </c>
      <c r="D48" s="8">
        <v>439</v>
      </c>
      <c r="E48" s="8">
        <v>439</v>
      </c>
      <c r="F48" s="8">
        <v>439</v>
      </c>
      <c r="G48" s="8"/>
      <c r="H48" s="8"/>
      <c r="I48" s="8"/>
      <c r="J48" s="2"/>
      <c r="K48" s="2"/>
    </row>
    <row r="49" spans="1:11" ht="15.75" customHeight="1">
      <c r="A49" s="7" t="s">
        <v>22</v>
      </c>
      <c r="B49" s="12">
        <f t="shared" ref="B49:I49" si="2">SUM(B41:B48)</f>
        <v>424</v>
      </c>
      <c r="C49" s="12">
        <f t="shared" si="2"/>
        <v>3247</v>
      </c>
      <c r="D49" s="12">
        <f t="shared" si="2"/>
        <v>3247</v>
      </c>
      <c r="E49" s="12">
        <f t="shared" si="2"/>
        <v>3247</v>
      </c>
      <c r="F49" s="12">
        <f t="shared" si="2"/>
        <v>3247</v>
      </c>
      <c r="G49" s="12">
        <f t="shared" si="2"/>
        <v>1698</v>
      </c>
      <c r="H49" s="12">
        <f t="shared" si="2"/>
        <v>1698</v>
      </c>
      <c r="I49" s="12">
        <f t="shared" si="2"/>
        <v>1698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18506</v>
      </c>
      <c r="J50" s="2"/>
      <c r="K50" s="2"/>
    </row>
    <row r="51" spans="1:11" ht="15.75" customHeight="1">
      <c r="A51" s="49" t="s">
        <v>4</v>
      </c>
      <c r="B51" s="51" t="s">
        <v>39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167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10">
        <v>699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>
      <c r="A56" s="11" t="s">
        <v>16</v>
      </c>
      <c r="B56" s="10"/>
      <c r="C56" s="8">
        <v>907</v>
      </c>
      <c r="D56" s="8">
        <v>907</v>
      </c>
      <c r="E56" s="8">
        <v>907</v>
      </c>
      <c r="F56" s="8">
        <v>907</v>
      </c>
      <c r="G56" s="8">
        <v>907</v>
      </c>
      <c r="H56" s="8">
        <v>907</v>
      </c>
      <c r="I56" s="8">
        <v>907</v>
      </c>
      <c r="J56" s="2"/>
      <c r="K56" s="2"/>
    </row>
    <row r="57" spans="1:11" ht="15.75" customHeight="1">
      <c r="A57" s="11" t="s">
        <v>17</v>
      </c>
      <c r="B57" s="10"/>
      <c r="C57" s="8">
        <v>781</v>
      </c>
      <c r="D57" s="8">
        <v>781</v>
      </c>
      <c r="E57" s="8">
        <v>781</v>
      </c>
      <c r="F57" s="8">
        <v>781</v>
      </c>
      <c r="G57" s="8">
        <v>781</v>
      </c>
      <c r="H57" s="8">
        <v>781</v>
      </c>
      <c r="I57" s="8">
        <v>781</v>
      </c>
      <c r="J57" s="2"/>
      <c r="K57" s="2"/>
    </row>
    <row r="58" spans="1:11" ht="15.75" customHeight="1">
      <c r="A58" s="11" t="s">
        <v>18</v>
      </c>
      <c r="B58" s="10"/>
      <c r="C58" s="8">
        <v>976</v>
      </c>
      <c r="D58" s="8">
        <v>976</v>
      </c>
      <c r="E58" s="8">
        <v>976</v>
      </c>
      <c r="F58" s="8">
        <v>976</v>
      </c>
      <c r="G58" s="8">
        <v>976</v>
      </c>
      <c r="H58" s="8">
        <v>976</v>
      </c>
      <c r="I58" s="8">
        <v>976</v>
      </c>
      <c r="J58" s="2"/>
      <c r="K58" s="2"/>
    </row>
    <row r="59" spans="1:11" ht="15.75" customHeight="1">
      <c r="A59" s="11" t="s">
        <v>19</v>
      </c>
      <c r="B59" s="10"/>
      <c r="C59" s="8">
        <v>953</v>
      </c>
      <c r="D59" s="8">
        <v>953</v>
      </c>
      <c r="E59" s="8">
        <v>953</v>
      </c>
      <c r="F59" s="8">
        <v>953</v>
      </c>
      <c r="G59" s="8"/>
      <c r="H59" s="8"/>
      <c r="I59" s="8"/>
      <c r="J59" s="2"/>
      <c r="K59" s="2"/>
    </row>
    <row r="60" spans="1:11" ht="15.75" customHeight="1">
      <c r="A60" s="11" t="s">
        <v>20</v>
      </c>
      <c r="B60" s="10"/>
      <c r="C60" s="8">
        <v>825</v>
      </c>
      <c r="D60" s="8">
        <v>825</v>
      </c>
      <c r="E60" s="8">
        <v>825</v>
      </c>
      <c r="F60" s="8">
        <v>825</v>
      </c>
      <c r="G60" s="8"/>
      <c r="H60" s="8"/>
      <c r="I60" s="8"/>
      <c r="J60" s="2"/>
      <c r="K60" s="2"/>
    </row>
    <row r="61" spans="1:11" ht="15.75" customHeight="1">
      <c r="A61" s="11" t="s">
        <v>21</v>
      </c>
      <c r="B61" s="10"/>
      <c r="C61" s="8">
        <v>870</v>
      </c>
      <c r="D61" s="8">
        <v>870</v>
      </c>
      <c r="E61" s="8">
        <v>870</v>
      </c>
      <c r="F61" s="8">
        <v>870</v>
      </c>
      <c r="G61" s="8"/>
      <c r="H61" s="8"/>
      <c r="I61" s="8"/>
      <c r="J61" s="2"/>
      <c r="K61" s="2"/>
    </row>
    <row r="62" spans="1:11" ht="15.75" customHeight="1">
      <c r="A62" s="7" t="s">
        <v>22</v>
      </c>
      <c r="B62" s="12">
        <f t="shared" ref="B62:I62" si="3">SUM(B54:B61)</f>
        <v>699</v>
      </c>
      <c r="C62" s="12">
        <f t="shared" si="3"/>
        <v>5312</v>
      </c>
      <c r="D62" s="12">
        <f t="shared" si="3"/>
        <v>5312</v>
      </c>
      <c r="E62" s="12">
        <f t="shared" si="3"/>
        <v>5312</v>
      </c>
      <c r="F62" s="12">
        <f t="shared" si="3"/>
        <v>5312</v>
      </c>
      <c r="G62" s="12">
        <f t="shared" si="3"/>
        <v>2664</v>
      </c>
      <c r="H62" s="12">
        <f t="shared" si="3"/>
        <v>2664</v>
      </c>
      <c r="I62" s="15">
        <f t="shared" si="3"/>
        <v>2664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29939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39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168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10">
        <v>515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>
      <c r="A69" s="9" t="s">
        <v>15</v>
      </c>
      <c r="B69" s="10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>
      <c r="A70" s="11" t="s">
        <v>16</v>
      </c>
      <c r="B70" s="10"/>
      <c r="C70" s="8">
        <v>588</v>
      </c>
      <c r="D70" s="8">
        <v>588</v>
      </c>
      <c r="E70" s="8">
        <v>588</v>
      </c>
      <c r="F70" s="8">
        <v>588</v>
      </c>
      <c r="G70" s="8">
        <v>588</v>
      </c>
      <c r="H70" s="8">
        <v>588</v>
      </c>
      <c r="I70" s="8">
        <v>588</v>
      </c>
      <c r="J70" s="2"/>
      <c r="K70" s="2"/>
    </row>
    <row r="71" spans="1:11" ht="15.75" customHeight="1">
      <c r="A71" s="11" t="s">
        <v>17</v>
      </c>
      <c r="B71" s="10"/>
      <c r="C71" s="8">
        <v>568</v>
      </c>
      <c r="D71" s="8">
        <v>568</v>
      </c>
      <c r="E71" s="8">
        <v>568</v>
      </c>
      <c r="F71" s="8">
        <v>568</v>
      </c>
      <c r="G71" s="8">
        <v>568</v>
      </c>
      <c r="H71" s="8">
        <v>568</v>
      </c>
      <c r="I71" s="8">
        <v>568</v>
      </c>
      <c r="J71" s="2"/>
      <c r="K71" s="2"/>
    </row>
    <row r="72" spans="1:11" ht="15.75" customHeight="1">
      <c r="A72" s="11" t="s">
        <v>18</v>
      </c>
      <c r="B72" s="10"/>
      <c r="C72" s="8">
        <v>631</v>
      </c>
      <c r="D72" s="8">
        <v>631</v>
      </c>
      <c r="E72" s="8">
        <v>631</v>
      </c>
      <c r="F72" s="8">
        <v>631</v>
      </c>
      <c r="G72" s="8">
        <v>631</v>
      </c>
      <c r="H72" s="8">
        <v>631</v>
      </c>
      <c r="I72" s="8">
        <v>631</v>
      </c>
      <c r="J72" s="2"/>
      <c r="K72" s="2"/>
    </row>
    <row r="73" spans="1:11" ht="15.75" customHeight="1">
      <c r="A73" s="11" t="s">
        <v>19</v>
      </c>
      <c r="B73" s="10"/>
      <c r="C73" s="8">
        <v>591</v>
      </c>
      <c r="D73" s="8">
        <v>591</v>
      </c>
      <c r="E73" s="8">
        <v>591</v>
      </c>
      <c r="F73" s="8">
        <v>591</v>
      </c>
      <c r="G73" s="8"/>
      <c r="H73" s="8"/>
      <c r="I73" s="8"/>
      <c r="J73" s="2"/>
      <c r="K73" s="2"/>
    </row>
    <row r="74" spans="1:11" ht="15.75" customHeight="1">
      <c r="A74" s="11" t="s">
        <v>20</v>
      </c>
      <c r="B74" s="10"/>
      <c r="C74" s="8">
        <v>568</v>
      </c>
      <c r="D74" s="8">
        <v>568</v>
      </c>
      <c r="E74" s="8">
        <v>568</v>
      </c>
      <c r="F74" s="8">
        <v>568</v>
      </c>
      <c r="G74" s="8"/>
      <c r="H74" s="8"/>
      <c r="I74" s="8"/>
      <c r="J74" s="2"/>
      <c r="K74" s="2"/>
    </row>
    <row r="75" spans="1:11" ht="15.75" customHeight="1">
      <c r="A75" s="11" t="s">
        <v>21</v>
      </c>
      <c r="B75" s="10"/>
      <c r="C75" s="8">
        <v>542</v>
      </c>
      <c r="D75" s="8">
        <v>542</v>
      </c>
      <c r="E75" s="8">
        <v>542</v>
      </c>
      <c r="F75" s="8">
        <v>542</v>
      </c>
      <c r="G75" s="8"/>
      <c r="H75" s="8"/>
      <c r="I75" s="8"/>
      <c r="J75" s="2"/>
      <c r="K75" s="2"/>
    </row>
    <row r="76" spans="1:11" ht="15.75" customHeight="1">
      <c r="A76" s="7" t="s">
        <v>22</v>
      </c>
      <c r="B76" s="12">
        <f t="shared" ref="B76:I76" si="4">SUM(B68:B75)</f>
        <v>515</v>
      </c>
      <c r="C76" s="12">
        <f t="shared" si="4"/>
        <v>3488</v>
      </c>
      <c r="D76" s="12">
        <f t="shared" si="4"/>
        <v>3488</v>
      </c>
      <c r="E76" s="12">
        <f t="shared" si="4"/>
        <v>3488</v>
      </c>
      <c r="F76" s="12">
        <f t="shared" si="4"/>
        <v>3488</v>
      </c>
      <c r="G76" s="12">
        <f t="shared" si="4"/>
        <v>1787</v>
      </c>
      <c r="H76" s="12">
        <f t="shared" si="4"/>
        <v>1787</v>
      </c>
      <c r="I76" s="12">
        <f t="shared" si="4"/>
        <v>1787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19828</v>
      </c>
      <c r="J77" s="2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61" t="s">
        <v>48</v>
      </c>
      <c r="H80" s="57">
        <f>I77+I63+I50+I36+I23</f>
        <v>138713</v>
      </c>
      <c r="I80" s="58"/>
      <c r="J80" s="2"/>
      <c r="K80" s="2"/>
    </row>
    <row r="81" spans="1:11" ht="15.75" customHeight="1">
      <c r="A81" s="2"/>
      <c r="B81" s="2"/>
      <c r="C81" s="2"/>
      <c r="D81" s="2"/>
      <c r="E81" s="2"/>
      <c r="F81" s="2"/>
      <c r="G81" s="62"/>
      <c r="H81" s="59"/>
      <c r="I81" s="60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1">
    <mergeCell ref="A24:A26"/>
    <mergeCell ref="B24:I24"/>
    <mergeCell ref="B25:I25"/>
    <mergeCell ref="A38:A40"/>
    <mergeCell ref="B38:I38"/>
    <mergeCell ref="B39:I39"/>
    <mergeCell ref="A7:I7"/>
    <mergeCell ref="A8:I8"/>
    <mergeCell ref="A9:I9"/>
    <mergeCell ref="A10:I10"/>
    <mergeCell ref="A11:A13"/>
    <mergeCell ref="B11:I11"/>
    <mergeCell ref="B12:I12"/>
    <mergeCell ref="G80:G81"/>
    <mergeCell ref="H80:I81"/>
    <mergeCell ref="B51:I51"/>
    <mergeCell ref="B52:I52"/>
    <mergeCell ref="A65:A67"/>
    <mergeCell ref="B65:I65"/>
    <mergeCell ref="B66:I66"/>
    <mergeCell ref="A51:A53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8"/>
  <sheetViews>
    <sheetView workbookViewId="0"/>
  </sheetViews>
  <sheetFormatPr baseColWidth="10" defaultColWidth="14.42578125" defaultRowHeight="15" customHeight="1"/>
  <cols>
    <col min="1" max="1" width="39" style="24" customWidth="1"/>
    <col min="2" max="2" width="12.28515625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23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49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v>849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10"/>
      <c r="C16" s="8">
        <v>1262</v>
      </c>
      <c r="D16" s="8">
        <v>1262</v>
      </c>
      <c r="E16" s="8">
        <v>1262</v>
      </c>
      <c r="F16" s="8">
        <v>1262</v>
      </c>
      <c r="G16" s="8">
        <v>1262</v>
      </c>
      <c r="H16" s="8">
        <v>1262</v>
      </c>
      <c r="I16" s="8">
        <v>1262</v>
      </c>
      <c r="J16" s="5"/>
      <c r="K16" s="2"/>
    </row>
    <row r="17" spans="1:11" ht="20.25" thickTop="1" thickBot="1">
      <c r="A17" s="11" t="s">
        <v>17</v>
      </c>
      <c r="B17" s="10"/>
      <c r="C17" s="8">
        <v>1224</v>
      </c>
      <c r="D17" s="8">
        <v>1224</v>
      </c>
      <c r="E17" s="8">
        <v>1224</v>
      </c>
      <c r="F17" s="8">
        <v>1224</v>
      </c>
      <c r="G17" s="8">
        <v>1224</v>
      </c>
      <c r="H17" s="8">
        <v>1224</v>
      </c>
      <c r="I17" s="8">
        <v>1224</v>
      </c>
      <c r="J17" s="5"/>
      <c r="K17" s="2"/>
    </row>
    <row r="18" spans="1:11" ht="20.25" thickTop="1" thickBot="1">
      <c r="A18" s="11" t="s">
        <v>18</v>
      </c>
      <c r="B18" s="10"/>
      <c r="C18" s="8">
        <v>1305</v>
      </c>
      <c r="D18" s="8">
        <v>1305</v>
      </c>
      <c r="E18" s="8">
        <v>1305</v>
      </c>
      <c r="F18" s="8">
        <v>1305</v>
      </c>
      <c r="G18" s="8">
        <v>1305</v>
      </c>
      <c r="H18" s="8">
        <v>1305</v>
      </c>
      <c r="I18" s="8">
        <v>1305</v>
      </c>
      <c r="J18" s="5"/>
      <c r="K18" s="2"/>
    </row>
    <row r="19" spans="1:11" ht="20.25" thickTop="1" thickBot="1">
      <c r="A19" s="11" t="s">
        <v>19</v>
      </c>
      <c r="B19" s="10"/>
      <c r="C19" s="8">
        <v>1252</v>
      </c>
      <c r="D19" s="8">
        <v>1252</v>
      </c>
      <c r="E19" s="8">
        <v>1252</v>
      </c>
      <c r="F19" s="8">
        <v>1252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10"/>
      <c r="C20" s="8">
        <v>1038</v>
      </c>
      <c r="D20" s="8">
        <v>1038</v>
      </c>
      <c r="E20" s="8">
        <v>1038</v>
      </c>
      <c r="F20" s="8">
        <v>1038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10"/>
      <c r="C21" s="8">
        <v>993</v>
      </c>
      <c r="D21" s="8">
        <v>993</v>
      </c>
      <c r="E21" s="8">
        <v>993</v>
      </c>
      <c r="F21" s="8">
        <v>993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2">
        <f>SUM(B14:B21)</f>
        <v>849</v>
      </c>
      <c r="C22" s="12">
        <f t="shared" ref="C22:I22" si="0">SUM(C16:C21)</f>
        <v>7074</v>
      </c>
      <c r="D22" s="12">
        <f t="shared" si="0"/>
        <v>7074</v>
      </c>
      <c r="E22" s="12">
        <f t="shared" si="0"/>
        <v>7074</v>
      </c>
      <c r="F22" s="12">
        <f t="shared" si="0"/>
        <v>7074</v>
      </c>
      <c r="G22" s="12">
        <f t="shared" si="0"/>
        <v>3791</v>
      </c>
      <c r="H22" s="12">
        <f t="shared" si="0"/>
        <v>3791</v>
      </c>
      <c r="I22" s="12">
        <f t="shared" si="0"/>
        <v>3791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40518</v>
      </c>
      <c r="J23" s="2"/>
      <c r="K23" s="2"/>
    </row>
    <row r="24" spans="1:11" ht="15.75" customHeight="1" thickTop="1" thickBot="1">
      <c r="A24" s="69" t="s">
        <v>4</v>
      </c>
      <c r="B24" s="51" t="s">
        <v>23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50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v>235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369</v>
      </c>
      <c r="D29" s="8">
        <v>369</v>
      </c>
      <c r="E29" s="8">
        <v>369</v>
      </c>
      <c r="F29" s="8">
        <v>369</v>
      </c>
      <c r="G29" s="8">
        <v>369</v>
      </c>
      <c r="H29" s="8">
        <v>369</v>
      </c>
      <c r="I29" s="8">
        <v>369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416</v>
      </c>
      <c r="D30" s="8">
        <v>416</v>
      </c>
      <c r="E30" s="8">
        <v>416</v>
      </c>
      <c r="F30" s="8">
        <v>416</v>
      </c>
      <c r="G30" s="8">
        <v>416</v>
      </c>
      <c r="H30" s="8">
        <v>416</v>
      </c>
      <c r="I30" s="8">
        <v>416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447</v>
      </c>
      <c r="D31" s="8">
        <v>447</v>
      </c>
      <c r="E31" s="8">
        <v>447</v>
      </c>
      <c r="F31" s="8">
        <v>447</v>
      </c>
      <c r="G31" s="8">
        <v>447</v>
      </c>
      <c r="H31" s="8">
        <v>447</v>
      </c>
      <c r="I31" s="8">
        <v>447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444</v>
      </c>
      <c r="D32" s="8">
        <v>444</v>
      </c>
      <c r="E32" s="8">
        <v>444</v>
      </c>
      <c r="F32" s="8">
        <v>444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419</v>
      </c>
      <c r="D33" s="8">
        <v>419</v>
      </c>
      <c r="E33" s="8">
        <v>419</v>
      </c>
      <c r="F33" s="8">
        <v>419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333</v>
      </c>
      <c r="D34" s="8">
        <v>333</v>
      </c>
      <c r="E34" s="8">
        <v>333</v>
      </c>
      <c r="F34" s="8">
        <v>333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235</v>
      </c>
      <c r="C35" s="12">
        <f t="shared" si="1"/>
        <v>2428</v>
      </c>
      <c r="D35" s="12">
        <f t="shared" si="1"/>
        <v>2428</v>
      </c>
      <c r="E35" s="12">
        <f t="shared" si="1"/>
        <v>2428</v>
      </c>
      <c r="F35" s="12">
        <f t="shared" si="1"/>
        <v>2428</v>
      </c>
      <c r="G35" s="12">
        <f t="shared" si="1"/>
        <v>1232</v>
      </c>
      <c r="H35" s="12">
        <f t="shared" si="1"/>
        <v>1232</v>
      </c>
      <c r="I35" s="12">
        <f t="shared" si="1"/>
        <v>1232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13643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23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51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10">
        <v>999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856</v>
      </c>
      <c r="D43" s="8">
        <v>856</v>
      </c>
      <c r="E43" s="8">
        <v>856</v>
      </c>
      <c r="F43" s="8">
        <v>856</v>
      </c>
      <c r="G43" s="8">
        <v>856</v>
      </c>
      <c r="H43" s="8">
        <v>856</v>
      </c>
      <c r="I43" s="8">
        <v>856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902</v>
      </c>
      <c r="D44" s="8">
        <v>902</v>
      </c>
      <c r="E44" s="8">
        <v>902</v>
      </c>
      <c r="F44" s="8">
        <v>902</v>
      </c>
      <c r="G44" s="8">
        <v>902</v>
      </c>
      <c r="H44" s="8">
        <v>902</v>
      </c>
      <c r="I44" s="8">
        <v>902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1000</v>
      </c>
      <c r="D45" s="8">
        <v>1000</v>
      </c>
      <c r="E45" s="8">
        <v>1000</v>
      </c>
      <c r="F45" s="8">
        <v>1000</v>
      </c>
      <c r="G45" s="8">
        <v>1000</v>
      </c>
      <c r="H45" s="8">
        <v>1000</v>
      </c>
      <c r="I45" s="8">
        <v>1000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944</v>
      </c>
      <c r="D46" s="8">
        <v>944</v>
      </c>
      <c r="E46" s="8">
        <v>944</v>
      </c>
      <c r="F46" s="8">
        <v>944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937</v>
      </c>
      <c r="D47" s="8">
        <v>937</v>
      </c>
      <c r="E47" s="8">
        <v>937</v>
      </c>
      <c r="F47" s="8">
        <v>937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917</v>
      </c>
      <c r="D48" s="8">
        <v>917</v>
      </c>
      <c r="E48" s="8">
        <v>917</v>
      </c>
      <c r="F48" s="8">
        <v>917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999</v>
      </c>
      <c r="C49" s="12">
        <f t="shared" si="2"/>
        <v>5556</v>
      </c>
      <c r="D49" s="12">
        <f t="shared" si="2"/>
        <v>5556</v>
      </c>
      <c r="E49" s="12">
        <f t="shared" si="2"/>
        <v>5556</v>
      </c>
      <c r="F49" s="12">
        <f t="shared" si="2"/>
        <v>5556</v>
      </c>
      <c r="G49" s="12">
        <f t="shared" si="2"/>
        <v>2758</v>
      </c>
      <c r="H49" s="12">
        <f t="shared" si="2"/>
        <v>2758</v>
      </c>
      <c r="I49" s="12">
        <f t="shared" si="2"/>
        <v>2758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31497</v>
      </c>
      <c r="J50" s="2"/>
      <c r="K50" s="2"/>
    </row>
    <row r="51" spans="1:11" ht="15.75" customHeight="1" thickTop="1" thickBot="1">
      <c r="A51" s="69" t="s">
        <v>4</v>
      </c>
      <c r="B51" s="51" t="s">
        <v>23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52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10">
        <v>413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446</v>
      </c>
      <c r="D56" s="8">
        <v>446</v>
      </c>
      <c r="E56" s="8">
        <v>446</v>
      </c>
      <c r="F56" s="8">
        <v>446</v>
      </c>
      <c r="G56" s="8">
        <v>446</v>
      </c>
      <c r="H56" s="8">
        <v>446</v>
      </c>
      <c r="I56" s="8">
        <v>446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435</v>
      </c>
      <c r="D57" s="8">
        <v>435</v>
      </c>
      <c r="E57" s="8">
        <v>435</v>
      </c>
      <c r="F57" s="8">
        <v>435</v>
      </c>
      <c r="G57" s="8">
        <v>435</v>
      </c>
      <c r="H57" s="8">
        <v>435</v>
      </c>
      <c r="I57" s="8">
        <v>435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461</v>
      </c>
      <c r="D58" s="8">
        <v>461</v>
      </c>
      <c r="E58" s="8">
        <v>461</v>
      </c>
      <c r="F58" s="8">
        <v>461</v>
      </c>
      <c r="G58" s="8">
        <v>461</v>
      </c>
      <c r="H58" s="8">
        <v>461</v>
      </c>
      <c r="I58" s="8">
        <v>461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517</v>
      </c>
      <c r="D59" s="8">
        <v>517</v>
      </c>
      <c r="E59" s="8">
        <v>517</v>
      </c>
      <c r="F59" s="8">
        <v>517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498</v>
      </c>
      <c r="D60" s="8">
        <v>498</v>
      </c>
      <c r="E60" s="8">
        <v>498</v>
      </c>
      <c r="F60" s="8">
        <v>498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541</v>
      </c>
      <c r="D61" s="8">
        <v>541</v>
      </c>
      <c r="E61" s="8">
        <v>541</v>
      </c>
      <c r="F61" s="8">
        <v>541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413</v>
      </c>
      <c r="C62" s="12">
        <f t="shared" si="3"/>
        <v>2898</v>
      </c>
      <c r="D62" s="12">
        <f t="shared" si="3"/>
        <v>2898</v>
      </c>
      <c r="E62" s="12">
        <f t="shared" si="3"/>
        <v>2898</v>
      </c>
      <c r="F62" s="12">
        <f t="shared" si="3"/>
        <v>2898</v>
      </c>
      <c r="G62" s="12">
        <f t="shared" si="3"/>
        <v>1342</v>
      </c>
      <c r="H62" s="12">
        <f t="shared" si="3"/>
        <v>1342</v>
      </c>
      <c r="I62" s="15">
        <f t="shared" si="3"/>
        <v>1342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16031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23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53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10">
        <v>1362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 thickTop="1" thickBot="1">
      <c r="A69" s="9" t="s">
        <v>15</v>
      </c>
      <c r="B69" s="10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 thickTop="1" thickBot="1">
      <c r="A70" s="11" t="s">
        <v>16</v>
      </c>
      <c r="B70" s="10"/>
      <c r="C70" s="8">
        <v>1459</v>
      </c>
      <c r="D70" s="8">
        <v>1459</v>
      </c>
      <c r="E70" s="8">
        <v>1459</v>
      </c>
      <c r="F70" s="8">
        <v>1459</v>
      </c>
      <c r="G70" s="8">
        <v>1459</v>
      </c>
      <c r="H70" s="8">
        <v>1459</v>
      </c>
      <c r="I70" s="8">
        <v>1459</v>
      </c>
      <c r="J70" s="2"/>
      <c r="K70" s="2"/>
    </row>
    <row r="71" spans="1:11" ht="15.75" customHeight="1" thickTop="1" thickBot="1">
      <c r="A71" s="11" t="s">
        <v>17</v>
      </c>
      <c r="B71" s="10"/>
      <c r="C71" s="8">
        <v>1404</v>
      </c>
      <c r="D71" s="8">
        <v>1404</v>
      </c>
      <c r="E71" s="8">
        <v>1404</v>
      </c>
      <c r="F71" s="8">
        <v>1404</v>
      </c>
      <c r="G71" s="8">
        <v>1404</v>
      </c>
      <c r="H71" s="8">
        <v>1404</v>
      </c>
      <c r="I71" s="8">
        <v>1404</v>
      </c>
      <c r="J71" s="2"/>
      <c r="K71" s="2"/>
    </row>
    <row r="72" spans="1:11" ht="15.75" customHeight="1" thickTop="1" thickBot="1">
      <c r="A72" s="11" t="s">
        <v>18</v>
      </c>
      <c r="B72" s="10"/>
      <c r="C72" s="8">
        <v>1586</v>
      </c>
      <c r="D72" s="8">
        <v>1586</v>
      </c>
      <c r="E72" s="8">
        <v>1586</v>
      </c>
      <c r="F72" s="8">
        <v>1586</v>
      </c>
      <c r="G72" s="8">
        <v>1586</v>
      </c>
      <c r="H72" s="8">
        <v>1586</v>
      </c>
      <c r="I72" s="8">
        <v>1586</v>
      </c>
      <c r="J72" s="2"/>
      <c r="K72" s="2"/>
    </row>
    <row r="73" spans="1:11" ht="15.75" customHeight="1" thickTop="1" thickBot="1">
      <c r="A73" s="11" t="s">
        <v>19</v>
      </c>
      <c r="B73" s="10"/>
      <c r="C73" s="8">
        <v>1665</v>
      </c>
      <c r="D73" s="8">
        <v>1665</v>
      </c>
      <c r="E73" s="8">
        <v>1665</v>
      </c>
      <c r="F73" s="8">
        <v>1665</v>
      </c>
      <c r="G73" s="8"/>
      <c r="H73" s="8"/>
      <c r="I73" s="8"/>
      <c r="J73" s="2"/>
      <c r="K73" s="2"/>
    </row>
    <row r="74" spans="1:11" ht="15.75" customHeight="1" thickTop="1" thickBot="1">
      <c r="A74" s="11" t="s">
        <v>20</v>
      </c>
      <c r="B74" s="10"/>
      <c r="C74" s="8">
        <v>1599</v>
      </c>
      <c r="D74" s="8">
        <v>1599</v>
      </c>
      <c r="E74" s="8">
        <v>1599</v>
      </c>
      <c r="F74" s="8">
        <v>1599</v>
      </c>
      <c r="G74" s="8"/>
      <c r="H74" s="8"/>
      <c r="I74" s="8"/>
      <c r="J74" s="2"/>
      <c r="K74" s="2"/>
    </row>
    <row r="75" spans="1:11" ht="15.75" customHeight="1" thickTop="1" thickBot="1">
      <c r="A75" s="11" t="s">
        <v>21</v>
      </c>
      <c r="B75" s="10"/>
      <c r="C75" s="8">
        <v>1592</v>
      </c>
      <c r="D75" s="8">
        <v>1592</v>
      </c>
      <c r="E75" s="8">
        <v>1592</v>
      </c>
      <c r="F75" s="8">
        <v>1592</v>
      </c>
      <c r="G75" s="8"/>
      <c r="H75" s="8"/>
      <c r="I75" s="8"/>
      <c r="J75" s="2"/>
      <c r="K75" s="2"/>
    </row>
    <row r="76" spans="1:11" ht="15.75" customHeight="1" thickTop="1" thickBot="1">
      <c r="A76" s="7" t="s">
        <v>22</v>
      </c>
      <c r="B76" s="12">
        <f t="shared" ref="B76:I76" si="4">SUM(B68:B75)</f>
        <v>1362</v>
      </c>
      <c r="C76" s="12">
        <f t="shared" si="4"/>
        <v>9305</v>
      </c>
      <c r="D76" s="12">
        <f t="shared" si="4"/>
        <v>9305</v>
      </c>
      <c r="E76" s="12">
        <f t="shared" si="4"/>
        <v>9305</v>
      </c>
      <c r="F76" s="12">
        <f t="shared" si="4"/>
        <v>9305</v>
      </c>
      <c r="G76" s="12">
        <f t="shared" si="4"/>
        <v>4449</v>
      </c>
      <c r="H76" s="12">
        <f t="shared" si="4"/>
        <v>4449</v>
      </c>
      <c r="I76" s="12">
        <f t="shared" si="4"/>
        <v>4449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51929</v>
      </c>
      <c r="J77" s="2"/>
      <c r="K77" s="2"/>
    </row>
    <row r="78" spans="1:11" ht="15.75" customHeight="1" thickTop="1" thickBot="1">
      <c r="A78" s="69" t="s">
        <v>4</v>
      </c>
      <c r="B78" s="51" t="s">
        <v>23</v>
      </c>
      <c r="C78" s="72"/>
      <c r="D78" s="72"/>
      <c r="E78" s="72"/>
      <c r="F78" s="72"/>
      <c r="G78" s="72"/>
      <c r="H78" s="72"/>
      <c r="I78" s="73"/>
      <c r="J78" s="2"/>
      <c r="K78" s="2"/>
    </row>
    <row r="79" spans="1:11" ht="15.75" customHeight="1" thickTop="1" thickBot="1">
      <c r="A79" s="70"/>
      <c r="B79" s="51" t="s">
        <v>54</v>
      </c>
      <c r="C79" s="72"/>
      <c r="D79" s="72"/>
      <c r="E79" s="72"/>
      <c r="F79" s="72"/>
      <c r="G79" s="72"/>
      <c r="H79" s="72"/>
      <c r="I79" s="73"/>
      <c r="J79" s="2"/>
      <c r="K79" s="2"/>
    </row>
    <row r="80" spans="1:11" ht="15.75" customHeight="1" thickTop="1" thickBot="1">
      <c r="A80" s="71"/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2"/>
      <c r="K80" s="2"/>
    </row>
    <row r="81" spans="1:11" ht="15.75" customHeight="1" thickTop="1" thickBot="1">
      <c r="A81" s="7" t="s">
        <v>14</v>
      </c>
      <c r="B81" s="10">
        <v>1411</v>
      </c>
      <c r="C81" s="8"/>
      <c r="D81" s="8"/>
      <c r="E81" s="8"/>
      <c r="F81" s="8"/>
      <c r="G81" s="8"/>
      <c r="H81" s="8"/>
      <c r="I81" s="8"/>
      <c r="J81" s="2"/>
      <c r="K81" s="2"/>
    </row>
    <row r="82" spans="1:11" ht="15.75" customHeight="1" thickTop="1" thickBot="1">
      <c r="A82" s="9" t="s">
        <v>15</v>
      </c>
      <c r="B82" s="10"/>
      <c r="C82" s="8"/>
      <c r="D82" s="8"/>
      <c r="E82" s="8"/>
      <c r="F82" s="8"/>
      <c r="G82" s="8"/>
      <c r="H82" s="8"/>
      <c r="I82" s="8"/>
      <c r="J82" s="2"/>
      <c r="K82" s="2"/>
    </row>
    <row r="83" spans="1:11" ht="15.75" customHeight="1" thickTop="1" thickBot="1">
      <c r="A83" s="11" t="s">
        <v>16</v>
      </c>
      <c r="B83" s="10"/>
      <c r="C83" s="8">
        <v>1480</v>
      </c>
      <c r="D83" s="8">
        <v>1480</v>
      </c>
      <c r="E83" s="8">
        <v>1480</v>
      </c>
      <c r="F83" s="8">
        <v>1480</v>
      </c>
      <c r="G83" s="8">
        <v>1480</v>
      </c>
      <c r="H83" s="8">
        <v>1480</v>
      </c>
      <c r="I83" s="8">
        <v>1480</v>
      </c>
      <c r="J83" s="2"/>
      <c r="K83" s="2"/>
    </row>
    <row r="84" spans="1:11" ht="15.75" customHeight="1" thickTop="1" thickBot="1">
      <c r="A84" s="11" t="s">
        <v>17</v>
      </c>
      <c r="B84" s="10"/>
      <c r="C84" s="8">
        <v>1434</v>
      </c>
      <c r="D84" s="8">
        <v>1434</v>
      </c>
      <c r="E84" s="8">
        <v>1434</v>
      </c>
      <c r="F84" s="8">
        <v>1434</v>
      </c>
      <c r="G84" s="8">
        <v>1434</v>
      </c>
      <c r="H84" s="8">
        <v>1434</v>
      </c>
      <c r="I84" s="8">
        <v>1434</v>
      </c>
      <c r="J84" s="2"/>
      <c r="K84" s="2"/>
    </row>
    <row r="85" spans="1:11" ht="15.75" customHeight="1" thickTop="1" thickBot="1">
      <c r="A85" s="11" t="s">
        <v>18</v>
      </c>
      <c r="B85" s="10"/>
      <c r="C85" s="8">
        <v>1651</v>
      </c>
      <c r="D85" s="8">
        <v>1651</v>
      </c>
      <c r="E85" s="8">
        <v>1651</v>
      </c>
      <c r="F85" s="8">
        <v>1651</v>
      </c>
      <c r="G85" s="8">
        <v>1651</v>
      </c>
      <c r="H85" s="8">
        <v>1651</v>
      </c>
      <c r="I85" s="8">
        <v>1651</v>
      </c>
      <c r="J85" s="2"/>
      <c r="K85" s="2"/>
    </row>
    <row r="86" spans="1:11" ht="15.75" customHeight="1" thickTop="1" thickBot="1">
      <c r="A86" s="11" t="s">
        <v>19</v>
      </c>
      <c r="B86" s="10"/>
      <c r="C86" s="8">
        <v>1742</v>
      </c>
      <c r="D86" s="8">
        <v>1742</v>
      </c>
      <c r="E86" s="8">
        <v>1742</v>
      </c>
      <c r="F86" s="8">
        <v>1742</v>
      </c>
      <c r="G86" s="8"/>
      <c r="H86" s="8"/>
      <c r="I86" s="8"/>
      <c r="J86" s="2"/>
      <c r="K86" s="2"/>
    </row>
    <row r="87" spans="1:11" ht="15.75" customHeight="1" thickTop="1" thickBot="1">
      <c r="A87" s="11" t="s">
        <v>20</v>
      </c>
      <c r="B87" s="10"/>
      <c r="C87" s="8">
        <v>1668</v>
      </c>
      <c r="D87" s="8">
        <v>1668</v>
      </c>
      <c r="E87" s="8">
        <v>1668</v>
      </c>
      <c r="F87" s="8">
        <v>1668</v>
      </c>
      <c r="G87" s="8"/>
      <c r="H87" s="8"/>
      <c r="I87" s="8"/>
      <c r="J87" s="2"/>
      <c r="K87" s="2"/>
    </row>
    <row r="88" spans="1:11" ht="15.75" customHeight="1" thickTop="1" thickBot="1">
      <c r="A88" s="11" t="s">
        <v>21</v>
      </c>
      <c r="B88" s="10"/>
      <c r="C88" s="8">
        <v>1568</v>
      </c>
      <c r="D88" s="8">
        <v>1568</v>
      </c>
      <c r="E88" s="8">
        <v>1568</v>
      </c>
      <c r="F88" s="8">
        <v>1568</v>
      </c>
      <c r="G88" s="8"/>
      <c r="H88" s="8"/>
      <c r="I88" s="8"/>
      <c r="J88" s="2"/>
      <c r="K88" s="2"/>
    </row>
    <row r="89" spans="1:11" ht="15.75" customHeight="1" thickTop="1" thickBot="1">
      <c r="A89" s="7" t="s">
        <v>22</v>
      </c>
      <c r="B89" s="12">
        <f t="shared" ref="B89:I89" si="5">SUM(B81:B88)</f>
        <v>1411</v>
      </c>
      <c r="C89" s="12">
        <f t="shared" si="5"/>
        <v>9543</v>
      </c>
      <c r="D89" s="12">
        <f t="shared" si="5"/>
        <v>9543</v>
      </c>
      <c r="E89" s="12">
        <f t="shared" si="5"/>
        <v>9543</v>
      </c>
      <c r="F89" s="12">
        <f t="shared" si="5"/>
        <v>9543</v>
      </c>
      <c r="G89" s="12">
        <f t="shared" si="5"/>
        <v>4565</v>
      </c>
      <c r="H89" s="12">
        <f t="shared" si="5"/>
        <v>4565</v>
      </c>
      <c r="I89" s="12">
        <f t="shared" si="5"/>
        <v>4565</v>
      </c>
      <c r="J89" s="2"/>
      <c r="K89" s="2"/>
    </row>
    <row r="90" spans="1:11" ht="15.75" customHeight="1" thickTop="1" thickBot="1">
      <c r="A90" s="2"/>
      <c r="B90" s="2"/>
      <c r="C90" s="2"/>
      <c r="D90" s="2"/>
      <c r="E90" s="2"/>
      <c r="F90" s="2"/>
      <c r="G90" s="2"/>
      <c r="H90" s="2"/>
      <c r="I90" s="14">
        <f>SUM(B89:I89)</f>
        <v>53278</v>
      </c>
      <c r="J90" s="2"/>
      <c r="K90" s="2"/>
    </row>
    <row r="91" spans="1:11" ht="15.75" customHeight="1" thickBot="1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</row>
    <row r="92" spans="1:11" ht="15.75" customHeight="1" thickTop="1" thickBot="1">
      <c r="A92" s="69" t="s">
        <v>4</v>
      </c>
      <c r="B92" s="51" t="s">
        <v>23</v>
      </c>
      <c r="C92" s="72"/>
      <c r="D92" s="72"/>
      <c r="E92" s="72"/>
      <c r="F92" s="72"/>
      <c r="G92" s="72"/>
      <c r="H92" s="72"/>
      <c r="I92" s="73"/>
      <c r="J92" s="2"/>
      <c r="K92" s="2"/>
    </row>
    <row r="93" spans="1:11" ht="15.75" customHeight="1" thickTop="1" thickBot="1">
      <c r="A93" s="70"/>
      <c r="B93" s="51" t="s">
        <v>55</v>
      </c>
      <c r="C93" s="72"/>
      <c r="D93" s="72"/>
      <c r="E93" s="72"/>
      <c r="F93" s="72"/>
      <c r="G93" s="72"/>
      <c r="H93" s="72"/>
      <c r="I93" s="73"/>
      <c r="J93" s="2"/>
      <c r="K93" s="2"/>
    </row>
    <row r="94" spans="1:11" ht="15.75" customHeight="1" thickTop="1" thickBot="1">
      <c r="A94" s="71"/>
      <c r="B94" s="6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2"/>
      <c r="K94" s="2"/>
    </row>
    <row r="95" spans="1:11" ht="15.75" customHeight="1" thickTop="1" thickBot="1">
      <c r="A95" s="7" t="s">
        <v>14</v>
      </c>
      <c r="B95" s="10">
        <v>330</v>
      </c>
      <c r="C95" s="8"/>
      <c r="D95" s="8"/>
      <c r="E95" s="8"/>
      <c r="F95" s="8"/>
      <c r="G95" s="8"/>
      <c r="H95" s="8"/>
      <c r="I95" s="8"/>
      <c r="J95" s="2"/>
      <c r="K95" s="2"/>
    </row>
    <row r="96" spans="1:11" ht="15.75" customHeight="1" thickTop="1" thickBot="1">
      <c r="A96" s="9" t="s">
        <v>15</v>
      </c>
      <c r="B96" s="10"/>
      <c r="C96" s="8"/>
      <c r="D96" s="8"/>
      <c r="E96" s="8"/>
      <c r="F96" s="8"/>
      <c r="G96" s="8"/>
      <c r="H96" s="8"/>
      <c r="I96" s="8"/>
      <c r="J96" s="2"/>
      <c r="K96" s="2"/>
    </row>
    <row r="97" spans="1:11" ht="15.75" customHeight="1" thickTop="1" thickBot="1">
      <c r="A97" s="11" t="s">
        <v>16</v>
      </c>
      <c r="B97" s="10"/>
      <c r="C97" s="8">
        <v>416</v>
      </c>
      <c r="D97" s="8">
        <v>416</v>
      </c>
      <c r="E97" s="8">
        <v>416</v>
      </c>
      <c r="F97" s="8">
        <v>416</v>
      </c>
      <c r="G97" s="8">
        <v>416</v>
      </c>
      <c r="H97" s="8">
        <v>416</v>
      </c>
      <c r="I97" s="8">
        <v>416</v>
      </c>
      <c r="J97" s="2"/>
      <c r="K97" s="2"/>
    </row>
    <row r="98" spans="1:11" ht="15.75" customHeight="1" thickTop="1" thickBot="1">
      <c r="A98" s="11" t="s">
        <v>17</v>
      </c>
      <c r="B98" s="10"/>
      <c r="C98" s="8">
        <v>386</v>
      </c>
      <c r="D98" s="8">
        <v>386</v>
      </c>
      <c r="E98" s="8">
        <v>386</v>
      </c>
      <c r="F98" s="8">
        <v>386</v>
      </c>
      <c r="G98" s="8">
        <v>386</v>
      </c>
      <c r="H98" s="8">
        <v>386</v>
      </c>
      <c r="I98" s="8">
        <v>386</v>
      </c>
      <c r="J98" s="2"/>
      <c r="K98" s="2"/>
    </row>
    <row r="99" spans="1:11" ht="15.75" customHeight="1" thickTop="1" thickBot="1">
      <c r="A99" s="11" t="s">
        <v>18</v>
      </c>
      <c r="B99" s="10"/>
      <c r="C99" s="8">
        <v>373</v>
      </c>
      <c r="D99" s="8">
        <v>373</v>
      </c>
      <c r="E99" s="8">
        <v>373</v>
      </c>
      <c r="F99" s="8">
        <v>373</v>
      </c>
      <c r="G99" s="8">
        <v>373</v>
      </c>
      <c r="H99" s="8">
        <v>373</v>
      </c>
      <c r="I99" s="8">
        <v>373</v>
      </c>
      <c r="J99" s="2"/>
      <c r="K99" s="2"/>
    </row>
    <row r="100" spans="1:11" ht="15.75" customHeight="1" thickTop="1" thickBot="1">
      <c r="A100" s="11" t="s">
        <v>19</v>
      </c>
      <c r="B100" s="10"/>
      <c r="C100" s="8">
        <v>368</v>
      </c>
      <c r="D100" s="8">
        <v>368</v>
      </c>
      <c r="E100" s="8">
        <v>368</v>
      </c>
      <c r="F100" s="8">
        <v>368</v>
      </c>
      <c r="G100" s="8"/>
      <c r="H100" s="8"/>
      <c r="I100" s="8"/>
      <c r="J100" s="2"/>
      <c r="K100" s="2"/>
    </row>
    <row r="101" spans="1:11" ht="15.75" customHeight="1" thickTop="1" thickBot="1">
      <c r="A101" s="11" t="s">
        <v>20</v>
      </c>
      <c r="B101" s="10"/>
      <c r="C101" s="8">
        <v>294</v>
      </c>
      <c r="D101" s="8">
        <v>294</v>
      </c>
      <c r="E101" s="8">
        <v>294</v>
      </c>
      <c r="F101" s="8">
        <v>294</v>
      </c>
      <c r="G101" s="8"/>
      <c r="H101" s="8"/>
      <c r="I101" s="8"/>
      <c r="J101" s="2"/>
      <c r="K101" s="2"/>
    </row>
    <row r="102" spans="1:11" ht="15.75" customHeight="1" thickTop="1" thickBot="1">
      <c r="A102" s="11" t="s">
        <v>21</v>
      </c>
      <c r="B102" s="10"/>
      <c r="C102" s="8">
        <v>294</v>
      </c>
      <c r="D102" s="8">
        <v>294</v>
      </c>
      <c r="E102" s="8">
        <v>294</v>
      </c>
      <c r="F102" s="8">
        <v>294</v>
      </c>
      <c r="G102" s="8"/>
      <c r="H102" s="8"/>
      <c r="I102" s="8"/>
      <c r="J102" s="2"/>
      <c r="K102" s="2"/>
    </row>
    <row r="103" spans="1:11" ht="15.75" customHeight="1" thickTop="1" thickBot="1">
      <c r="A103" s="7" t="s">
        <v>22</v>
      </c>
      <c r="B103" s="12">
        <f t="shared" ref="B103:I103" si="6">SUM(B95:B102)</f>
        <v>330</v>
      </c>
      <c r="C103" s="12">
        <f t="shared" si="6"/>
        <v>2131</v>
      </c>
      <c r="D103" s="12">
        <f t="shared" si="6"/>
        <v>2131</v>
      </c>
      <c r="E103" s="12">
        <f t="shared" si="6"/>
        <v>2131</v>
      </c>
      <c r="F103" s="12">
        <f t="shared" si="6"/>
        <v>2131</v>
      </c>
      <c r="G103" s="12">
        <f t="shared" si="6"/>
        <v>1175</v>
      </c>
      <c r="H103" s="12">
        <f t="shared" si="6"/>
        <v>1175</v>
      </c>
      <c r="I103" s="12">
        <f t="shared" si="6"/>
        <v>1175</v>
      </c>
      <c r="J103" s="2"/>
      <c r="K103" s="2"/>
    </row>
    <row r="104" spans="1:11" ht="15.75" customHeight="1" thickTop="1" thickBot="1">
      <c r="A104" s="2"/>
      <c r="B104" s="2"/>
      <c r="C104" s="2"/>
      <c r="D104" s="2"/>
      <c r="E104" s="2"/>
      <c r="F104" s="2"/>
      <c r="G104" s="2"/>
      <c r="H104" s="2"/>
      <c r="I104" s="14">
        <f>SUM(B103:I103)</f>
        <v>12379</v>
      </c>
      <c r="J104" s="2"/>
      <c r="K104" s="2"/>
    </row>
    <row r="105" spans="1:1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 thickBo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>
      <c r="A107" s="2"/>
      <c r="B107" s="2"/>
      <c r="C107" s="2"/>
      <c r="D107" s="2"/>
      <c r="E107" s="2"/>
      <c r="F107" s="2"/>
      <c r="G107" s="64" t="s">
        <v>48</v>
      </c>
      <c r="H107" s="57">
        <f>I77+I63+I50+I36+I23+I90+I104</f>
        <v>219275</v>
      </c>
      <c r="I107" s="66"/>
      <c r="J107" s="2"/>
      <c r="K107" s="2"/>
    </row>
    <row r="108" spans="1:11" ht="15.75" customHeight="1" thickBot="1">
      <c r="A108" s="2"/>
      <c r="B108" s="2"/>
      <c r="C108" s="2"/>
      <c r="D108" s="2"/>
      <c r="E108" s="2"/>
      <c r="F108" s="2"/>
      <c r="G108" s="65"/>
      <c r="H108" s="67"/>
      <c r="I108" s="68"/>
      <c r="J108" s="2"/>
      <c r="K108" s="2"/>
    </row>
  </sheetData>
  <mergeCells count="27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A78:A80"/>
    <mergeCell ref="B78:I78"/>
    <mergeCell ref="B79:I79"/>
    <mergeCell ref="A92:A94"/>
    <mergeCell ref="B92:I92"/>
    <mergeCell ref="B93:I93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110"/>
  <sheetViews>
    <sheetView topLeftCell="A64" workbookViewId="0">
      <selection activeCell="E71" sqref="E71"/>
    </sheetView>
  </sheetViews>
  <sheetFormatPr baseColWidth="10" defaultRowHeight="15"/>
  <cols>
    <col min="1" max="1" width="31.5703125" style="26" customWidth="1"/>
    <col min="2" max="2" width="11.42578125" style="26"/>
    <col min="3" max="3" width="20" style="26" customWidth="1"/>
    <col min="4" max="4" width="15.7109375" style="26" customWidth="1"/>
    <col min="5" max="5" width="20.42578125" style="26" customWidth="1"/>
    <col min="6" max="6" width="21.42578125" style="26" customWidth="1"/>
    <col min="7" max="7" width="22.42578125" style="26" customWidth="1"/>
    <col min="8" max="8" width="19.85546875" style="26" customWidth="1"/>
    <col min="9" max="9" width="23.28515625" style="26" customWidth="1"/>
    <col min="10" max="16384" width="11.42578125" style="26"/>
  </cols>
  <sheetData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 ht="18.75">
      <c r="A8" s="84" t="s">
        <v>0</v>
      </c>
      <c r="B8" s="84"/>
      <c r="C8" s="84"/>
      <c r="D8" s="84"/>
      <c r="E8" s="84"/>
      <c r="F8" s="84"/>
      <c r="G8" s="84"/>
      <c r="H8" s="84"/>
      <c r="I8" s="84"/>
    </row>
    <row r="9" spans="1:9" ht="18.7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9" ht="19.5" thickBot="1">
      <c r="A10" s="84" t="s">
        <v>2</v>
      </c>
      <c r="B10" s="84"/>
      <c r="C10" s="84"/>
      <c r="D10" s="84"/>
      <c r="E10" s="84"/>
      <c r="F10" s="84"/>
      <c r="G10" s="84"/>
      <c r="H10" s="84"/>
      <c r="I10" s="84"/>
    </row>
    <row r="11" spans="1:9" ht="20.25" thickTop="1" thickBot="1">
      <c r="A11" s="85" t="s">
        <v>3</v>
      </c>
      <c r="B11" s="85"/>
      <c r="C11" s="85"/>
      <c r="D11" s="85"/>
      <c r="E11" s="85"/>
      <c r="F11" s="85"/>
      <c r="G11" s="85"/>
      <c r="H11" s="85"/>
      <c r="I11" s="85"/>
    </row>
    <row r="12" spans="1:9" ht="20.25" thickTop="1" thickBot="1">
      <c r="A12" s="80" t="s">
        <v>4</v>
      </c>
      <c r="B12" s="80" t="s">
        <v>23</v>
      </c>
      <c r="C12" s="80"/>
      <c r="D12" s="80"/>
      <c r="E12" s="80"/>
      <c r="F12" s="80"/>
      <c r="G12" s="80"/>
      <c r="H12" s="80"/>
      <c r="I12" s="80"/>
    </row>
    <row r="13" spans="1:9" ht="20.25" thickTop="1" thickBot="1">
      <c r="A13" s="80"/>
      <c r="B13" s="81" t="s">
        <v>49</v>
      </c>
      <c r="C13" s="82"/>
      <c r="D13" s="82"/>
      <c r="E13" s="82"/>
      <c r="F13" s="82"/>
      <c r="G13" s="82"/>
      <c r="H13" s="82"/>
      <c r="I13" s="83"/>
    </row>
    <row r="14" spans="1:9" ht="20.25" thickTop="1" thickBot="1">
      <c r="A14" s="80"/>
      <c r="B14" s="27" t="s">
        <v>6</v>
      </c>
      <c r="C14" s="27" t="s">
        <v>7</v>
      </c>
      <c r="D14" s="27" t="s">
        <v>8</v>
      </c>
      <c r="E14" s="27" t="s">
        <v>9</v>
      </c>
      <c r="F14" s="27" t="s">
        <v>10</v>
      </c>
      <c r="G14" s="27" t="s">
        <v>11</v>
      </c>
      <c r="H14" s="27" t="s">
        <v>12</v>
      </c>
      <c r="I14" s="27" t="s">
        <v>13</v>
      </c>
    </row>
    <row r="15" spans="1:9" ht="20.25" thickTop="1" thickBot="1">
      <c r="A15" s="28" t="s">
        <v>14</v>
      </c>
      <c r="B15" s="31"/>
      <c r="C15" s="29"/>
      <c r="D15" s="29"/>
      <c r="E15" s="29"/>
      <c r="F15" s="29"/>
      <c r="G15" s="29"/>
      <c r="H15" s="29"/>
      <c r="I15" s="29"/>
    </row>
    <row r="16" spans="1:9" ht="20.25" thickTop="1" thickBot="1">
      <c r="A16" s="30" t="s">
        <v>15</v>
      </c>
      <c r="B16" s="31"/>
      <c r="C16" s="29"/>
      <c r="D16" s="29"/>
      <c r="E16" s="29"/>
      <c r="F16" s="29"/>
      <c r="G16" s="29"/>
      <c r="H16" s="29"/>
      <c r="I16" s="29"/>
    </row>
    <row r="17" spans="1:9" ht="20.25" thickTop="1" thickBot="1">
      <c r="A17" s="32" t="s">
        <v>16</v>
      </c>
      <c r="B17" s="31"/>
      <c r="C17" s="29">
        <v>77</v>
      </c>
      <c r="D17" s="29">
        <v>77</v>
      </c>
      <c r="E17" s="29">
        <v>77</v>
      </c>
      <c r="F17" s="29">
        <v>77</v>
      </c>
      <c r="G17" s="29">
        <v>77</v>
      </c>
      <c r="H17" s="29">
        <v>77</v>
      </c>
      <c r="I17" s="29">
        <v>77</v>
      </c>
    </row>
    <row r="18" spans="1:9" ht="20.25" thickTop="1" thickBot="1">
      <c r="A18" s="32" t="s">
        <v>17</v>
      </c>
      <c r="B18" s="31"/>
      <c r="C18" s="29"/>
      <c r="D18" s="29"/>
      <c r="E18" s="29"/>
      <c r="F18" s="29"/>
      <c r="G18" s="29"/>
      <c r="H18" s="29"/>
      <c r="I18" s="29"/>
    </row>
    <row r="19" spans="1:9" ht="20.25" thickTop="1" thickBot="1">
      <c r="A19" s="32" t="s">
        <v>18</v>
      </c>
      <c r="B19" s="31"/>
      <c r="C19" s="29"/>
      <c r="D19" s="29"/>
      <c r="E19" s="29"/>
      <c r="F19" s="29"/>
      <c r="G19" s="29"/>
      <c r="H19" s="29"/>
      <c r="I19" s="29"/>
    </row>
    <row r="20" spans="1:9" ht="20.25" thickTop="1" thickBot="1">
      <c r="A20" s="32" t="s">
        <v>19</v>
      </c>
      <c r="B20" s="31"/>
      <c r="C20" s="29"/>
      <c r="D20" s="29"/>
      <c r="E20" s="29"/>
      <c r="F20" s="29"/>
      <c r="G20" s="29"/>
      <c r="H20" s="29"/>
      <c r="I20" s="29"/>
    </row>
    <row r="21" spans="1:9" ht="20.25" thickTop="1" thickBot="1">
      <c r="A21" s="32" t="s">
        <v>20</v>
      </c>
      <c r="B21" s="31"/>
      <c r="C21" s="29"/>
      <c r="D21" s="29"/>
      <c r="E21" s="29"/>
      <c r="F21" s="29"/>
      <c r="G21" s="29"/>
      <c r="H21" s="29"/>
      <c r="I21" s="29"/>
    </row>
    <row r="22" spans="1:9" ht="20.25" thickTop="1" thickBot="1">
      <c r="A22" s="32" t="s">
        <v>21</v>
      </c>
      <c r="B22" s="31"/>
      <c r="C22" s="29">
        <v>3</v>
      </c>
      <c r="D22" s="29">
        <v>3</v>
      </c>
      <c r="E22" s="29">
        <v>3</v>
      </c>
      <c r="F22" s="29">
        <v>3</v>
      </c>
      <c r="G22" s="29"/>
      <c r="H22" s="29"/>
      <c r="I22" s="29"/>
    </row>
    <row r="23" spans="1:9" ht="20.25" thickTop="1" thickBot="1">
      <c r="A23" s="28" t="s">
        <v>22</v>
      </c>
      <c r="B23" s="33">
        <f>SUM(B15:B22)</f>
        <v>0</v>
      </c>
      <c r="C23" s="33">
        <f t="shared" ref="C23:I23" si="0">SUM(C17:C22)</f>
        <v>80</v>
      </c>
      <c r="D23" s="33">
        <f t="shared" si="0"/>
        <v>80</v>
      </c>
      <c r="E23" s="33">
        <f t="shared" si="0"/>
        <v>80</v>
      </c>
      <c r="F23" s="33">
        <f t="shared" si="0"/>
        <v>80</v>
      </c>
      <c r="G23" s="33">
        <f t="shared" si="0"/>
        <v>77</v>
      </c>
      <c r="H23" s="33">
        <f t="shared" si="0"/>
        <v>77</v>
      </c>
      <c r="I23" s="33">
        <f t="shared" si="0"/>
        <v>77</v>
      </c>
    </row>
    <row r="24" spans="1:9" ht="17.25" thickTop="1" thickBot="1">
      <c r="A24" s="34"/>
      <c r="B24" s="34"/>
      <c r="C24" s="34"/>
      <c r="D24" s="34"/>
      <c r="E24" s="34"/>
      <c r="F24" s="34"/>
      <c r="G24" s="34"/>
      <c r="H24" s="34"/>
      <c r="I24" s="35">
        <f>SUM(B23:I23)</f>
        <v>551</v>
      </c>
    </row>
    <row r="25" spans="1:9" ht="20.25" thickTop="1" thickBot="1">
      <c r="A25" s="80" t="s">
        <v>4</v>
      </c>
      <c r="B25" s="80" t="s">
        <v>23</v>
      </c>
      <c r="C25" s="80"/>
      <c r="D25" s="80"/>
      <c r="E25" s="80"/>
      <c r="F25" s="80"/>
      <c r="G25" s="80"/>
      <c r="H25" s="80"/>
      <c r="I25" s="80"/>
    </row>
    <row r="26" spans="1:9" ht="20.25" thickTop="1" thickBot="1">
      <c r="A26" s="80"/>
      <c r="B26" s="81" t="s">
        <v>50</v>
      </c>
      <c r="C26" s="82"/>
      <c r="D26" s="82"/>
      <c r="E26" s="82"/>
      <c r="F26" s="82"/>
      <c r="G26" s="82"/>
      <c r="H26" s="82"/>
      <c r="I26" s="83"/>
    </row>
    <row r="27" spans="1:9" ht="20.25" thickTop="1" thickBot="1">
      <c r="A27" s="80"/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</row>
    <row r="28" spans="1:9" ht="20.25" thickTop="1" thickBot="1">
      <c r="A28" s="28" t="s">
        <v>14</v>
      </c>
      <c r="B28" s="31">
        <v>25</v>
      </c>
      <c r="C28" s="29"/>
      <c r="D28" s="29"/>
      <c r="E28" s="29"/>
      <c r="F28" s="29"/>
      <c r="G28" s="29"/>
      <c r="H28" s="29"/>
      <c r="I28" s="29"/>
    </row>
    <row r="29" spans="1:9" ht="20.25" thickTop="1" thickBot="1">
      <c r="A29" s="30" t="s">
        <v>15</v>
      </c>
      <c r="B29" s="31"/>
      <c r="C29" s="29"/>
      <c r="D29" s="29"/>
      <c r="E29" s="29"/>
      <c r="F29" s="29"/>
      <c r="G29" s="29"/>
      <c r="H29" s="29"/>
      <c r="I29" s="29"/>
    </row>
    <row r="30" spans="1:9" ht="20.25" thickTop="1" thickBot="1">
      <c r="A30" s="32" t="s">
        <v>16</v>
      </c>
      <c r="B30" s="31"/>
      <c r="C30" s="29">
        <v>129</v>
      </c>
      <c r="D30" s="29">
        <v>129</v>
      </c>
      <c r="E30" s="29"/>
      <c r="F30" s="29"/>
      <c r="G30" s="29"/>
      <c r="H30" s="29">
        <v>129</v>
      </c>
      <c r="I30" s="29"/>
    </row>
    <row r="31" spans="1:9" ht="20.25" thickTop="1" thickBot="1">
      <c r="A31" s="32" t="s">
        <v>17</v>
      </c>
      <c r="B31" s="31"/>
      <c r="C31" s="29"/>
      <c r="D31" s="29"/>
      <c r="E31" s="29"/>
      <c r="F31" s="29"/>
      <c r="G31" s="29"/>
      <c r="H31" s="29"/>
      <c r="I31" s="29"/>
    </row>
    <row r="32" spans="1:9" ht="20.25" thickTop="1" thickBot="1">
      <c r="A32" s="32" t="s">
        <v>18</v>
      </c>
      <c r="B32" s="31"/>
      <c r="C32" s="29"/>
      <c r="D32" s="29"/>
      <c r="E32" s="29"/>
      <c r="F32" s="29"/>
      <c r="G32" s="29"/>
      <c r="H32" s="29"/>
      <c r="I32" s="29"/>
    </row>
    <row r="33" spans="1:9" ht="20.25" thickTop="1" thickBot="1">
      <c r="A33" s="32" t="s">
        <v>19</v>
      </c>
      <c r="B33" s="31"/>
      <c r="C33" s="29"/>
      <c r="D33" s="29">
        <v>100</v>
      </c>
      <c r="E33" s="29"/>
      <c r="F33" s="29"/>
      <c r="G33" s="29"/>
      <c r="H33" s="29"/>
      <c r="I33" s="29"/>
    </row>
    <row r="34" spans="1:9" ht="20.25" thickTop="1" thickBot="1">
      <c r="A34" s="32" t="s">
        <v>20</v>
      </c>
      <c r="B34" s="31"/>
      <c r="C34" s="29"/>
      <c r="D34" s="29"/>
      <c r="E34" s="29"/>
      <c r="F34" s="29"/>
      <c r="G34" s="29"/>
      <c r="H34" s="29"/>
      <c r="I34" s="29"/>
    </row>
    <row r="35" spans="1:9" ht="20.25" thickTop="1" thickBot="1">
      <c r="A35" s="32" t="s">
        <v>21</v>
      </c>
      <c r="B35" s="31"/>
      <c r="C35" s="29"/>
      <c r="D35" s="29"/>
      <c r="E35" s="29"/>
      <c r="F35" s="29"/>
      <c r="G35" s="29"/>
      <c r="H35" s="29"/>
      <c r="I35" s="29"/>
    </row>
    <row r="36" spans="1:9" ht="20.25" thickTop="1" thickBot="1">
      <c r="A36" s="28" t="s">
        <v>22</v>
      </c>
      <c r="B36" s="33">
        <f>SUM(B28:B35)</f>
        <v>25</v>
      </c>
      <c r="C36" s="33">
        <f>SUM(C28:C35)</f>
        <v>129</v>
      </c>
      <c r="D36" s="33">
        <f t="shared" ref="D36:I36" si="1">SUM(D28:D35)</f>
        <v>229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129</v>
      </c>
      <c r="I36" s="33">
        <f t="shared" si="1"/>
        <v>0</v>
      </c>
    </row>
    <row r="37" spans="1:9" ht="17.25" thickTop="1" thickBot="1">
      <c r="A37" s="34" t="s">
        <v>44</v>
      </c>
      <c r="B37" s="36"/>
      <c r="C37" s="36"/>
      <c r="D37" s="36"/>
      <c r="E37" s="36"/>
      <c r="F37" s="36"/>
      <c r="G37" s="36"/>
      <c r="H37" s="36"/>
      <c r="I37" s="35">
        <f>SUM(B36:I36)</f>
        <v>512</v>
      </c>
    </row>
    <row r="38" spans="1:9" ht="15.75" thickBo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20.25" thickTop="1" thickBot="1">
      <c r="A39" s="80" t="s">
        <v>4</v>
      </c>
      <c r="B39" s="80" t="s">
        <v>23</v>
      </c>
      <c r="C39" s="80"/>
      <c r="D39" s="80"/>
      <c r="E39" s="80"/>
      <c r="F39" s="80"/>
      <c r="G39" s="80"/>
      <c r="H39" s="80"/>
      <c r="I39" s="80"/>
    </row>
    <row r="40" spans="1:9" ht="20.25" thickTop="1" thickBot="1">
      <c r="A40" s="80"/>
      <c r="B40" s="81" t="s">
        <v>51</v>
      </c>
      <c r="C40" s="82"/>
      <c r="D40" s="82"/>
      <c r="E40" s="82"/>
      <c r="F40" s="82"/>
      <c r="G40" s="82"/>
      <c r="H40" s="82"/>
      <c r="I40" s="83"/>
    </row>
    <row r="41" spans="1:9" ht="20.25" thickTop="1" thickBot="1">
      <c r="A41" s="80"/>
      <c r="B41" s="27" t="s">
        <v>6</v>
      </c>
      <c r="C41" s="27" t="s">
        <v>7</v>
      </c>
      <c r="D41" s="27" t="s">
        <v>8</v>
      </c>
      <c r="E41" s="27" t="s">
        <v>9</v>
      </c>
      <c r="F41" s="27" t="s">
        <v>10</v>
      </c>
      <c r="G41" s="27" t="s">
        <v>11</v>
      </c>
      <c r="H41" s="27" t="s">
        <v>12</v>
      </c>
      <c r="I41" s="27" t="s">
        <v>13</v>
      </c>
    </row>
    <row r="42" spans="1:9" ht="20.25" thickTop="1" thickBot="1">
      <c r="A42" s="28" t="s">
        <v>14</v>
      </c>
      <c r="B42" s="31"/>
      <c r="C42" s="29"/>
      <c r="D42" s="29"/>
      <c r="E42" s="29"/>
      <c r="F42" s="29"/>
      <c r="G42" s="29"/>
      <c r="H42" s="29"/>
      <c r="I42" s="29"/>
    </row>
    <row r="43" spans="1:9" ht="20.25" thickTop="1" thickBot="1">
      <c r="A43" s="30" t="s">
        <v>15</v>
      </c>
      <c r="B43" s="31"/>
      <c r="C43" s="29"/>
      <c r="D43" s="29"/>
      <c r="E43" s="29"/>
      <c r="F43" s="29"/>
      <c r="G43" s="29"/>
      <c r="H43" s="29"/>
      <c r="I43" s="29"/>
    </row>
    <row r="44" spans="1:9" ht="20.25" thickTop="1" thickBot="1">
      <c r="A44" s="32" t="s">
        <v>16</v>
      </c>
      <c r="B44" s="31"/>
      <c r="C44" s="29">
        <v>115</v>
      </c>
      <c r="D44" s="29">
        <v>115</v>
      </c>
      <c r="E44" s="29">
        <v>115</v>
      </c>
      <c r="F44" s="29">
        <v>115</v>
      </c>
      <c r="G44" s="29">
        <v>115</v>
      </c>
      <c r="H44" s="29">
        <v>115</v>
      </c>
      <c r="I44" s="29">
        <v>115</v>
      </c>
    </row>
    <row r="45" spans="1:9" ht="20.25" thickTop="1" thickBot="1">
      <c r="A45" s="32" t="s">
        <v>17</v>
      </c>
      <c r="B45" s="31"/>
      <c r="C45" s="29">
        <v>75</v>
      </c>
      <c r="D45" s="29">
        <v>75</v>
      </c>
      <c r="E45" s="29">
        <v>75</v>
      </c>
      <c r="F45" s="29">
        <v>75</v>
      </c>
      <c r="G45" s="29">
        <v>75</v>
      </c>
      <c r="H45" s="29">
        <v>75</v>
      </c>
      <c r="I45" s="29">
        <v>75</v>
      </c>
    </row>
    <row r="46" spans="1:9" ht="20.25" thickTop="1" thickBot="1">
      <c r="A46" s="32" t="s">
        <v>18</v>
      </c>
      <c r="B46" s="31"/>
      <c r="C46" s="29">
        <v>25</v>
      </c>
      <c r="D46" s="29">
        <v>25</v>
      </c>
      <c r="E46" s="29">
        <v>25</v>
      </c>
      <c r="F46" s="29">
        <v>25</v>
      </c>
      <c r="G46" s="29">
        <v>25</v>
      </c>
      <c r="H46" s="29">
        <v>25</v>
      </c>
      <c r="I46" s="29">
        <v>25</v>
      </c>
    </row>
    <row r="47" spans="1:9" ht="20.25" thickTop="1" thickBot="1">
      <c r="A47" s="32" t="s">
        <v>19</v>
      </c>
      <c r="B47" s="31"/>
      <c r="C47" s="29"/>
      <c r="D47" s="29"/>
      <c r="E47" s="29"/>
      <c r="F47" s="29"/>
      <c r="G47" s="29"/>
      <c r="H47" s="29"/>
      <c r="I47" s="29"/>
    </row>
    <row r="48" spans="1:9" ht="20.25" thickTop="1" thickBot="1">
      <c r="A48" s="32" t="s">
        <v>20</v>
      </c>
      <c r="B48" s="31"/>
      <c r="C48" s="29"/>
      <c r="D48" s="29"/>
      <c r="E48" s="29"/>
      <c r="F48" s="29"/>
      <c r="G48" s="29"/>
      <c r="H48" s="29"/>
      <c r="I48" s="29"/>
    </row>
    <row r="49" spans="1:9" ht="20.25" thickTop="1" thickBot="1">
      <c r="A49" s="32" t="s">
        <v>21</v>
      </c>
      <c r="B49" s="31"/>
      <c r="C49" s="29"/>
      <c r="D49" s="29"/>
      <c r="E49" s="29"/>
      <c r="F49" s="29"/>
      <c r="G49" s="29"/>
      <c r="H49" s="29"/>
      <c r="I49" s="29"/>
    </row>
    <row r="50" spans="1:9" ht="20.25" thickTop="1" thickBot="1">
      <c r="A50" s="28" t="s">
        <v>22</v>
      </c>
      <c r="B50" s="33">
        <f>SUM(B42:B49)</f>
        <v>0</v>
      </c>
      <c r="C50" s="33">
        <f>SUM(C42:C49)</f>
        <v>215</v>
      </c>
      <c r="D50" s="33">
        <f t="shared" ref="D50:I50" si="2">SUM(D42:D49)</f>
        <v>215</v>
      </c>
      <c r="E50" s="33">
        <f t="shared" si="2"/>
        <v>215</v>
      </c>
      <c r="F50" s="33">
        <f t="shared" si="2"/>
        <v>215</v>
      </c>
      <c r="G50" s="33">
        <f t="shared" si="2"/>
        <v>215</v>
      </c>
      <c r="H50" s="33">
        <f t="shared" si="2"/>
        <v>215</v>
      </c>
      <c r="I50" s="33">
        <f t="shared" si="2"/>
        <v>215</v>
      </c>
    </row>
    <row r="51" spans="1:9" ht="17.25" thickTop="1" thickBot="1">
      <c r="A51" s="36"/>
      <c r="B51" s="36"/>
      <c r="C51" s="36"/>
      <c r="D51" s="36"/>
      <c r="E51" s="36"/>
      <c r="F51" s="36"/>
      <c r="G51" s="36"/>
      <c r="H51" s="36"/>
      <c r="I51" s="35">
        <f>SUM(B50:I50)</f>
        <v>1505</v>
      </c>
    </row>
    <row r="52" spans="1:9" ht="20.25" thickTop="1" thickBot="1">
      <c r="A52" s="80" t="s">
        <v>4</v>
      </c>
      <c r="B52" s="80" t="s">
        <v>23</v>
      </c>
      <c r="C52" s="80"/>
      <c r="D52" s="80"/>
      <c r="E52" s="80"/>
      <c r="F52" s="80"/>
      <c r="G52" s="80"/>
      <c r="H52" s="80"/>
      <c r="I52" s="80"/>
    </row>
    <row r="53" spans="1:9" ht="20.25" thickTop="1" thickBot="1">
      <c r="A53" s="80"/>
      <c r="B53" s="81" t="s">
        <v>52</v>
      </c>
      <c r="C53" s="82"/>
      <c r="D53" s="82"/>
      <c r="E53" s="82"/>
      <c r="F53" s="82"/>
      <c r="G53" s="82"/>
      <c r="H53" s="82"/>
      <c r="I53" s="83"/>
    </row>
    <row r="54" spans="1:9" ht="20.25" thickTop="1" thickBot="1">
      <c r="A54" s="80"/>
      <c r="B54" s="27" t="s">
        <v>6</v>
      </c>
      <c r="C54" s="27" t="s">
        <v>7</v>
      </c>
      <c r="D54" s="27" t="s">
        <v>8</v>
      </c>
      <c r="E54" s="27" t="s">
        <v>9</v>
      </c>
      <c r="F54" s="27" t="s">
        <v>10</v>
      </c>
      <c r="G54" s="27" t="s">
        <v>11</v>
      </c>
      <c r="H54" s="27" t="s">
        <v>12</v>
      </c>
      <c r="I54" s="27" t="s">
        <v>13</v>
      </c>
    </row>
    <row r="55" spans="1:9" ht="20.25" thickTop="1" thickBot="1">
      <c r="A55" s="28" t="s">
        <v>14</v>
      </c>
      <c r="B55" s="31"/>
      <c r="C55" s="29"/>
      <c r="D55" s="29"/>
      <c r="E55" s="29"/>
      <c r="F55" s="29"/>
      <c r="G55" s="29"/>
      <c r="H55" s="29"/>
      <c r="I55" s="29"/>
    </row>
    <row r="56" spans="1:9" ht="20.25" thickTop="1" thickBot="1">
      <c r="A56" s="30" t="s">
        <v>15</v>
      </c>
      <c r="B56" s="31"/>
      <c r="C56" s="29"/>
      <c r="D56" s="29"/>
      <c r="E56" s="29"/>
      <c r="F56" s="29"/>
      <c r="G56" s="29"/>
      <c r="H56" s="29"/>
      <c r="I56" s="29"/>
    </row>
    <row r="57" spans="1:9" ht="20.25" thickTop="1" thickBot="1">
      <c r="A57" s="32" t="s">
        <v>16</v>
      </c>
      <c r="B57" s="31"/>
      <c r="C57" s="29"/>
      <c r="D57" s="29"/>
      <c r="E57" s="29">
        <v>40</v>
      </c>
      <c r="F57" s="29"/>
      <c r="G57" s="29"/>
      <c r="H57" s="29"/>
      <c r="I57" s="29"/>
    </row>
    <row r="58" spans="1:9" ht="20.25" thickTop="1" thickBot="1">
      <c r="A58" s="32" t="s">
        <v>17</v>
      </c>
      <c r="B58" s="31"/>
      <c r="C58" s="29">
        <v>40</v>
      </c>
      <c r="D58" s="29"/>
      <c r="E58" s="29"/>
      <c r="F58" s="29">
        <v>40</v>
      </c>
      <c r="G58" s="29"/>
      <c r="H58" s="29"/>
      <c r="I58" s="29"/>
    </row>
    <row r="59" spans="1:9" ht="20.25" thickTop="1" thickBot="1">
      <c r="A59" s="32" t="s">
        <v>18</v>
      </c>
      <c r="B59" s="31"/>
      <c r="C59" s="29"/>
      <c r="D59" s="29"/>
      <c r="E59" s="29"/>
      <c r="F59" s="29"/>
      <c r="G59" s="29"/>
      <c r="H59" s="29"/>
      <c r="I59" s="29"/>
    </row>
    <row r="60" spans="1:9" ht="20.25" thickTop="1" thickBot="1">
      <c r="A60" s="32" t="s">
        <v>19</v>
      </c>
      <c r="B60" s="31"/>
      <c r="C60" s="29"/>
      <c r="D60" s="29"/>
      <c r="E60" s="29"/>
      <c r="F60" s="29"/>
      <c r="G60" s="29"/>
      <c r="H60" s="29"/>
      <c r="I60" s="29"/>
    </row>
    <row r="61" spans="1:9" ht="20.25" thickTop="1" thickBot="1">
      <c r="A61" s="32" t="s">
        <v>20</v>
      </c>
      <c r="B61" s="31"/>
      <c r="C61" s="29"/>
      <c r="D61" s="29"/>
      <c r="E61" s="29"/>
      <c r="F61" s="29"/>
      <c r="G61" s="29"/>
      <c r="H61" s="29"/>
      <c r="I61" s="29"/>
    </row>
    <row r="62" spans="1:9" ht="20.25" thickTop="1" thickBot="1">
      <c r="A62" s="32" t="s">
        <v>21</v>
      </c>
      <c r="B62" s="31"/>
      <c r="C62" s="29"/>
      <c r="D62" s="29"/>
      <c r="E62" s="29"/>
      <c r="F62" s="29"/>
      <c r="G62" s="29"/>
      <c r="H62" s="29"/>
      <c r="I62" s="29"/>
    </row>
    <row r="63" spans="1:9" ht="20.25" thickTop="1" thickBot="1">
      <c r="A63" s="28" t="s">
        <v>22</v>
      </c>
      <c r="B63" s="33">
        <f>SUM(B55:B62)</f>
        <v>0</v>
      </c>
      <c r="C63" s="33">
        <f>SUM(C55:C62)</f>
        <v>40</v>
      </c>
      <c r="D63" s="33">
        <f t="shared" ref="D63:I63" si="3">SUM(D55:D62)</f>
        <v>0</v>
      </c>
      <c r="E63" s="33">
        <f t="shared" si="3"/>
        <v>40</v>
      </c>
      <c r="F63" s="33">
        <f t="shared" si="3"/>
        <v>40</v>
      </c>
      <c r="G63" s="33">
        <f t="shared" si="3"/>
        <v>0</v>
      </c>
      <c r="H63" s="33">
        <f t="shared" si="3"/>
        <v>0</v>
      </c>
      <c r="I63" s="37">
        <f t="shared" si="3"/>
        <v>0</v>
      </c>
    </row>
    <row r="64" spans="1:9" ht="17.25" thickTop="1" thickBot="1">
      <c r="A64" s="36"/>
      <c r="B64" s="36"/>
      <c r="C64" s="36"/>
      <c r="D64" s="36"/>
      <c r="E64" s="36"/>
      <c r="F64" s="36"/>
      <c r="G64" s="36"/>
      <c r="H64" s="36"/>
      <c r="I64" s="35">
        <f>SUM(B63:I63)</f>
        <v>120</v>
      </c>
    </row>
    <row r="65" spans="1:9" ht="15.75" thickBot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20.25" thickTop="1" thickBot="1">
      <c r="A66" s="80" t="s">
        <v>4</v>
      </c>
      <c r="B66" s="80" t="s">
        <v>23</v>
      </c>
      <c r="C66" s="80"/>
      <c r="D66" s="80"/>
      <c r="E66" s="80"/>
      <c r="F66" s="80"/>
      <c r="G66" s="80"/>
      <c r="H66" s="80"/>
      <c r="I66" s="80"/>
    </row>
    <row r="67" spans="1:9" ht="20.25" thickTop="1" thickBot="1">
      <c r="A67" s="80"/>
      <c r="B67" s="81" t="s">
        <v>53</v>
      </c>
      <c r="C67" s="82"/>
      <c r="D67" s="82"/>
      <c r="E67" s="82"/>
      <c r="F67" s="82"/>
      <c r="G67" s="82"/>
      <c r="H67" s="82"/>
      <c r="I67" s="83"/>
    </row>
    <row r="68" spans="1:9" ht="20.25" thickTop="1" thickBot="1">
      <c r="A68" s="80"/>
      <c r="B68" s="27" t="s">
        <v>6</v>
      </c>
      <c r="C68" s="27" t="s">
        <v>7</v>
      </c>
      <c r="D68" s="27" t="s">
        <v>8</v>
      </c>
      <c r="E68" s="27" t="s">
        <v>9</v>
      </c>
      <c r="F68" s="27" t="s">
        <v>10</v>
      </c>
      <c r="G68" s="27" t="s">
        <v>11</v>
      </c>
      <c r="H68" s="27" t="s">
        <v>12</v>
      </c>
      <c r="I68" s="27" t="s">
        <v>13</v>
      </c>
    </row>
    <row r="69" spans="1:9" ht="20.25" thickTop="1" thickBot="1">
      <c r="A69" s="28" t="s">
        <v>14</v>
      </c>
      <c r="B69" s="31"/>
      <c r="C69" s="29"/>
      <c r="D69" s="29"/>
      <c r="E69" s="29"/>
      <c r="F69" s="29"/>
      <c r="G69" s="29"/>
      <c r="H69" s="29"/>
      <c r="I69" s="29"/>
    </row>
    <row r="70" spans="1:9" ht="20.25" thickTop="1" thickBot="1">
      <c r="A70" s="30" t="s">
        <v>15</v>
      </c>
      <c r="B70" s="31"/>
      <c r="C70" s="29"/>
      <c r="D70" s="29"/>
      <c r="E70" s="29"/>
      <c r="F70" s="29"/>
      <c r="G70" s="29"/>
      <c r="H70" s="29"/>
      <c r="I70" s="29"/>
    </row>
    <row r="71" spans="1:9" ht="20.25" thickTop="1" thickBot="1">
      <c r="A71" s="32" t="s">
        <v>16</v>
      </c>
      <c r="B71" s="31"/>
      <c r="C71" s="29"/>
      <c r="D71" s="29"/>
      <c r="E71" s="29"/>
      <c r="F71" s="29"/>
      <c r="G71" s="29"/>
      <c r="H71" s="29"/>
      <c r="I71" s="29"/>
    </row>
    <row r="72" spans="1:9" ht="20.25" thickTop="1" thickBot="1">
      <c r="A72" s="32" t="s">
        <v>17</v>
      </c>
      <c r="B72" s="31"/>
      <c r="C72" s="29"/>
      <c r="D72" s="29" t="s">
        <v>77</v>
      </c>
      <c r="E72" s="29"/>
      <c r="F72" s="29"/>
      <c r="G72" s="29"/>
      <c r="H72" s="29"/>
      <c r="I72" s="29"/>
    </row>
    <row r="73" spans="1:9" ht="20.25" thickTop="1" thickBot="1">
      <c r="A73" s="32" t="s">
        <v>18</v>
      </c>
      <c r="B73" s="31"/>
      <c r="C73" s="29"/>
      <c r="D73" s="29"/>
      <c r="E73" s="29"/>
      <c r="F73" s="29"/>
      <c r="G73" s="29"/>
      <c r="H73" s="29"/>
      <c r="I73" s="29"/>
    </row>
    <row r="74" spans="1:9" ht="20.25" thickTop="1" thickBot="1">
      <c r="A74" s="32" t="s">
        <v>19</v>
      </c>
      <c r="B74" s="31"/>
      <c r="C74" s="29">
        <v>140</v>
      </c>
      <c r="D74" s="29">
        <v>140</v>
      </c>
      <c r="E74" s="29">
        <v>140</v>
      </c>
      <c r="F74" s="29">
        <v>140</v>
      </c>
      <c r="G74" s="29"/>
      <c r="H74" s="29"/>
      <c r="I74" s="29"/>
    </row>
    <row r="75" spans="1:9" ht="20.25" thickTop="1" thickBot="1">
      <c r="A75" s="32" t="s">
        <v>20</v>
      </c>
      <c r="B75" s="31"/>
      <c r="C75" s="29">
        <v>240</v>
      </c>
      <c r="D75" s="29">
        <v>240</v>
      </c>
      <c r="E75" s="29">
        <v>240</v>
      </c>
      <c r="F75" s="29">
        <v>240</v>
      </c>
      <c r="G75" s="29"/>
      <c r="H75" s="29"/>
      <c r="I75" s="29"/>
    </row>
    <row r="76" spans="1:9" ht="20.25" thickTop="1" thickBot="1">
      <c r="A76" s="32" t="s">
        <v>21</v>
      </c>
      <c r="B76" s="31"/>
      <c r="C76" s="29"/>
      <c r="D76" s="29"/>
      <c r="E76" s="29"/>
      <c r="F76" s="29"/>
      <c r="G76" s="29"/>
      <c r="H76" s="29"/>
      <c r="I76" s="29"/>
    </row>
    <row r="77" spans="1:9" ht="20.25" thickTop="1" thickBot="1">
      <c r="A77" s="28" t="s">
        <v>22</v>
      </c>
      <c r="B77" s="33">
        <f>SUM(B69:B76)</f>
        <v>0</v>
      </c>
      <c r="C77" s="33">
        <f>SUM(C69:C76)</f>
        <v>380</v>
      </c>
      <c r="D77" s="33">
        <f t="shared" ref="D77:I77" si="4">SUM(D69:D76)</f>
        <v>380</v>
      </c>
      <c r="E77" s="33">
        <f t="shared" si="4"/>
        <v>380</v>
      </c>
      <c r="F77" s="33">
        <f t="shared" si="4"/>
        <v>380</v>
      </c>
      <c r="G77" s="33">
        <f t="shared" si="4"/>
        <v>0</v>
      </c>
      <c r="H77" s="33">
        <f t="shared" si="4"/>
        <v>0</v>
      </c>
      <c r="I77" s="33">
        <f t="shared" si="4"/>
        <v>0</v>
      </c>
    </row>
    <row r="78" spans="1:9" ht="17.25" thickTop="1" thickBot="1">
      <c r="A78" s="36"/>
      <c r="B78" s="36"/>
      <c r="C78" s="36"/>
      <c r="D78" s="36"/>
      <c r="E78" s="36"/>
      <c r="F78" s="36"/>
      <c r="G78" s="36"/>
      <c r="H78" s="36"/>
      <c r="I78" s="35">
        <f>SUM(B77:I77)</f>
        <v>1520</v>
      </c>
    </row>
    <row r="79" spans="1:9" ht="20.25" thickTop="1" thickBot="1">
      <c r="A79" s="80" t="s">
        <v>4</v>
      </c>
      <c r="B79" s="80" t="s">
        <v>23</v>
      </c>
      <c r="C79" s="80"/>
      <c r="D79" s="80"/>
      <c r="E79" s="80"/>
      <c r="F79" s="80"/>
      <c r="G79" s="80"/>
      <c r="H79" s="80"/>
      <c r="I79" s="80"/>
    </row>
    <row r="80" spans="1:9" ht="20.25" thickTop="1" thickBot="1">
      <c r="A80" s="80"/>
      <c r="B80" s="81" t="s">
        <v>54</v>
      </c>
      <c r="C80" s="82"/>
      <c r="D80" s="82"/>
      <c r="E80" s="82"/>
      <c r="F80" s="82"/>
      <c r="G80" s="82"/>
      <c r="H80" s="82"/>
      <c r="I80" s="83"/>
    </row>
    <row r="81" spans="1:9" ht="20.25" thickTop="1" thickBot="1">
      <c r="A81" s="80"/>
      <c r="B81" s="27" t="s">
        <v>6</v>
      </c>
      <c r="C81" s="27" t="s">
        <v>7</v>
      </c>
      <c r="D81" s="27" t="s">
        <v>8</v>
      </c>
      <c r="E81" s="27" t="s">
        <v>9</v>
      </c>
      <c r="F81" s="27" t="s">
        <v>10</v>
      </c>
      <c r="G81" s="27" t="s">
        <v>11</v>
      </c>
      <c r="H81" s="27" t="s">
        <v>12</v>
      </c>
      <c r="I81" s="27" t="s">
        <v>13</v>
      </c>
    </row>
    <row r="82" spans="1:9" ht="20.25" thickTop="1" thickBot="1">
      <c r="A82" s="28" t="s">
        <v>14</v>
      </c>
      <c r="B82" s="31"/>
      <c r="C82" s="29"/>
      <c r="D82" s="29"/>
      <c r="E82" s="29"/>
      <c r="F82" s="29"/>
      <c r="G82" s="29"/>
      <c r="H82" s="29"/>
      <c r="I82" s="29"/>
    </row>
    <row r="83" spans="1:9" ht="20.25" thickTop="1" thickBot="1">
      <c r="A83" s="30" t="s">
        <v>15</v>
      </c>
      <c r="B83" s="31"/>
      <c r="C83" s="29"/>
      <c r="D83" s="29"/>
      <c r="E83" s="29"/>
      <c r="F83" s="29"/>
      <c r="G83" s="29"/>
      <c r="H83" s="29"/>
      <c r="I83" s="29"/>
    </row>
    <row r="84" spans="1:9" ht="20.25" thickTop="1" thickBot="1">
      <c r="A84" s="32" t="s">
        <v>16</v>
      </c>
      <c r="B84" s="31"/>
      <c r="C84" s="29">
        <v>74</v>
      </c>
      <c r="D84" s="29">
        <v>74</v>
      </c>
      <c r="E84" s="29">
        <v>74</v>
      </c>
      <c r="F84" s="29">
        <v>74</v>
      </c>
      <c r="G84" s="29">
        <v>74</v>
      </c>
      <c r="H84" s="29">
        <v>74</v>
      </c>
      <c r="I84" s="29">
        <v>74</v>
      </c>
    </row>
    <row r="85" spans="1:9" ht="20.25" thickTop="1" thickBot="1">
      <c r="A85" s="32" t="s">
        <v>17</v>
      </c>
      <c r="B85" s="31"/>
      <c r="C85" s="29">
        <v>103</v>
      </c>
      <c r="D85" s="29">
        <v>103</v>
      </c>
      <c r="E85" s="29">
        <v>103</v>
      </c>
      <c r="F85" s="29">
        <v>103</v>
      </c>
      <c r="G85" s="29">
        <v>103</v>
      </c>
      <c r="H85" s="29">
        <v>103</v>
      </c>
      <c r="I85" s="29">
        <v>103</v>
      </c>
    </row>
    <row r="86" spans="1:9" ht="20.25" thickTop="1" thickBot="1">
      <c r="A86" s="32" t="s">
        <v>18</v>
      </c>
      <c r="B86" s="31"/>
      <c r="C86" s="29"/>
      <c r="D86" s="29"/>
      <c r="E86" s="29">
        <v>50</v>
      </c>
      <c r="F86" s="29">
        <v>50</v>
      </c>
      <c r="G86" s="29"/>
      <c r="H86" s="29"/>
      <c r="I86" s="29">
        <v>50</v>
      </c>
    </row>
    <row r="87" spans="1:9" ht="20.25" thickTop="1" thickBot="1">
      <c r="A87" s="32" t="s">
        <v>19</v>
      </c>
      <c r="B87" s="31"/>
      <c r="C87" s="29"/>
      <c r="D87" s="29"/>
      <c r="E87" s="29"/>
      <c r="F87" s="29"/>
      <c r="G87" s="29"/>
      <c r="H87" s="29"/>
      <c r="I87" s="29"/>
    </row>
    <row r="88" spans="1:9" ht="20.25" thickTop="1" thickBot="1">
      <c r="A88" s="32" t="s">
        <v>20</v>
      </c>
      <c r="B88" s="31"/>
      <c r="C88" s="29"/>
      <c r="D88" s="29"/>
      <c r="E88" s="29"/>
      <c r="F88" s="29"/>
      <c r="G88" s="29"/>
      <c r="H88" s="29"/>
      <c r="I88" s="29"/>
    </row>
    <row r="89" spans="1:9" ht="20.25" thickTop="1" thickBot="1">
      <c r="A89" s="32" t="s">
        <v>21</v>
      </c>
      <c r="B89" s="31"/>
      <c r="C89" s="29"/>
      <c r="D89" s="29"/>
      <c r="E89" s="29"/>
      <c r="F89" s="29"/>
      <c r="G89" s="29"/>
      <c r="H89" s="29"/>
      <c r="I89" s="29"/>
    </row>
    <row r="90" spans="1:9" ht="20.25" thickTop="1" thickBot="1">
      <c r="A90" s="28" t="s">
        <v>22</v>
      </c>
      <c r="B90" s="33">
        <f>SUM(B82:B89)</f>
        <v>0</v>
      </c>
      <c r="C90" s="33">
        <f>SUM(C82:C89)</f>
        <v>177</v>
      </c>
      <c r="D90" s="33">
        <f t="shared" ref="D90:I90" si="5">SUM(D82:D89)</f>
        <v>177</v>
      </c>
      <c r="E90" s="33">
        <f t="shared" si="5"/>
        <v>227</v>
      </c>
      <c r="F90" s="33">
        <f t="shared" si="5"/>
        <v>227</v>
      </c>
      <c r="G90" s="33">
        <f t="shared" si="5"/>
        <v>177</v>
      </c>
      <c r="H90" s="33">
        <f t="shared" si="5"/>
        <v>177</v>
      </c>
      <c r="I90" s="33">
        <f t="shared" si="5"/>
        <v>227</v>
      </c>
    </row>
    <row r="91" spans="1:9" ht="17.25" thickTop="1" thickBot="1">
      <c r="A91" s="36"/>
      <c r="B91" s="36"/>
      <c r="C91" s="36"/>
      <c r="D91" s="36"/>
      <c r="E91" s="36"/>
      <c r="F91" s="36"/>
      <c r="G91" s="36"/>
      <c r="H91" s="36"/>
      <c r="I91" s="35">
        <f>SUM(B90:I90)</f>
        <v>1389</v>
      </c>
    </row>
    <row r="92" spans="1:9" ht="16.5" thickBot="1">
      <c r="A92" s="36"/>
      <c r="B92" s="36"/>
      <c r="C92" s="36"/>
      <c r="D92" s="36"/>
      <c r="E92" s="36"/>
      <c r="F92" s="36"/>
      <c r="G92" s="36"/>
      <c r="H92" s="36"/>
      <c r="I92" s="39"/>
    </row>
    <row r="93" spans="1:9" ht="20.25" thickTop="1" thickBot="1">
      <c r="A93" s="80" t="s">
        <v>4</v>
      </c>
      <c r="B93" s="80" t="s">
        <v>23</v>
      </c>
      <c r="C93" s="80"/>
      <c r="D93" s="80"/>
      <c r="E93" s="80"/>
      <c r="F93" s="80"/>
      <c r="G93" s="80"/>
      <c r="H93" s="80"/>
      <c r="I93" s="80"/>
    </row>
    <row r="94" spans="1:9" ht="20.25" thickTop="1" thickBot="1">
      <c r="A94" s="80"/>
      <c r="B94" s="81" t="s">
        <v>55</v>
      </c>
      <c r="C94" s="82"/>
      <c r="D94" s="82"/>
      <c r="E94" s="82"/>
      <c r="F94" s="82"/>
      <c r="G94" s="82"/>
      <c r="H94" s="82"/>
      <c r="I94" s="83"/>
    </row>
    <row r="95" spans="1:9" ht="20.25" thickTop="1" thickBot="1">
      <c r="A95" s="80"/>
      <c r="B95" s="27" t="s">
        <v>6</v>
      </c>
      <c r="C95" s="27" t="s">
        <v>7</v>
      </c>
      <c r="D95" s="27" t="s">
        <v>8</v>
      </c>
      <c r="E95" s="27" t="s">
        <v>9</v>
      </c>
      <c r="F95" s="27" t="s">
        <v>10</v>
      </c>
      <c r="G95" s="27" t="s">
        <v>11</v>
      </c>
      <c r="H95" s="27" t="s">
        <v>12</v>
      </c>
      <c r="I95" s="27" t="s">
        <v>13</v>
      </c>
    </row>
    <row r="96" spans="1:9" ht="20.25" thickTop="1" thickBot="1">
      <c r="A96" s="28" t="s">
        <v>14</v>
      </c>
      <c r="B96" s="31"/>
      <c r="C96" s="29"/>
      <c r="D96" s="29"/>
      <c r="E96" s="29"/>
      <c r="F96" s="29"/>
      <c r="G96" s="29"/>
      <c r="H96" s="29"/>
      <c r="I96" s="29"/>
    </row>
    <row r="97" spans="1:9" ht="20.25" thickTop="1" thickBot="1">
      <c r="A97" s="30" t="s">
        <v>15</v>
      </c>
      <c r="B97" s="31"/>
      <c r="C97" s="29"/>
      <c r="D97" s="29"/>
      <c r="E97" s="29"/>
      <c r="F97" s="29"/>
      <c r="G97" s="29"/>
      <c r="H97" s="29"/>
      <c r="I97" s="29"/>
    </row>
    <row r="98" spans="1:9" ht="20.25" thickTop="1" thickBot="1">
      <c r="A98" s="32" t="s">
        <v>16</v>
      </c>
      <c r="B98" s="31"/>
      <c r="C98" s="29"/>
      <c r="D98" s="29"/>
      <c r="E98" s="29">
        <v>50</v>
      </c>
      <c r="F98" s="29">
        <v>50</v>
      </c>
      <c r="G98" s="29"/>
      <c r="H98" s="29"/>
      <c r="I98" s="29">
        <v>40</v>
      </c>
    </row>
    <row r="99" spans="1:9" ht="20.25" thickTop="1" thickBot="1">
      <c r="A99" s="32" t="s">
        <v>17</v>
      </c>
      <c r="B99" s="31"/>
      <c r="C99" s="29"/>
      <c r="D99" s="29"/>
      <c r="E99" s="29">
        <v>150</v>
      </c>
      <c r="F99" s="29">
        <v>50</v>
      </c>
      <c r="G99" s="29">
        <v>50</v>
      </c>
      <c r="H99" s="29">
        <v>50</v>
      </c>
      <c r="I99" s="29">
        <v>50</v>
      </c>
    </row>
    <row r="100" spans="1:9" ht="20.25" thickTop="1" thickBot="1">
      <c r="A100" s="32" t="s">
        <v>18</v>
      </c>
      <c r="B100" s="31"/>
      <c r="C100" s="29">
        <v>150</v>
      </c>
      <c r="D100" s="29"/>
      <c r="E100" s="29">
        <v>150</v>
      </c>
      <c r="F100" s="29">
        <v>150</v>
      </c>
      <c r="G100" s="29"/>
      <c r="H100" s="29">
        <v>150</v>
      </c>
      <c r="I100" s="29">
        <v>150</v>
      </c>
    </row>
    <row r="101" spans="1:9" ht="20.25" thickTop="1" thickBot="1">
      <c r="A101" s="32" t="s">
        <v>19</v>
      </c>
      <c r="B101" s="31"/>
      <c r="C101" s="29"/>
      <c r="D101" s="29"/>
      <c r="E101" s="29">
        <v>50</v>
      </c>
      <c r="F101" s="29"/>
      <c r="G101" s="29"/>
      <c r="H101" s="29"/>
      <c r="I101" s="29"/>
    </row>
    <row r="102" spans="1:9" ht="20.25" thickTop="1" thickBot="1">
      <c r="A102" s="32" t="s">
        <v>20</v>
      </c>
      <c r="B102" s="31"/>
      <c r="C102" s="29"/>
      <c r="D102" s="29"/>
      <c r="E102" s="29"/>
      <c r="F102" s="29">
        <v>50</v>
      </c>
      <c r="G102" s="29"/>
      <c r="H102" s="29"/>
      <c r="I102" s="29"/>
    </row>
    <row r="103" spans="1:9" ht="20.25" thickTop="1" thickBot="1">
      <c r="A103" s="32" t="s">
        <v>21</v>
      </c>
      <c r="B103" s="31"/>
      <c r="C103" s="29"/>
      <c r="D103" s="29"/>
      <c r="E103" s="29"/>
      <c r="F103" s="29"/>
      <c r="G103" s="29"/>
      <c r="H103" s="29"/>
      <c r="I103" s="29"/>
    </row>
    <row r="104" spans="1:9" ht="20.25" thickTop="1" thickBot="1">
      <c r="A104" s="28" t="s">
        <v>22</v>
      </c>
      <c r="B104" s="33">
        <f>SUM(B96:B103)</f>
        <v>0</v>
      </c>
      <c r="C104" s="33">
        <f>SUM(C96:C103)</f>
        <v>150</v>
      </c>
      <c r="D104" s="33">
        <f t="shared" ref="D104:I104" si="6">SUM(D96:D103)</f>
        <v>0</v>
      </c>
      <c r="E104" s="33">
        <f t="shared" si="6"/>
        <v>400</v>
      </c>
      <c r="F104" s="33">
        <f t="shared" si="6"/>
        <v>300</v>
      </c>
      <c r="G104" s="33">
        <f t="shared" si="6"/>
        <v>50</v>
      </c>
      <c r="H104" s="33">
        <f t="shared" si="6"/>
        <v>200</v>
      </c>
      <c r="I104" s="33">
        <f t="shared" si="6"/>
        <v>240</v>
      </c>
    </row>
    <row r="105" spans="1:9" ht="17.25" thickTop="1" thickBot="1">
      <c r="A105" s="36"/>
      <c r="B105" s="36"/>
      <c r="C105" s="36"/>
      <c r="D105" s="36"/>
      <c r="E105" s="36"/>
      <c r="F105" s="36"/>
      <c r="G105" s="36"/>
      <c r="H105" s="36"/>
      <c r="I105" s="35">
        <f>SUM(B104:I104)</f>
        <v>1340</v>
      </c>
    </row>
    <row r="106" spans="1:9">
      <c r="A106" s="36"/>
      <c r="B106" s="36"/>
      <c r="C106" s="36"/>
      <c r="D106" s="36"/>
      <c r="E106" s="36"/>
      <c r="F106" s="36"/>
      <c r="G106" s="36"/>
      <c r="H106" s="36"/>
      <c r="I106" s="36"/>
    </row>
    <row r="107" spans="1:9" ht="15.75" thickBot="1">
      <c r="A107" s="36"/>
      <c r="B107" s="36"/>
      <c r="C107" s="36"/>
      <c r="D107" s="36"/>
      <c r="E107" s="36"/>
      <c r="F107" s="36"/>
      <c r="G107" s="36"/>
      <c r="H107" s="36"/>
      <c r="I107" s="36"/>
    </row>
    <row r="108" spans="1:9">
      <c r="A108" s="36"/>
      <c r="B108" s="36"/>
      <c r="C108" s="36"/>
      <c r="D108" s="36"/>
      <c r="E108" s="36"/>
      <c r="F108" s="36"/>
      <c r="G108" s="74" t="s">
        <v>48</v>
      </c>
      <c r="H108" s="76">
        <f>I78+I64+I51+I37+I24+I91+I105</f>
        <v>6937</v>
      </c>
      <c r="I108" s="77"/>
    </row>
    <row r="109" spans="1:9" ht="15.75" thickBot="1">
      <c r="A109" s="36"/>
      <c r="B109" s="36"/>
      <c r="C109" s="36"/>
      <c r="D109" s="36"/>
      <c r="E109" s="36"/>
      <c r="F109" s="36"/>
      <c r="G109" s="75"/>
      <c r="H109" s="78"/>
      <c r="I109" s="79"/>
    </row>
    <row r="110" spans="1:9">
      <c r="A110" s="36"/>
      <c r="B110" s="36"/>
      <c r="C110" s="36"/>
      <c r="D110" s="36"/>
      <c r="E110" s="36"/>
      <c r="F110" s="36"/>
      <c r="G110" s="36"/>
      <c r="H110" s="36"/>
      <c r="I110" s="36"/>
    </row>
  </sheetData>
  <mergeCells count="27">
    <mergeCell ref="A8:I8"/>
    <mergeCell ref="A9:I9"/>
    <mergeCell ref="A10:I10"/>
    <mergeCell ref="A11:I11"/>
    <mergeCell ref="A12:A14"/>
    <mergeCell ref="B12:I12"/>
    <mergeCell ref="B13:I13"/>
    <mergeCell ref="A25:A27"/>
    <mergeCell ref="B25:I25"/>
    <mergeCell ref="B26:I26"/>
    <mergeCell ref="A39:A41"/>
    <mergeCell ref="B39:I39"/>
    <mergeCell ref="B40:I40"/>
    <mergeCell ref="A52:A54"/>
    <mergeCell ref="B52:I52"/>
    <mergeCell ref="B53:I53"/>
    <mergeCell ref="A66:A68"/>
    <mergeCell ref="B66:I66"/>
    <mergeCell ref="B67:I67"/>
    <mergeCell ref="G108:G109"/>
    <mergeCell ref="H108:I109"/>
    <mergeCell ref="A79:A81"/>
    <mergeCell ref="B79:I79"/>
    <mergeCell ref="B80:I80"/>
    <mergeCell ref="A93:A95"/>
    <mergeCell ref="B93:I93"/>
    <mergeCell ref="B94:I9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0"/>
  <sheetViews>
    <sheetView topLeftCell="A58" workbookViewId="0">
      <selection activeCell="H90" sqref="H90"/>
    </sheetView>
  </sheetViews>
  <sheetFormatPr baseColWidth="10" defaultColWidth="14.42578125" defaultRowHeight="15" customHeight="1"/>
  <cols>
    <col min="1" max="1" width="39" customWidth="1"/>
    <col min="2" max="2" width="10" customWidth="1"/>
    <col min="3" max="3" width="20.42578125" customWidth="1"/>
    <col min="4" max="4" width="15" customWidth="1"/>
    <col min="5" max="5" width="20.42578125" customWidth="1"/>
    <col min="6" max="6" width="23.140625" customWidth="1"/>
    <col min="7" max="7" width="23.5703125" customWidth="1"/>
    <col min="8" max="8" width="19.85546875" customWidth="1"/>
    <col min="9" max="9" width="23.85546875" customWidth="1"/>
    <col min="10" max="11" width="39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8.7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>
      <c r="A10" s="46" t="s">
        <v>3</v>
      </c>
      <c r="B10" s="47"/>
      <c r="C10" s="47"/>
      <c r="D10" s="47"/>
      <c r="E10" s="47"/>
      <c r="F10" s="47"/>
      <c r="G10" s="47"/>
      <c r="H10" s="47"/>
      <c r="I10" s="48"/>
      <c r="J10" s="4"/>
      <c r="K10" s="2"/>
    </row>
    <row r="11" spans="1:11" ht="18.75">
      <c r="A11" s="49" t="s">
        <v>4</v>
      </c>
      <c r="B11" s="51" t="s">
        <v>24</v>
      </c>
      <c r="C11" s="47"/>
      <c r="D11" s="47"/>
      <c r="E11" s="47"/>
      <c r="F11" s="47"/>
      <c r="G11" s="47"/>
      <c r="H11" s="47"/>
      <c r="I11" s="48"/>
      <c r="J11" s="5"/>
      <c r="K11" s="2"/>
    </row>
    <row r="12" spans="1:11" ht="18.75">
      <c r="A12" s="63"/>
      <c r="B12" s="51" t="s">
        <v>56</v>
      </c>
      <c r="C12" s="47"/>
      <c r="D12" s="47"/>
      <c r="E12" s="47"/>
      <c r="F12" s="47"/>
      <c r="G12" s="47"/>
      <c r="H12" s="47"/>
      <c r="I12" s="48"/>
      <c r="J12" s="5"/>
      <c r="K12" s="2"/>
    </row>
    <row r="13" spans="1:11" ht="18.75">
      <c r="A13" s="50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18.75">
      <c r="A14" s="7" t="s">
        <v>14</v>
      </c>
      <c r="B14" s="10">
        <f>AZUA1!B14+'AZUA2 '!B15</f>
        <v>3369</v>
      </c>
      <c r="C14" s="8">
        <f>AZUA1!C14+'AZUA2 '!C15</f>
        <v>0</v>
      </c>
      <c r="D14" s="8">
        <f>AZUA1!D14+'AZUA2 '!D15</f>
        <v>0</v>
      </c>
      <c r="E14" s="8">
        <f>AZUA1!E14+'AZUA2 '!E15</f>
        <v>0</v>
      </c>
      <c r="F14" s="8">
        <f>AZUA1!F14+'AZUA2 '!F15</f>
        <v>0</v>
      </c>
      <c r="G14" s="8">
        <f>AZUA1!G14+'AZUA2 '!G15</f>
        <v>0</v>
      </c>
      <c r="H14" s="8">
        <f>AZUA1!H14+'AZUA2 '!H15</f>
        <v>0</v>
      </c>
      <c r="I14" s="8">
        <f>AZUA1!I14+'AZUA2 '!I15</f>
        <v>0</v>
      </c>
      <c r="J14" s="5"/>
      <c r="K14" s="2"/>
    </row>
    <row r="15" spans="1:11" ht="18.75">
      <c r="A15" s="9" t="s">
        <v>15</v>
      </c>
      <c r="B15" s="10"/>
      <c r="C15" s="8">
        <f>AZUA1!C15+'AZUA2 '!C16</f>
        <v>0</v>
      </c>
      <c r="D15" s="8">
        <f>AZUA1!D15+'AZUA2 '!D16</f>
        <v>0</v>
      </c>
      <c r="E15" s="8">
        <f>AZUA1!E15+'AZUA2 '!E16</f>
        <v>0</v>
      </c>
      <c r="F15" s="8">
        <f>AZUA1!F15+'AZUA2 '!F16</f>
        <v>0</v>
      </c>
      <c r="G15" s="8">
        <f>AZUA1!G15+'AZUA2 '!G16</f>
        <v>0</v>
      </c>
      <c r="H15" s="8">
        <f>AZUA1!H15+'AZUA2 '!H16</f>
        <v>0</v>
      </c>
      <c r="I15" s="8">
        <f>AZUA1!I15+'AZUA2 '!I16</f>
        <v>0</v>
      </c>
      <c r="J15" s="5"/>
      <c r="K15" s="2"/>
    </row>
    <row r="16" spans="1:11" ht="18.75">
      <c r="A16" s="11" t="s">
        <v>16</v>
      </c>
      <c r="B16" s="10"/>
      <c r="C16" s="8">
        <f>AZUA1!C16+'AZUA2 '!C17</f>
        <v>3962</v>
      </c>
      <c r="D16" s="8">
        <f>AZUA1!D16+'AZUA2 '!D17</f>
        <v>3812</v>
      </c>
      <c r="E16" s="8">
        <f>AZUA1!E16+'AZUA2 '!E17</f>
        <v>3912</v>
      </c>
      <c r="F16" s="8">
        <f>AZUA1!F16+'AZUA2 '!F17</f>
        <v>3817</v>
      </c>
      <c r="G16" s="8">
        <f>AZUA1!G16+'AZUA2 '!G17</f>
        <v>3612</v>
      </c>
      <c r="H16" s="8">
        <f>AZUA1!H16+'AZUA2 '!H17</f>
        <v>3612</v>
      </c>
      <c r="I16" s="8">
        <f>AZUA1!I16+'AZUA2 '!I17</f>
        <v>3892</v>
      </c>
      <c r="J16" s="5"/>
      <c r="K16" s="2"/>
    </row>
    <row r="17" spans="1:11" ht="18.75">
      <c r="A17" s="11" t="s">
        <v>17</v>
      </c>
      <c r="B17" s="10"/>
      <c r="C17" s="8">
        <f>AZUA1!C17+'AZUA2 '!C18</f>
        <v>3894</v>
      </c>
      <c r="D17" s="8">
        <f>AZUA1!D17+'AZUA2 '!D18</f>
        <v>3749</v>
      </c>
      <c r="E17" s="8">
        <f>AZUA1!E17+'AZUA2 '!E18</f>
        <v>3844</v>
      </c>
      <c r="F17" s="8">
        <f>AZUA1!F17+'AZUA2 '!F18</f>
        <v>3744</v>
      </c>
      <c r="G17" s="8">
        <f>AZUA1!G17+'AZUA2 '!G18</f>
        <v>3694</v>
      </c>
      <c r="H17" s="8">
        <f>AZUA1!H17+'AZUA2 '!H18</f>
        <v>3799</v>
      </c>
      <c r="I17" s="8">
        <f>AZUA1!I17+'AZUA2 '!I18</f>
        <v>3824</v>
      </c>
      <c r="J17" s="5"/>
      <c r="K17" s="2"/>
    </row>
    <row r="18" spans="1:11" ht="18.75">
      <c r="A18" s="11" t="s">
        <v>18</v>
      </c>
      <c r="B18" s="10"/>
      <c r="C18" s="8">
        <f>AZUA1!C18+'AZUA2 '!C19</f>
        <v>4359</v>
      </c>
      <c r="D18" s="8">
        <f>AZUA1!D18+'AZUA2 '!D19</f>
        <v>4299</v>
      </c>
      <c r="E18" s="8">
        <f>AZUA1!E18+'AZUA2 '!E19</f>
        <v>4279</v>
      </c>
      <c r="F18" s="8">
        <f>AZUA1!F18+'AZUA2 '!F19</f>
        <v>4279</v>
      </c>
      <c r="G18" s="8">
        <f>AZUA1!G18+'AZUA2 '!G19</f>
        <v>4259</v>
      </c>
      <c r="H18" s="8">
        <f>AZUA1!H18+'AZUA2 '!H19</f>
        <v>4254</v>
      </c>
      <c r="I18" s="8">
        <f>AZUA1!I18+'AZUA2 '!I19</f>
        <v>4124</v>
      </c>
      <c r="J18" s="5"/>
      <c r="K18" s="2"/>
    </row>
    <row r="19" spans="1:11" ht="18.75">
      <c r="A19" s="11" t="s">
        <v>19</v>
      </c>
      <c r="B19" s="10"/>
      <c r="C19" s="8">
        <f>AZUA1!C19+'AZUA2 '!C20</f>
        <v>4338</v>
      </c>
      <c r="D19" s="8">
        <f>AZUA1!D19+'AZUA2 '!D20</f>
        <v>4258</v>
      </c>
      <c r="E19" s="8">
        <f>AZUA1!E19+'AZUA2 '!E20</f>
        <v>4238</v>
      </c>
      <c r="F19" s="8">
        <f>AZUA1!F19+'AZUA2 '!F20</f>
        <v>3933</v>
      </c>
      <c r="G19" s="8">
        <f>AZUA1!G19+'AZUA2 '!G20</f>
        <v>0</v>
      </c>
      <c r="H19" s="8">
        <f>AZUA1!H19+'AZUA2 '!H20</f>
        <v>0</v>
      </c>
      <c r="I19" s="8">
        <f>AZUA1!I19+'AZUA2 '!I20</f>
        <v>0</v>
      </c>
      <c r="J19" s="5"/>
      <c r="K19" s="2"/>
    </row>
    <row r="20" spans="1:11" ht="18.75">
      <c r="A20" s="11" t="s">
        <v>20</v>
      </c>
      <c r="B20" s="10"/>
      <c r="C20" s="8">
        <f>AZUA1!C20+'AZUA2 '!C21</f>
        <v>4085</v>
      </c>
      <c r="D20" s="8">
        <f>AZUA1!D20+'AZUA2 '!D21</f>
        <v>4075</v>
      </c>
      <c r="E20" s="8">
        <f>AZUA1!E20+'AZUA2 '!E21</f>
        <v>4045</v>
      </c>
      <c r="F20" s="8">
        <f>AZUA1!F20+'AZUA2 '!F21</f>
        <v>4095</v>
      </c>
      <c r="G20" s="8">
        <f>AZUA1!G20+'AZUA2 '!G21</f>
        <v>0</v>
      </c>
      <c r="H20" s="8">
        <f>AZUA1!H20+'AZUA2 '!H21</f>
        <v>0</v>
      </c>
      <c r="I20" s="8">
        <f>AZUA1!I20+'AZUA2 '!I21</f>
        <v>0</v>
      </c>
      <c r="J20" s="5"/>
      <c r="K20" s="2"/>
    </row>
    <row r="21" spans="1:11" ht="15.75" customHeight="1">
      <c r="A21" s="11" t="s">
        <v>21</v>
      </c>
      <c r="B21" s="10"/>
      <c r="C21" s="8">
        <f>AZUA1!C21+'AZUA2 '!C22</f>
        <v>4138</v>
      </c>
      <c r="D21" s="8">
        <f>AZUA1!D21+'AZUA2 '!D22</f>
        <v>4038</v>
      </c>
      <c r="E21" s="8">
        <f>AZUA1!E21+'AZUA2 '!E22</f>
        <v>4038</v>
      </c>
      <c r="F21" s="8">
        <f>AZUA1!F21+'AZUA2 '!F22</f>
        <v>4063</v>
      </c>
      <c r="G21" s="8">
        <f>AZUA1!G21+'AZUA2 '!G22</f>
        <v>0</v>
      </c>
      <c r="H21" s="8">
        <f>AZUA1!H21+'AZUA2 '!H22</f>
        <v>0</v>
      </c>
      <c r="I21" s="8">
        <f>AZUA1!I21+'AZUA2 '!I22</f>
        <v>0</v>
      </c>
      <c r="J21" s="5"/>
      <c r="K21" s="2"/>
    </row>
    <row r="22" spans="1:11" ht="15.75" customHeight="1">
      <c r="A22" s="7" t="s">
        <v>22</v>
      </c>
      <c r="B22" s="12">
        <f>SUM(B14:B21)</f>
        <v>3369</v>
      </c>
      <c r="C22" s="12">
        <f t="shared" ref="C22:I22" si="0">SUM(C16:C21)</f>
        <v>24776</v>
      </c>
      <c r="D22" s="12">
        <f t="shared" si="0"/>
        <v>24231</v>
      </c>
      <c r="E22" s="12">
        <f t="shared" si="0"/>
        <v>24356</v>
      </c>
      <c r="F22" s="12">
        <f t="shared" si="0"/>
        <v>23931</v>
      </c>
      <c r="G22" s="12">
        <f t="shared" si="0"/>
        <v>11565</v>
      </c>
      <c r="H22" s="12">
        <f t="shared" si="0"/>
        <v>11665</v>
      </c>
      <c r="I22" s="12">
        <f t="shared" si="0"/>
        <v>11840</v>
      </c>
      <c r="J22" s="5"/>
      <c r="K22" s="2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4">
        <f>SUM(B22:I22)</f>
        <v>135733</v>
      </c>
      <c r="J23" s="2"/>
      <c r="K23" s="2"/>
    </row>
    <row r="24" spans="1:11" ht="15.75" customHeight="1">
      <c r="A24" s="49" t="s">
        <v>4</v>
      </c>
      <c r="B24" s="51" t="s">
        <v>24</v>
      </c>
      <c r="C24" s="47"/>
      <c r="D24" s="47"/>
      <c r="E24" s="47"/>
      <c r="F24" s="47"/>
      <c r="G24" s="47"/>
      <c r="H24" s="47"/>
      <c r="I24" s="48"/>
      <c r="J24" s="2"/>
      <c r="K24" s="2"/>
    </row>
    <row r="25" spans="1:11" ht="15.75" customHeight="1">
      <c r="A25" s="63"/>
      <c r="B25" s="51" t="s">
        <v>57</v>
      </c>
      <c r="C25" s="47"/>
      <c r="D25" s="47"/>
      <c r="E25" s="47"/>
      <c r="F25" s="47"/>
      <c r="G25" s="47"/>
      <c r="H25" s="47"/>
      <c r="I25" s="48"/>
      <c r="J25" s="2"/>
      <c r="K25" s="2"/>
    </row>
    <row r="26" spans="1:11" ht="15.75" customHeight="1">
      <c r="A26" s="50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>
      <c r="A27" s="7" t="s">
        <v>14</v>
      </c>
      <c r="B27" s="10">
        <f>AZUA1!B27+'AZUA2 '!B28</f>
        <v>893</v>
      </c>
      <c r="C27" s="8">
        <f>AZUA1!C27+'AZUA2 '!C28</f>
        <v>0</v>
      </c>
      <c r="D27" s="8">
        <f>AZUA1!D27+'AZUA2 '!D28</f>
        <v>0</v>
      </c>
      <c r="E27" s="8">
        <f>AZUA1!E27+'AZUA2 '!E28</f>
        <v>0</v>
      </c>
      <c r="F27" s="8">
        <f>AZUA1!F27+'AZUA2 '!F28</f>
        <v>0</v>
      </c>
      <c r="G27" s="8">
        <f>AZUA1!G27+'AZUA2 '!G28</f>
        <v>0</v>
      </c>
      <c r="H27" s="8">
        <f>AZUA1!H27+'AZUA2 '!H28</f>
        <v>0</v>
      </c>
      <c r="I27" s="8">
        <f>AZUA1!I27+'AZUA2 '!I28</f>
        <v>0</v>
      </c>
      <c r="J27" s="2"/>
      <c r="K27" s="2"/>
    </row>
    <row r="28" spans="1:11" ht="15.75" customHeight="1">
      <c r="A28" s="9" t="s">
        <v>15</v>
      </c>
      <c r="B28" s="10"/>
      <c r="C28" s="8">
        <f>AZUA1!C28+'AZUA2 '!C29</f>
        <v>0</v>
      </c>
      <c r="D28" s="8">
        <f>AZUA1!D28+'AZUA2 '!D29</f>
        <v>0</v>
      </c>
      <c r="E28" s="8">
        <f>AZUA1!E28+'AZUA2 '!E29</f>
        <v>0</v>
      </c>
      <c r="F28" s="8">
        <f>AZUA1!F28+'AZUA2 '!F29</f>
        <v>0</v>
      </c>
      <c r="G28" s="8">
        <f>AZUA1!G28+'AZUA2 '!G29</f>
        <v>0</v>
      </c>
      <c r="H28" s="8">
        <f>AZUA1!H28+'AZUA2 '!H29</f>
        <v>0</v>
      </c>
      <c r="I28" s="8">
        <f>AZUA1!I28+'AZUA2 '!I29</f>
        <v>0</v>
      </c>
      <c r="J28" s="2"/>
      <c r="K28" s="2"/>
    </row>
    <row r="29" spans="1:11" ht="15.75" customHeight="1">
      <c r="A29" s="11" t="s">
        <v>16</v>
      </c>
      <c r="B29" s="10"/>
      <c r="C29" s="8">
        <f>AZUA1!C29+'AZUA2 '!C30</f>
        <v>883</v>
      </c>
      <c r="D29" s="8">
        <f>AZUA1!D29+'AZUA2 '!D30</f>
        <v>883</v>
      </c>
      <c r="E29" s="8">
        <f>AZUA1!E29+'AZUA2 '!E30</f>
        <v>883</v>
      </c>
      <c r="F29" s="8">
        <f>AZUA1!F29+'AZUA2 '!F30</f>
        <v>883</v>
      </c>
      <c r="G29" s="8">
        <f>AZUA1!G29+'AZUA2 '!G30</f>
        <v>883</v>
      </c>
      <c r="H29" s="8">
        <f>AZUA1!H29+'AZUA2 '!H30</f>
        <v>883</v>
      </c>
      <c r="I29" s="8">
        <f>AZUA1!I29+'AZUA2 '!I30</f>
        <v>883</v>
      </c>
      <c r="J29" s="2"/>
      <c r="K29" s="2"/>
    </row>
    <row r="30" spans="1:11" ht="15.75" customHeight="1">
      <c r="A30" s="11" t="s">
        <v>17</v>
      </c>
      <c r="B30" s="10"/>
      <c r="C30" s="8">
        <f>AZUA1!C30+'AZUA2 '!C31</f>
        <v>894</v>
      </c>
      <c r="D30" s="8">
        <f>AZUA1!D30+'AZUA2 '!D31</f>
        <v>894</v>
      </c>
      <c r="E30" s="8">
        <f>AZUA1!E30+'AZUA2 '!E31</f>
        <v>894</v>
      </c>
      <c r="F30" s="8">
        <f>AZUA1!F30+'AZUA2 '!F31</f>
        <v>894</v>
      </c>
      <c r="G30" s="8">
        <f>AZUA1!G30+'AZUA2 '!G31</f>
        <v>894</v>
      </c>
      <c r="H30" s="8">
        <f>AZUA1!H30+'AZUA2 '!H31</f>
        <v>894</v>
      </c>
      <c r="I30" s="8">
        <f>AZUA1!I30+'AZUA2 '!I31</f>
        <v>894</v>
      </c>
      <c r="J30" s="2"/>
      <c r="K30" s="2"/>
    </row>
    <row r="31" spans="1:11" ht="15.75" customHeight="1">
      <c r="A31" s="11" t="s">
        <v>18</v>
      </c>
      <c r="B31" s="10"/>
      <c r="C31" s="8">
        <f>AZUA1!C31+'AZUA2 '!C32</f>
        <v>1022</v>
      </c>
      <c r="D31" s="8">
        <f>AZUA1!D31+'AZUA2 '!D32</f>
        <v>1022</v>
      </c>
      <c r="E31" s="8">
        <f>AZUA1!E31+'AZUA2 '!E32</f>
        <v>1022</v>
      </c>
      <c r="F31" s="8">
        <f>AZUA1!F31+'AZUA2 '!F32</f>
        <v>1022</v>
      </c>
      <c r="G31" s="8">
        <f>AZUA1!G31+'AZUA2 '!G32</f>
        <v>1022</v>
      </c>
      <c r="H31" s="8">
        <f>AZUA1!H31+'AZUA2 '!H32</f>
        <v>1022</v>
      </c>
      <c r="I31" s="8">
        <f>AZUA1!I31+'AZUA2 '!I32</f>
        <v>1022</v>
      </c>
      <c r="J31" s="2"/>
      <c r="K31" s="2"/>
    </row>
    <row r="32" spans="1:11" ht="15.75" customHeight="1">
      <c r="A32" s="11" t="s">
        <v>19</v>
      </c>
      <c r="B32" s="10"/>
      <c r="C32" s="8">
        <f>AZUA1!C32+'AZUA2 '!C33</f>
        <v>890</v>
      </c>
      <c r="D32" s="8">
        <f>AZUA1!D32+'AZUA2 '!D33</f>
        <v>890</v>
      </c>
      <c r="E32" s="8">
        <f>AZUA1!E32+'AZUA2 '!E33</f>
        <v>890</v>
      </c>
      <c r="F32" s="8">
        <f>AZUA1!F32+'AZUA2 '!F33</f>
        <v>890</v>
      </c>
      <c r="G32" s="8">
        <f>AZUA1!G32+'AZUA2 '!G33</f>
        <v>0</v>
      </c>
      <c r="H32" s="8">
        <f>AZUA1!H32+'AZUA2 '!H33</f>
        <v>0</v>
      </c>
      <c r="I32" s="8">
        <f>AZUA1!I32+'AZUA2 '!I33</f>
        <v>0</v>
      </c>
      <c r="J32" s="2"/>
      <c r="K32" s="2"/>
    </row>
    <row r="33" spans="1:11" ht="15.75" customHeight="1">
      <c r="A33" s="11" t="s">
        <v>20</v>
      </c>
      <c r="B33" s="10"/>
      <c r="C33" s="8">
        <f>AZUA1!C33+'AZUA2 '!C34</f>
        <v>866</v>
      </c>
      <c r="D33" s="8">
        <f>AZUA1!D33+'AZUA2 '!D34</f>
        <v>866</v>
      </c>
      <c r="E33" s="8">
        <f>AZUA1!E33+'AZUA2 '!E34</f>
        <v>866</v>
      </c>
      <c r="F33" s="8">
        <f>AZUA1!F33+'AZUA2 '!F34</f>
        <v>866</v>
      </c>
      <c r="G33" s="8">
        <f>AZUA1!G33+'AZUA2 '!G34</f>
        <v>0</v>
      </c>
      <c r="H33" s="8">
        <f>AZUA1!H33+'AZUA2 '!H34</f>
        <v>0</v>
      </c>
      <c r="I33" s="8">
        <f>AZUA1!I33+'AZUA2 '!I34</f>
        <v>0</v>
      </c>
      <c r="J33" s="2"/>
      <c r="K33" s="2"/>
    </row>
    <row r="34" spans="1:11" ht="15.75" customHeight="1">
      <c r="A34" s="11" t="s">
        <v>21</v>
      </c>
      <c r="B34" s="10"/>
      <c r="C34" s="8">
        <f>AZUA1!C34+'AZUA2 '!C35</f>
        <v>824</v>
      </c>
      <c r="D34" s="8">
        <f>AZUA1!D34+'AZUA2 '!D35</f>
        <v>824</v>
      </c>
      <c r="E34" s="8">
        <f>AZUA1!E34+'AZUA2 '!E35</f>
        <v>824</v>
      </c>
      <c r="F34" s="8">
        <f>AZUA1!F34+'AZUA2 '!F35</f>
        <v>824</v>
      </c>
      <c r="G34" s="8">
        <f>AZUA1!G34+'AZUA2 '!G35</f>
        <v>0</v>
      </c>
      <c r="H34" s="8">
        <f>AZUA1!H34+'AZUA2 '!H35</f>
        <v>0</v>
      </c>
      <c r="I34" s="8">
        <f>AZUA1!I34+'AZUA2 '!I35</f>
        <v>0</v>
      </c>
      <c r="J34" s="2"/>
      <c r="K34" s="2"/>
    </row>
    <row r="35" spans="1:11" ht="15.75" customHeight="1">
      <c r="A35" s="7" t="s">
        <v>22</v>
      </c>
      <c r="B35" s="12">
        <f t="shared" ref="B35:I35" si="1">SUM(B27:B34)</f>
        <v>893</v>
      </c>
      <c r="C35" s="12">
        <f t="shared" si="1"/>
        <v>5379</v>
      </c>
      <c r="D35" s="12">
        <f t="shared" si="1"/>
        <v>5379</v>
      </c>
      <c r="E35" s="12">
        <f t="shared" si="1"/>
        <v>5379</v>
      </c>
      <c r="F35" s="12">
        <f t="shared" si="1"/>
        <v>5379</v>
      </c>
      <c r="G35" s="12">
        <f t="shared" si="1"/>
        <v>2799</v>
      </c>
      <c r="H35" s="12">
        <f t="shared" si="1"/>
        <v>2799</v>
      </c>
      <c r="I35" s="12">
        <f t="shared" si="1"/>
        <v>2799</v>
      </c>
      <c r="J35" s="2"/>
      <c r="K35" s="2"/>
    </row>
    <row r="36" spans="1:11" ht="15.75" customHeigh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30806</v>
      </c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49" t="s">
        <v>4</v>
      </c>
      <c r="B38" s="51" t="s">
        <v>24</v>
      </c>
      <c r="C38" s="47"/>
      <c r="D38" s="47"/>
      <c r="E38" s="47"/>
      <c r="F38" s="47"/>
      <c r="G38" s="47"/>
      <c r="H38" s="47"/>
      <c r="I38" s="48"/>
      <c r="J38" s="2"/>
      <c r="K38" s="2"/>
    </row>
    <row r="39" spans="1:11" ht="15.75" customHeight="1">
      <c r="A39" s="63"/>
      <c r="B39" s="51" t="s">
        <v>58</v>
      </c>
      <c r="C39" s="47"/>
      <c r="D39" s="47"/>
      <c r="E39" s="47"/>
      <c r="F39" s="47"/>
      <c r="G39" s="47"/>
      <c r="H39" s="47"/>
      <c r="I39" s="48"/>
      <c r="J39" s="2"/>
      <c r="K39" s="2"/>
    </row>
    <row r="40" spans="1:11" ht="15.75" customHeight="1">
      <c r="A40" s="50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>
      <c r="A41" s="7" t="s">
        <v>14</v>
      </c>
      <c r="B41" s="10">
        <f>AZUA1!B41+'AZUA2 '!B42</f>
        <v>1002</v>
      </c>
      <c r="C41" s="8">
        <f>AZUA1!C41+'AZUA2 '!C42</f>
        <v>0</v>
      </c>
      <c r="D41" s="8">
        <f>AZUA1!D41+'AZUA2 '!D42</f>
        <v>0</v>
      </c>
      <c r="E41" s="8">
        <f>AZUA1!E41+'AZUA2 '!E42</f>
        <v>0</v>
      </c>
      <c r="F41" s="8">
        <f>AZUA1!F41+'AZUA2 '!F42</f>
        <v>0</v>
      </c>
      <c r="G41" s="8">
        <f>AZUA1!G41+'AZUA2 '!G42</f>
        <v>0</v>
      </c>
      <c r="H41" s="8">
        <f>AZUA1!H41+'AZUA2 '!H42</f>
        <v>0</v>
      </c>
      <c r="I41" s="8">
        <f>AZUA1!I41+'AZUA2 '!I42</f>
        <v>0</v>
      </c>
      <c r="J41" s="2"/>
      <c r="K41" s="2"/>
    </row>
    <row r="42" spans="1:11" ht="15.75" customHeight="1">
      <c r="A42" s="9" t="s">
        <v>15</v>
      </c>
      <c r="B42" s="10"/>
      <c r="C42" s="8">
        <f>AZUA1!C42+'AZUA2 '!C43</f>
        <v>0</v>
      </c>
      <c r="D42" s="8">
        <f>AZUA1!D42+'AZUA2 '!D43</f>
        <v>0</v>
      </c>
      <c r="E42" s="8">
        <f>AZUA1!E42+'AZUA2 '!E43</f>
        <v>0</v>
      </c>
      <c r="F42" s="8">
        <f>AZUA1!F42+'AZUA2 '!F43</f>
        <v>0</v>
      </c>
      <c r="G42" s="8">
        <f>AZUA1!G42+'AZUA2 '!G43</f>
        <v>0</v>
      </c>
      <c r="H42" s="8">
        <f>AZUA1!H42+'AZUA2 '!H43</f>
        <v>0</v>
      </c>
      <c r="I42" s="8">
        <f>AZUA1!I42+'AZUA2 '!I43</f>
        <v>0</v>
      </c>
      <c r="J42" s="2"/>
      <c r="K42" s="2"/>
    </row>
    <row r="43" spans="1:11" ht="15.75" customHeight="1">
      <c r="A43" s="11" t="s">
        <v>16</v>
      </c>
      <c r="B43" s="10"/>
      <c r="C43" s="8">
        <f>AZUA1!C43+'AZUA2 '!C44</f>
        <v>975</v>
      </c>
      <c r="D43" s="8">
        <f>AZUA1!D43+'AZUA2 '!D44</f>
        <v>905</v>
      </c>
      <c r="E43" s="8">
        <f>AZUA1!E43+'AZUA2 '!E44</f>
        <v>965</v>
      </c>
      <c r="F43" s="8">
        <f>AZUA1!F43+'AZUA2 '!F44</f>
        <v>965</v>
      </c>
      <c r="G43" s="8">
        <f>AZUA1!G43+'AZUA2 '!G44</f>
        <v>915</v>
      </c>
      <c r="H43" s="8">
        <f>AZUA1!H43+'AZUA2 '!H44</f>
        <v>915</v>
      </c>
      <c r="I43" s="8">
        <f>AZUA1!I43+'AZUA2 '!I44</f>
        <v>915</v>
      </c>
      <c r="J43" s="2"/>
      <c r="K43" s="2"/>
    </row>
    <row r="44" spans="1:11" ht="15.75" customHeight="1">
      <c r="A44" s="11" t="s">
        <v>17</v>
      </c>
      <c r="B44" s="10"/>
      <c r="C44" s="8">
        <f>AZUA1!C44+'AZUA2 '!C45</f>
        <v>947</v>
      </c>
      <c r="D44" s="8">
        <f>AZUA1!D44+'AZUA2 '!D45</f>
        <v>877</v>
      </c>
      <c r="E44" s="8">
        <f>AZUA1!E44+'AZUA2 '!E45</f>
        <v>937</v>
      </c>
      <c r="F44" s="8">
        <f>AZUA1!F44+'AZUA2 '!F45</f>
        <v>937</v>
      </c>
      <c r="G44" s="8">
        <f>AZUA1!G44+'AZUA2 '!G45</f>
        <v>887</v>
      </c>
      <c r="H44" s="8">
        <f>AZUA1!H44+'AZUA2 '!H45</f>
        <v>887</v>
      </c>
      <c r="I44" s="8">
        <f>AZUA1!I44+'AZUA2 '!I45</f>
        <v>887</v>
      </c>
      <c r="J44" s="2"/>
      <c r="K44" s="2"/>
    </row>
    <row r="45" spans="1:11" ht="15.75" customHeight="1">
      <c r="A45" s="11" t="s">
        <v>18</v>
      </c>
      <c r="B45" s="10"/>
      <c r="C45" s="8">
        <f>AZUA1!C45+'AZUA2 '!C46</f>
        <v>1012</v>
      </c>
      <c r="D45" s="8">
        <f>AZUA1!D45+'AZUA2 '!D46</f>
        <v>1002</v>
      </c>
      <c r="E45" s="8">
        <f>AZUA1!E45+'AZUA2 '!E46</f>
        <v>1012</v>
      </c>
      <c r="F45" s="8">
        <f>AZUA1!F45+'AZUA2 '!F46</f>
        <v>1022</v>
      </c>
      <c r="G45" s="8">
        <f>AZUA1!G45+'AZUA2 '!G46</f>
        <v>962</v>
      </c>
      <c r="H45" s="8">
        <f>AZUA1!H45+'AZUA2 '!H46</f>
        <v>962</v>
      </c>
      <c r="I45" s="8">
        <f>AZUA1!I45+'AZUA2 '!I46</f>
        <v>962</v>
      </c>
      <c r="J45" s="2"/>
      <c r="K45" s="2"/>
    </row>
    <row r="46" spans="1:11" ht="15.75" customHeight="1">
      <c r="A46" s="11" t="s">
        <v>19</v>
      </c>
      <c r="B46" s="10"/>
      <c r="C46" s="8">
        <f>AZUA1!C46+'AZUA2 '!C47</f>
        <v>1104</v>
      </c>
      <c r="D46" s="8">
        <f>AZUA1!D46+'AZUA2 '!D47</f>
        <v>1004</v>
      </c>
      <c r="E46" s="8">
        <f>AZUA1!E46+'AZUA2 '!E47</f>
        <v>1104</v>
      </c>
      <c r="F46" s="8">
        <f>AZUA1!F46+'AZUA2 '!F47</f>
        <v>1034</v>
      </c>
      <c r="G46" s="8">
        <f>AZUA1!G46+'AZUA2 '!G47</f>
        <v>0</v>
      </c>
      <c r="H46" s="8">
        <f>AZUA1!H46+'AZUA2 '!H47</f>
        <v>0</v>
      </c>
      <c r="I46" s="8">
        <f>AZUA1!I46+'AZUA2 '!I47</f>
        <v>0</v>
      </c>
      <c r="J46" s="2"/>
      <c r="K46" s="2"/>
    </row>
    <row r="47" spans="1:11" ht="15.75" customHeight="1">
      <c r="A47" s="11" t="s">
        <v>20</v>
      </c>
      <c r="B47" s="10"/>
      <c r="C47" s="8">
        <f>AZUA1!C47+'AZUA2 '!C48</f>
        <v>932</v>
      </c>
      <c r="D47" s="8">
        <f>AZUA1!D47+'AZUA2 '!D48</f>
        <v>942</v>
      </c>
      <c r="E47" s="8">
        <f>AZUA1!E47+'AZUA2 '!E48</f>
        <v>932</v>
      </c>
      <c r="F47" s="8">
        <f>AZUA1!F47+'AZUA2 '!F48</f>
        <v>922</v>
      </c>
      <c r="G47" s="8">
        <f>AZUA1!G47+'AZUA2 '!G48</f>
        <v>0</v>
      </c>
      <c r="H47" s="8">
        <f>AZUA1!H47+'AZUA2 '!H48</f>
        <v>0</v>
      </c>
      <c r="I47" s="8">
        <f>AZUA1!I47+'AZUA2 '!I48</f>
        <v>0</v>
      </c>
      <c r="J47" s="2"/>
      <c r="K47" s="2"/>
    </row>
    <row r="48" spans="1:11" ht="15.75" customHeight="1">
      <c r="A48" s="11" t="s">
        <v>21</v>
      </c>
      <c r="B48" s="10"/>
      <c r="C48" s="8">
        <f>AZUA1!C48+'AZUA2 '!C49</f>
        <v>970</v>
      </c>
      <c r="D48" s="8">
        <f>AZUA1!D48+'AZUA2 '!D49</f>
        <v>920</v>
      </c>
      <c r="E48" s="8">
        <f>AZUA1!E48+'AZUA2 '!E49</f>
        <v>940</v>
      </c>
      <c r="F48" s="8">
        <f>AZUA1!F48+'AZUA2 '!F49</f>
        <v>980</v>
      </c>
      <c r="G48" s="8">
        <f>AZUA1!G48+'AZUA2 '!G49</f>
        <v>0</v>
      </c>
      <c r="H48" s="8">
        <f>AZUA1!H48+'AZUA2 '!H49</f>
        <v>0</v>
      </c>
      <c r="I48" s="8">
        <f>AZUA1!I48+'AZUA2 '!I49</f>
        <v>0</v>
      </c>
      <c r="J48" s="2"/>
      <c r="K48" s="2"/>
    </row>
    <row r="49" spans="1:11" ht="15.75" customHeight="1">
      <c r="A49" s="7" t="s">
        <v>22</v>
      </c>
      <c r="B49" s="12">
        <f t="shared" ref="B49:I49" si="2">SUM(B41:B48)</f>
        <v>1002</v>
      </c>
      <c r="C49" s="12">
        <f t="shared" si="2"/>
        <v>5940</v>
      </c>
      <c r="D49" s="12">
        <f t="shared" si="2"/>
        <v>5650</v>
      </c>
      <c r="E49" s="12">
        <f t="shared" si="2"/>
        <v>5890</v>
      </c>
      <c r="F49" s="12">
        <f t="shared" si="2"/>
        <v>5860</v>
      </c>
      <c r="G49" s="12">
        <f t="shared" si="2"/>
        <v>2764</v>
      </c>
      <c r="H49" s="12">
        <f t="shared" si="2"/>
        <v>2764</v>
      </c>
      <c r="I49" s="12">
        <f t="shared" si="2"/>
        <v>2764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14">
        <f>SUM(B49:I49)</f>
        <v>32634</v>
      </c>
      <c r="J50" s="2"/>
      <c r="K50" s="2"/>
    </row>
    <row r="51" spans="1:11" ht="15.75" customHeight="1">
      <c r="A51" s="49" t="s">
        <v>4</v>
      </c>
      <c r="B51" s="51" t="s">
        <v>24</v>
      </c>
      <c r="C51" s="47"/>
      <c r="D51" s="47"/>
      <c r="E51" s="47"/>
      <c r="F51" s="47"/>
      <c r="G51" s="47"/>
      <c r="H51" s="47"/>
      <c r="I51" s="48"/>
      <c r="J51" s="2"/>
      <c r="K51" s="2"/>
    </row>
    <row r="52" spans="1:11" ht="15.75" customHeight="1">
      <c r="A52" s="63"/>
      <c r="B52" s="51" t="s">
        <v>59</v>
      </c>
      <c r="C52" s="47"/>
      <c r="D52" s="47"/>
      <c r="E52" s="47"/>
      <c r="F52" s="47"/>
      <c r="G52" s="47"/>
      <c r="H52" s="47"/>
      <c r="I52" s="48"/>
      <c r="J52" s="2"/>
      <c r="K52" s="2"/>
    </row>
    <row r="53" spans="1:11" ht="15.75" customHeight="1">
      <c r="A53" s="50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>
      <c r="A54" s="7" t="s">
        <v>14</v>
      </c>
      <c r="B54" s="10">
        <f>AZUA1!B54+'AZUA2 '!B55</f>
        <v>2513</v>
      </c>
      <c r="C54" s="8">
        <f>AZUA1!C54+'AZUA2 '!C55</f>
        <v>0</v>
      </c>
      <c r="D54" s="8">
        <f>AZUA1!D54+'AZUA2 '!D55</f>
        <v>0</v>
      </c>
      <c r="E54" s="8">
        <f>AZUA1!E54+'AZUA2 '!E55</f>
        <v>0</v>
      </c>
      <c r="F54" s="8">
        <f>AZUA1!F54+'AZUA2 '!F55</f>
        <v>0</v>
      </c>
      <c r="G54" s="8">
        <f>AZUA1!G54+'AZUA2 '!G55</f>
        <v>0</v>
      </c>
      <c r="H54" s="8">
        <f>AZUA1!H54+'AZUA2 '!H55</f>
        <v>0</v>
      </c>
      <c r="I54" s="8">
        <f>AZUA1!I54+'AZUA2 '!I55</f>
        <v>0</v>
      </c>
      <c r="J54" s="2"/>
      <c r="K54" s="2"/>
    </row>
    <row r="55" spans="1:11" ht="15.75" customHeight="1">
      <c r="A55" s="9" t="s">
        <v>15</v>
      </c>
      <c r="B55" s="10"/>
      <c r="C55" s="8">
        <f>AZUA1!C55+'AZUA2 '!C56</f>
        <v>0</v>
      </c>
      <c r="D55" s="8">
        <f>AZUA1!D55+'AZUA2 '!D56</f>
        <v>0</v>
      </c>
      <c r="E55" s="8">
        <f>AZUA1!E55+'AZUA2 '!E56</f>
        <v>0</v>
      </c>
      <c r="F55" s="8">
        <f>AZUA1!F55+'AZUA2 '!F56</f>
        <v>0</v>
      </c>
      <c r="G55" s="8">
        <f>AZUA1!G55+'AZUA2 '!G56</f>
        <v>0</v>
      </c>
      <c r="H55" s="8">
        <f>AZUA1!H55+'AZUA2 '!H56</f>
        <v>0</v>
      </c>
      <c r="I55" s="8">
        <f>AZUA1!I55+'AZUA2 '!I56</f>
        <v>0</v>
      </c>
      <c r="J55" s="2"/>
      <c r="K55" s="2"/>
    </row>
    <row r="56" spans="1:11" ht="15.75" customHeight="1">
      <c r="A56" s="11" t="s">
        <v>16</v>
      </c>
      <c r="B56" s="10"/>
      <c r="C56" s="8">
        <f>AZUA1!C56+'AZUA2 '!C57</f>
        <v>2865</v>
      </c>
      <c r="D56" s="8">
        <f>AZUA1!D56+'AZUA2 '!D57</f>
        <v>2955</v>
      </c>
      <c r="E56" s="8">
        <f>AZUA1!E56+'AZUA2 '!E57</f>
        <v>2955</v>
      </c>
      <c r="F56" s="8">
        <f>AZUA1!F56+'AZUA2 '!F57</f>
        <v>2865</v>
      </c>
      <c r="G56" s="8">
        <f>AZUA1!G56+'AZUA2 '!G57</f>
        <v>2865</v>
      </c>
      <c r="H56" s="8">
        <f>AZUA1!H56+'AZUA2 '!H57</f>
        <v>2865</v>
      </c>
      <c r="I56" s="8">
        <f>AZUA1!I56+'AZUA2 '!I57</f>
        <v>2865</v>
      </c>
      <c r="J56" s="2"/>
      <c r="K56" s="2"/>
    </row>
    <row r="57" spans="1:11" ht="15.75" customHeight="1">
      <c r="A57" s="11" t="s">
        <v>17</v>
      </c>
      <c r="B57" s="10"/>
      <c r="C57" s="8">
        <f>AZUA1!C57+'AZUA2 '!C58</f>
        <v>2832</v>
      </c>
      <c r="D57" s="8">
        <f>AZUA1!D57+'AZUA2 '!D58</f>
        <v>2972</v>
      </c>
      <c r="E57" s="8">
        <f>AZUA1!E57+'AZUA2 '!E58</f>
        <v>2957</v>
      </c>
      <c r="F57" s="8">
        <f>AZUA1!F57+'AZUA2 '!F58</f>
        <v>2857</v>
      </c>
      <c r="G57" s="8">
        <f>AZUA1!G57+'AZUA2 '!G58</f>
        <v>2982</v>
      </c>
      <c r="H57" s="8">
        <f>AZUA1!H57+'AZUA2 '!H58</f>
        <v>2832</v>
      </c>
      <c r="I57" s="8">
        <f>AZUA1!I57+'AZUA2 '!I58</f>
        <v>3057</v>
      </c>
      <c r="J57" s="2"/>
      <c r="K57" s="2"/>
    </row>
    <row r="58" spans="1:11" ht="15.75" customHeight="1">
      <c r="A58" s="11" t="s">
        <v>18</v>
      </c>
      <c r="B58" s="10"/>
      <c r="C58" s="8">
        <f>AZUA1!C58+'AZUA2 '!C59</f>
        <v>3448</v>
      </c>
      <c r="D58" s="8">
        <f>AZUA1!D58+'AZUA2 '!D59</f>
        <v>3523</v>
      </c>
      <c r="E58" s="8">
        <f>AZUA1!E58+'AZUA2 '!E59</f>
        <v>3373</v>
      </c>
      <c r="F58" s="8">
        <f>AZUA1!F58+'AZUA2 '!F59</f>
        <v>3423</v>
      </c>
      <c r="G58" s="8">
        <f>AZUA1!G58+'AZUA2 '!G59</f>
        <v>3423</v>
      </c>
      <c r="H58" s="8">
        <f>AZUA1!H58+'AZUA2 '!H59</f>
        <v>3403</v>
      </c>
      <c r="I58" s="8">
        <f>AZUA1!I58+'AZUA2 '!I59</f>
        <v>3373</v>
      </c>
      <c r="J58" s="2"/>
      <c r="K58" s="2"/>
    </row>
    <row r="59" spans="1:11" ht="15.75" customHeight="1">
      <c r="A59" s="11" t="s">
        <v>19</v>
      </c>
      <c r="B59" s="10"/>
      <c r="C59" s="8">
        <f>AZUA1!C59+'AZUA2 '!C60</f>
        <v>3207</v>
      </c>
      <c r="D59" s="8">
        <f>AZUA1!D59+'AZUA2 '!D60</f>
        <v>3327</v>
      </c>
      <c r="E59" s="8">
        <f>AZUA1!E59+'AZUA2 '!E60</f>
        <v>3207</v>
      </c>
      <c r="F59" s="8">
        <f>AZUA1!F59+'AZUA2 '!F60</f>
        <v>3507</v>
      </c>
      <c r="G59" s="8">
        <f>AZUA1!G59+'AZUA2 '!G60</f>
        <v>0</v>
      </c>
      <c r="H59" s="8">
        <f>AZUA1!H59+'AZUA2 '!H60</f>
        <v>0</v>
      </c>
      <c r="I59" s="8">
        <f>AZUA1!I59+'AZUA2 '!I60</f>
        <v>0</v>
      </c>
      <c r="J59" s="2"/>
      <c r="K59" s="2"/>
    </row>
    <row r="60" spans="1:11" ht="15.75" customHeight="1">
      <c r="A60" s="11" t="s">
        <v>20</v>
      </c>
      <c r="B60" s="10"/>
      <c r="C60" s="8">
        <f>AZUA1!C60+'AZUA2 '!C61</f>
        <v>3144</v>
      </c>
      <c r="D60" s="8">
        <f>AZUA1!D60+'AZUA2 '!D61</f>
        <v>3144</v>
      </c>
      <c r="E60" s="8">
        <f>AZUA1!E60+'AZUA2 '!E61</f>
        <v>3184</v>
      </c>
      <c r="F60" s="8">
        <f>AZUA1!F60+'AZUA2 '!F61</f>
        <v>3204</v>
      </c>
      <c r="G60" s="8">
        <f>AZUA1!G60+'AZUA2 '!G61</f>
        <v>0</v>
      </c>
      <c r="H60" s="8">
        <f>AZUA1!H60+'AZUA2 '!H61</f>
        <v>0</v>
      </c>
      <c r="I60" s="8">
        <f>AZUA1!I60+'AZUA2 '!I61</f>
        <v>0</v>
      </c>
      <c r="J60" s="2"/>
      <c r="K60" s="2"/>
    </row>
    <row r="61" spans="1:11" ht="15.75" customHeight="1">
      <c r="A61" s="11" t="s">
        <v>21</v>
      </c>
      <c r="B61" s="10"/>
      <c r="C61" s="8">
        <f>AZUA1!C61+'AZUA2 '!C62</f>
        <v>2846</v>
      </c>
      <c r="D61" s="8">
        <f>AZUA1!D61+'AZUA2 '!D62</f>
        <v>3036</v>
      </c>
      <c r="E61" s="8">
        <f>AZUA1!E61+'AZUA2 '!E62</f>
        <v>2951</v>
      </c>
      <c r="F61" s="8">
        <f>AZUA1!F61+'AZUA2 '!F62</f>
        <v>2951</v>
      </c>
      <c r="G61" s="8">
        <f>AZUA1!G61+'AZUA2 '!G62</f>
        <v>0</v>
      </c>
      <c r="H61" s="8">
        <f>AZUA1!H61+'AZUA2 '!H62</f>
        <v>0</v>
      </c>
      <c r="I61" s="8">
        <f>AZUA1!I61+'AZUA2 '!I62</f>
        <v>0</v>
      </c>
      <c r="J61" s="2"/>
      <c r="K61" s="2"/>
    </row>
    <row r="62" spans="1:11" ht="15.75" customHeight="1">
      <c r="A62" s="7" t="s">
        <v>22</v>
      </c>
      <c r="B62" s="12">
        <f t="shared" ref="B62:I62" si="3">SUM(B54:B61)</f>
        <v>2513</v>
      </c>
      <c r="C62" s="12">
        <f t="shared" si="3"/>
        <v>18342</v>
      </c>
      <c r="D62" s="12">
        <f t="shared" si="3"/>
        <v>18957</v>
      </c>
      <c r="E62" s="12">
        <f t="shared" si="3"/>
        <v>18627</v>
      </c>
      <c r="F62" s="12">
        <f t="shared" si="3"/>
        <v>18807</v>
      </c>
      <c r="G62" s="12">
        <f t="shared" si="3"/>
        <v>9270</v>
      </c>
      <c r="H62" s="12">
        <f t="shared" si="3"/>
        <v>9100</v>
      </c>
      <c r="I62" s="15">
        <f t="shared" si="3"/>
        <v>9295</v>
      </c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14">
        <f>SUM(B62:I62)</f>
        <v>104911</v>
      </c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49" t="s">
        <v>4</v>
      </c>
      <c r="B65" s="51" t="s">
        <v>24</v>
      </c>
      <c r="C65" s="47"/>
      <c r="D65" s="47"/>
      <c r="E65" s="47"/>
      <c r="F65" s="47"/>
      <c r="G65" s="47"/>
      <c r="H65" s="47"/>
      <c r="I65" s="48"/>
      <c r="J65" s="2"/>
      <c r="K65" s="2"/>
    </row>
    <row r="66" spans="1:11" ht="15.75" customHeight="1">
      <c r="A66" s="63"/>
      <c r="B66" s="51" t="s">
        <v>60</v>
      </c>
      <c r="C66" s="47"/>
      <c r="D66" s="47"/>
      <c r="E66" s="47"/>
      <c r="F66" s="47"/>
      <c r="G66" s="47"/>
      <c r="H66" s="47"/>
      <c r="I66" s="48"/>
      <c r="J66" s="2"/>
      <c r="K66" s="2"/>
    </row>
    <row r="67" spans="1:11" ht="15.75" customHeight="1">
      <c r="A67" s="50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>
      <c r="A68" s="7" t="s">
        <v>14</v>
      </c>
      <c r="B68" s="10">
        <f>AZUA1!B68+'AZUA2 '!B69</f>
        <v>405</v>
      </c>
      <c r="C68" s="8">
        <f>AZUA1!C68+'AZUA2 '!C69</f>
        <v>0</v>
      </c>
      <c r="D68" s="8">
        <f>AZUA1!D68+'AZUA2 '!D69</f>
        <v>0</v>
      </c>
      <c r="E68" s="8">
        <f>AZUA1!E68+'AZUA2 '!E69</f>
        <v>0</v>
      </c>
      <c r="F68" s="8">
        <f>AZUA1!F68+'AZUA2 '!F69</f>
        <v>0</v>
      </c>
      <c r="G68" s="8">
        <f>AZUA1!G68+'AZUA2 '!G69</f>
        <v>0</v>
      </c>
      <c r="H68" s="8">
        <f>AZUA1!H68+'AZUA2 '!H69</f>
        <v>0</v>
      </c>
      <c r="I68" s="8">
        <f>AZUA1!I68+'AZUA2 '!I69</f>
        <v>0</v>
      </c>
      <c r="J68" s="2"/>
      <c r="K68" s="2"/>
    </row>
    <row r="69" spans="1:11" ht="15.75" customHeight="1">
      <c r="A69" s="9" t="s">
        <v>15</v>
      </c>
      <c r="B69" s="10"/>
      <c r="C69" s="8">
        <f>AZUA1!C69+'AZUA2 '!C70</f>
        <v>0</v>
      </c>
      <c r="D69" s="8">
        <f>AZUA1!D69+'AZUA2 '!D70</f>
        <v>0</v>
      </c>
      <c r="E69" s="8">
        <f>AZUA1!E69+'AZUA2 '!E70</f>
        <v>0</v>
      </c>
      <c r="F69" s="8">
        <f>AZUA1!F69+'AZUA2 '!F70</f>
        <v>0</v>
      </c>
      <c r="G69" s="8">
        <f>AZUA1!G69+'AZUA2 '!G70</f>
        <v>0</v>
      </c>
      <c r="H69" s="8">
        <f>AZUA1!H69+'AZUA2 '!H70</f>
        <v>0</v>
      </c>
      <c r="I69" s="8">
        <f>AZUA1!I69+'AZUA2 '!I70</f>
        <v>0</v>
      </c>
      <c r="J69" s="2"/>
      <c r="K69" s="2"/>
    </row>
    <row r="70" spans="1:11" ht="15.75" customHeight="1">
      <c r="A70" s="11" t="s">
        <v>16</v>
      </c>
      <c r="B70" s="10"/>
      <c r="C70" s="8">
        <f>AZUA1!C70+'AZUA2 '!C71</f>
        <v>482</v>
      </c>
      <c r="D70" s="8">
        <f>AZUA1!D70+'AZUA2 '!D71</f>
        <v>482</v>
      </c>
      <c r="E70" s="8">
        <f>AZUA1!E70+'AZUA2 '!E71</f>
        <v>482</v>
      </c>
      <c r="F70" s="8">
        <f>AZUA1!F70+'AZUA2 '!F71</f>
        <v>482</v>
      </c>
      <c r="G70" s="8">
        <f>AZUA1!G70+'AZUA2 '!G71</f>
        <v>482</v>
      </c>
      <c r="H70" s="8">
        <f>AZUA1!H70+'AZUA2 '!H71</f>
        <v>482</v>
      </c>
      <c r="I70" s="8">
        <f>AZUA1!I70+'AZUA2 '!I71</f>
        <v>482</v>
      </c>
      <c r="J70" s="2"/>
      <c r="K70" s="2"/>
    </row>
    <row r="71" spans="1:11" ht="15.75" customHeight="1">
      <c r="A71" s="11" t="s">
        <v>17</v>
      </c>
      <c r="B71" s="10"/>
      <c r="C71" s="8">
        <f>AZUA1!C71+'AZUA2 '!C72</f>
        <v>477</v>
      </c>
      <c r="D71" s="8">
        <f>AZUA1!D71+'AZUA2 '!D72</f>
        <v>477</v>
      </c>
      <c r="E71" s="8">
        <f>AZUA1!E71+'AZUA2 '!E72</f>
        <v>477</v>
      </c>
      <c r="F71" s="8">
        <f>AZUA1!F71+'AZUA2 '!F72</f>
        <v>477</v>
      </c>
      <c r="G71" s="8">
        <f>AZUA1!G71+'AZUA2 '!G72</f>
        <v>477</v>
      </c>
      <c r="H71" s="8">
        <f>AZUA1!H71+'AZUA2 '!H72</f>
        <v>477</v>
      </c>
      <c r="I71" s="8">
        <f>AZUA1!I71+'AZUA2 '!I72</f>
        <v>477</v>
      </c>
      <c r="J71" s="2"/>
      <c r="K71" s="2"/>
    </row>
    <row r="72" spans="1:11" ht="15.75" customHeight="1">
      <c r="A72" s="11" t="s">
        <v>18</v>
      </c>
      <c r="B72" s="10"/>
      <c r="C72" s="8">
        <f>AZUA1!C72+'AZUA2 '!C73</f>
        <v>567</v>
      </c>
      <c r="D72" s="8">
        <f>AZUA1!D72+'AZUA2 '!D73</f>
        <v>567</v>
      </c>
      <c r="E72" s="8">
        <f>AZUA1!E72+'AZUA2 '!E73</f>
        <v>567</v>
      </c>
      <c r="F72" s="8">
        <f>AZUA1!F72+'AZUA2 '!F73</f>
        <v>567</v>
      </c>
      <c r="G72" s="8">
        <f>AZUA1!G72+'AZUA2 '!G73</f>
        <v>567</v>
      </c>
      <c r="H72" s="8">
        <f>AZUA1!H72+'AZUA2 '!H73</f>
        <v>567</v>
      </c>
      <c r="I72" s="8">
        <f>AZUA1!I72+'AZUA2 '!I73</f>
        <v>567</v>
      </c>
      <c r="J72" s="2"/>
      <c r="K72" s="2"/>
    </row>
    <row r="73" spans="1:11" ht="15.75" customHeight="1">
      <c r="A73" s="11" t="s">
        <v>19</v>
      </c>
      <c r="B73" s="10"/>
      <c r="C73" s="8">
        <f>AZUA1!C73+'AZUA2 '!C74</f>
        <v>562</v>
      </c>
      <c r="D73" s="8">
        <f>AZUA1!D73+'AZUA2 '!D74</f>
        <v>562</v>
      </c>
      <c r="E73" s="8">
        <f>AZUA1!E73+'AZUA2 '!E74</f>
        <v>562</v>
      </c>
      <c r="F73" s="8">
        <f>AZUA1!F73+'AZUA2 '!F74</f>
        <v>562</v>
      </c>
      <c r="G73" s="8">
        <f>AZUA1!G73+'AZUA2 '!G74</f>
        <v>0</v>
      </c>
      <c r="H73" s="8">
        <f>AZUA1!H73+'AZUA2 '!H74</f>
        <v>0</v>
      </c>
      <c r="I73" s="8">
        <f>AZUA1!I73+'AZUA2 '!I74</f>
        <v>0</v>
      </c>
      <c r="J73" s="2"/>
      <c r="K73" s="2"/>
    </row>
    <row r="74" spans="1:11" ht="15.75" customHeight="1">
      <c r="A74" s="11" t="s">
        <v>20</v>
      </c>
      <c r="B74" s="10"/>
      <c r="C74" s="8">
        <f>AZUA1!C74+'AZUA2 '!C75</f>
        <v>523</v>
      </c>
      <c r="D74" s="8">
        <f>AZUA1!D74+'AZUA2 '!D75</f>
        <v>523</v>
      </c>
      <c r="E74" s="8">
        <f>AZUA1!E74+'AZUA2 '!E75</f>
        <v>523</v>
      </c>
      <c r="F74" s="8">
        <f>AZUA1!F74+'AZUA2 '!F75</f>
        <v>523</v>
      </c>
      <c r="G74" s="8">
        <f>AZUA1!G74+'AZUA2 '!G75</f>
        <v>0</v>
      </c>
      <c r="H74" s="8">
        <f>AZUA1!H74+'AZUA2 '!H75</f>
        <v>0</v>
      </c>
      <c r="I74" s="8">
        <f>AZUA1!I74+'AZUA2 '!I75</f>
        <v>0</v>
      </c>
      <c r="J74" s="2"/>
      <c r="K74" s="2"/>
    </row>
    <row r="75" spans="1:11" ht="15.75" customHeight="1">
      <c r="A75" s="11" t="s">
        <v>21</v>
      </c>
      <c r="B75" s="10"/>
      <c r="C75" s="8">
        <f>AZUA1!C75+'AZUA2 '!C76</f>
        <v>566</v>
      </c>
      <c r="D75" s="8">
        <f>AZUA1!D75+'AZUA2 '!D76</f>
        <v>566</v>
      </c>
      <c r="E75" s="8">
        <f>AZUA1!E75+'AZUA2 '!E76</f>
        <v>566</v>
      </c>
      <c r="F75" s="8">
        <f>AZUA1!F75+'AZUA2 '!F76</f>
        <v>566</v>
      </c>
      <c r="G75" s="8">
        <f>AZUA1!G75+'AZUA2 '!G76</f>
        <v>0</v>
      </c>
      <c r="H75" s="8">
        <f>AZUA1!H75+'AZUA2 '!H76</f>
        <v>0</v>
      </c>
      <c r="I75" s="8">
        <f>AZUA1!I75+'AZUA2 '!I76</f>
        <v>0</v>
      </c>
      <c r="J75" s="2"/>
      <c r="K75" s="2"/>
    </row>
    <row r="76" spans="1:11" ht="15.75" customHeight="1">
      <c r="A76" s="7" t="s">
        <v>22</v>
      </c>
      <c r="B76" s="12">
        <f t="shared" ref="B76:I76" si="4">SUM(B68:B75)</f>
        <v>405</v>
      </c>
      <c r="C76" s="12">
        <f t="shared" si="4"/>
        <v>3177</v>
      </c>
      <c r="D76" s="12">
        <f t="shared" si="4"/>
        <v>3177</v>
      </c>
      <c r="E76" s="12">
        <f t="shared" si="4"/>
        <v>3177</v>
      </c>
      <c r="F76" s="12">
        <f t="shared" si="4"/>
        <v>3177</v>
      </c>
      <c r="G76" s="12">
        <f t="shared" si="4"/>
        <v>1526</v>
      </c>
      <c r="H76" s="12">
        <f t="shared" si="4"/>
        <v>1526</v>
      </c>
      <c r="I76" s="15">
        <f t="shared" si="4"/>
        <v>1526</v>
      </c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14">
        <f>SUM(B76:I76)</f>
        <v>17691</v>
      </c>
      <c r="J77" s="2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61" t="s">
        <v>48</v>
      </c>
      <c r="H80" s="57">
        <f>+I63+I50+I36+I23+I77</f>
        <v>321775</v>
      </c>
      <c r="I80" s="58"/>
      <c r="J80" s="2"/>
      <c r="K80" s="2"/>
    </row>
    <row r="81" spans="1:11" ht="15.75" customHeight="1">
      <c r="A81" s="2"/>
      <c r="B81" s="2"/>
      <c r="C81" s="2"/>
      <c r="D81" s="2"/>
      <c r="E81" s="2"/>
      <c r="F81" s="2"/>
      <c r="G81" s="62"/>
      <c r="H81" s="59"/>
      <c r="I81" s="60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1">
    <mergeCell ref="B51:I51"/>
    <mergeCell ref="B52:I52"/>
    <mergeCell ref="A7:I7"/>
    <mergeCell ref="A8:I8"/>
    <mergeCell ref="A9:I9"/>
    <mergeCell ref="A10:I10"/>
    <mergeCell ref="A11:A13"/>
    <mergeCell ref="B11:I11"/>
    <mergeCell ref="B12:I12"/>
    <mergeCell ref="A51:A53"/>
    <mergeCell ref="A24:A26"/>
    <mergeCell ref="B24:I24"/>
    <mergeCell ref="B25:I25"/>
    <mergeCell ref="A38:A40"/>
    <mergeCell ref="B38:I38"/>
    <mergeCell ref="B39:I39"/>
    <mergeCell ref="G80:G81"/>
    <mergeCell ref="H80:I81"/>
    <mergeCell ref="A65:A67"/>
    <mergeCell ref="B65:I65"/>
    <mergeCell ref="B66:I66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00"/>
  <sheetViews>
    <sheetView topLeftCell="A49" workbookViewId="0"/>
  </sheetViews>
  <sheetFormatPr baseColWidth="10" defaultColWidth="14.42578125" defaultRowHeight="15" customHeight="1"/>
  <cols>
    <col min="1" max="1" width="39" style="24" customWidth="1"/>
    <col min="2" max="2" width="10" style="24" customWidth="1"/>
    <col min="3" max="3" width="20.42578125" style="24" customWidth="1"/>
    <col min="4" max="4" width="15" style="24" customWidth="1"/>
    <col min="5" max="5" width="20.42578125" style="24" customWidth="1"/>
    <col min="6" max="6" width="23.140625" style="24" customWidth="1"/>
    <col min="7" max="7" width="23.5703125" style="24" customWidth="1"/>
    <col min="8" max="8" width="19.85546875" style="24" customWidth="1"/>
    <col min="9" max="9" width="23.85546875" style="24" customWidth="1"/>
    <col min="10" max="11" width="39.140625" style="24" customWidth="1"/>
    <col min="12" max="16384" width="14.42578125" style="24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8.75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3"/>
      <c r="K7" s="2"/>
    </row>
    <row r="8" spans="1:11" ht="18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3"/>
      <c r="K8" s="2"/>
    </row>
    <row r="9" spans="1:11" ht="19.5" thickBo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3"/>
      <c r="K9" s="2"/>
    </row>
    <row r="10" spans="1:11" ht="18.75" customHeight="1" thickTop="1" thickBot="1">
      <c r="A10" s="46" t="s">
        <v>3</v>
      </c>
      <c r="B10" s="72"/>
      <c r="C10" s="72"/>
      <c r="D10" s="72"/>
      <c r="E10" s="72"/>
      <c r="F10" s="72"/>
      <c r="G10" s="72"/>
      <c r="H10" s="72"/>
      <c r="I10" s="73"/>
      <c r="J10" s="4"/>
      <c r="K10" s="2"/>
    </row>
    <row r="11" spans="1:11" ht="20.25" thickTop="1" thickBot="1">
      <c r="A11" s="69" t="s">
        <v>4</v>
      </c>
      <c r="B11" s="51" t="s">
        <v>24</v>
      </c>
      <c r="C11" s="72"/>
      <c r="D11" s="72"/>
      <c r="E11" s="72"/>
      <c r="F11" s="72"/>
      <c r="G11" s="72"/>
      <c r="H11" s="72"/>
      <c r="I11" s="73"/>
      <c r="J11" s="5"/>
      <c r="K11" s="2"/>
    </row>
    <row r="12" spans="1:11" ht="20.25" thickTop="1" thickBot="1">
      <c r="A12" s="70"/>
      <c r="B12" s="51" t="s">
        <v>56</v>
      </c>
      <c r="C12" s="72"/>
      <c r="D12" s="72"/>
      <c r="E12" s="72"/>
      <c r="F12" s="72"/>
      <c r="G12" s="72"/>
      <c r="H12" s="72"/>
      <c r="I12" s="73"/>
      <c r="J12" s="5"/>
      <c r="K12" s="2"/>
    </row>
    <row r="13" spans="1:11" ht="20.25" thickTop="1" thickBot="1">
      <c r="A13" s="71"/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/>
      <c r="K13" s="2"/>
    </row>
    <row r="14" spans="1:11" ht="20.25" thickTop="1" thickBot="1">
      <c r="A14" s="7" t="s">
        <v>14</v>
      </c>
      <c r="B14" s="10">
        <v>3369</v>
      </c>
      <c r="C14" s="8"/>
      <c r="D14" s="8"/>
      <c r="E14" s="8"/>
      <c r="F14" s="8"/>
      <c r="G14" s="8"/>
      <c r="H14" s="8"/>
      <c r="I14" s="8"/>
      <c r="J14" s="5"/>
      <c r="K14" s="2"/>
    </row>
    <row r="15" spans="1:11" ht="20.25" thickTop="1" thickBot="1">
      <c r="A15" s="9" t="s">
        <v>15</v>
      </c>
      <c r="B15" s="10"/>
      <c r="C15" s="8"/>
      <c r="D15" s="8"/>
      <c r="E15" s="8"/>
      <c r="F15" s="8"/>
      <c r="G15" s="8"/>
      <c r="H15" s="8"/>
      <c r="I15" s="8"/>
      <c r="J15" s="5"/>
      <c r="K15" s="2"/>
    </row>
    <row r="16" spans="1:11" ht="20.25" thickTop="1" thickBot="1">
      <c r="A16" s="11" t="s">
        <v>16</v>
      </c>
      <c r="B16" s="10"/>
      <c r="C16" s="8">
        <v>3612</v>
      </c>
      <c r="D16" s="8">
        <v>3612</v>
      </c>
      <c r="E16" s="8">
        <v>3612</v>
      </c>
      <c r="F16" s="8">
        <v>3612</v>
      </c>
      <c r="G16" s="8">
        <v>3612</v>
      </c>
      <c r="H16" s="8">
        <v>3612</v>
      </c>
      <c r="I16" s="8">
        <v>3612</v>
      </c>
      <c r="J16" s="5"/>
      <c r="K16" s="2"/>
    </row>
    <row r="17" spans="1:11" ht="20.25" thickTop="1" thickBot="1">
      <c r="A17" s="11" t="s">
        <v>17</v>
      </c>
      <c r="B17" s="10"/>
      <c r="C17" s="8">
        <v>3544</v>
      </c>
      <c r="D17" s="8">
        <v>3544</v>
      </c>
      <c r="E17" s="8">
        <v>3544</v>
      </c>
      <c r="F17" s="8">
        <v>3544</v>
      </c>
      <c r="G17" s="8">
        <v>3544</v>
      </c>
      <c r="H17" s="8">
        <v>3544</v>
      </c>
      <c r="I17" s="8">
        <v>3544</v>
      </c>
      <c r="J17" s="5"/>
      <c r="K17" s="2"/>
    </row>
    <row r="18" spans="1:11" ht="20.25" thickTop="1" thickBot="1">
      <c r="A18" s="11" t="s">
        <v>18</v>
      </c>
      <c r="B18" s="10"/>
      <c r="C18" s="8">
        <v>3974</v>
      </c>
      <c r="D18" s="8">
        <v>3974</v>
      </c>
      <c r="E18" s="8">
        <v>3974</v>
      </c>
      <c r="F18" s="8">
        <v>3974</v>
      </c>
      <c r="G18" s="8">
        <v>3974</v>
      </c>
      <c r="H18" s="8">
        <v>3974</v>
      </c>
      <c r="I18" s="8">
        <v>3974</v>
      </c>
      <c r="J18" s="5"/>
      <c r="K18" s="2"/>
    </row>
    <row r="19" spans="1:11" ht="20.25" thickTop="1" thickBot="1">
      <c r="A19" s="11" t="s">
        <v>19</v>
      </c>
      <c r="B19" s="10"/>
      <c r="C19" s="8">
        <v>3933</v>
      </c>
      <c r="D19" s="8">
        <v>3933</v>
      </c>
      <c r="E19" s="8">
        <v>3933</v>
      </c>
      <c r="F19" s="8">
        <v>3933</v>
      </c>
      <c r="G19" s="8"/>
      <c r="H19" s="8"/>
      <c r="I19" s="8"/>
      <c r="J19" s="5"/>
      <c r="K19" s="2"/>
    </row>
    <row r="20" spans="1:11" ht="20.25" thickTop="1" thickBot="1">
      <c r="A20" s="11" t="s">
        <v>20</v>
      </c>
      <c r="B20" s="10"/>
      <c r="C20" s="8">
        <v>3695</v>
      </c>
      <c r="D20" s="8">
        <v>3695</v>
      </c>
      <c r="E20" s="8">
        <v>3695</v>
      </c>
      <c r="F20" s="8">
        <v>3695</v>
      </c>
      <c r="G20" s="8"/>
      <c r="H20" s="8"/>
      <c r="I20" s="8"/>
      <c r="J20" s="5"/>
      <c r="K20" s="2"/>
    </row>
    <row r="21" spans="1:11" ht="15.75" customHeight="1" thickTop="1" thickBot="1">
      <c r="A21" s="11" t="s">
        <v>21</v>
      </c>
      <c r="B21" s="10"/>
      <c r="C21" s="8">
        <v>3688</v>
      </c>
      <c r="D21" s="8">
        <v>3688</v>
      </c>
      <c r="E21" s="8">
        <v>3688</v>
      </c>
      <c r="F21" s="8">
        <v>3688</v>
      </c>
      <c r="G21" s="8"/>
      <c r="H21" s="8"/>
      <c r="I21" s="8"/>
      <c r="J21" s="5"/>
      <c r="K21" s="2"/>
    </row>
    <row r="22" spans="1:11" ht="15.75" customHeight="1" thickTop="1" thickBot="1">
      <c r="A22" s="7" t="s">
        <v>22</v>
      </c>
      <c r="B22" s="12">
        <f>SUM(B14:B21)</f>
        <v>3369</v>
      </c>
      <c r="C22" s="12">
        <f t="shared" ref="C22:I22" si="0">SUM(C16:C21)</f>
        <v>22446</v>
      </c>
      <c r="D22" s="12">
        <f t="shared" si="0"/>
        <v>22446</v>
      </c>
      <c r="E22" s="12">
        <f t="shared" si="0"/>
        <v>22446</v>
      </c>
      <c r="F22" s="12">
        <f t="shared" si="0"/>
        <v>22446</v>
      </c>
      <c r="G22" s="12">
        <f t="shared" si="0"/>
        <v>11130</v>
      </c>
      <c r="H22" s="12">
        <f t="shared" si="0"/>
        <v>11130</v>
      </c>
      <c r="I22" s="12">
        <f t="shared" si="0"/>
        <v>11130</v>
      </c>
      <c r="J22" s="5"/>
      <c r="K22" s="2"/>
    </row>
    <row r="23" spans="1:11" ht="15.75" customHeight="1" thickTop="1" thickBot="1">
      <c r="A23" s="13"/>
      <c r="B23" s="13"/>
      <c r="C23" s="13"/>
      <c r="D23" s="13"/>
      <c r="E23" s="13"/>
      <c r="F23" s="13"/>
      <c r="G23" s="13"/>
      <c r="H23" s="13"/>
      <c r="I23" s="14">
        <f>SUM(B22:I22)</f>
        <v>126543</v>
      </c>
      <c r="J23" s="2"/>
      <c r="K23" s="2"/>
    </row>
    <row r="24" spans="1:11" ht="15.75" customHeight="1" thickTop="1" thickBot="1">
      <c r="A24" s="69" t="s">
        <v>4</v>
      </c>
      <c r="B24" s="51" t="s">
        <v>24</v>
      </c>
      <c r="C24" s="72"/>
      <c r="D24" s="72"/>
      <c r="E24" s="72"/>
      <c r="F24" s="72"/>
      <c r="G24" s="72"/>
      <c r="H24" s="72"/>
      <c r="I24" s="73"/>
      <c r="J24" s="2"/>
      <c r="K24" s="2"/>
    </row>
    <row r="25" spans="1:11" ht="15.75" customHeight="1" thickTop="1" thickBot="1">
      <c r="A25" s="70"/>
      <c r="B25" s="51" t="s">
        <v>57</v>
      </c>
      <c r="C25" s="72"/>
      <c r="D25" s="72"/>
      <c r="E25" s="72"/>
      <c r="F25" s="72"/>
      <c r="G25" s="72"/>
      <c r="H25" s="72"/>
      <c r="I25" s="73"/>
      <c r="J25" s="2"/>
      <c r="K25" s="2"/>
    </row>
    <row r="26" spans="1:11" ht="15.75" customHeight="1" thickTop="1" thickBot="1">
      <c r="A26" s="71"/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2"/>
      <c r="K26" s="2"/>
    </row>
    <row r="27" spans="1:11" ht="15.75" customHeight="1" thickTop="1" thickBot="1">
      <c r="A27" s="7" t="s">
        <v>14</v>
      </c>
      <c r="B27" s="10">
        <v>893</v>
      </c>
      <c r="C27" s="8"/>
      <c r="D27" s="8"/>
      <c r="E27" s="8"/>
      <c r="F27" s="8"/>
      <c r="G27" s="8"/>
      <c r="H27" s="8"/>
      <c r="I27" s="8"/>
      <c r="J27" s="2"/>
      <c r="K27" s="2"/>
    </row>
    <row r="28" spans="1:11" ht="15.75" customHeight="1" thickTop="1" thickBot="1">
      <c r="A28" s="9" t="s">
        <v>15</v>
      </c>
      <c r="B28" s="10"/>
      <c r="C28" s="8"/>
      <c r="D28" s="8"/>
      <c r="E28" s="8"/>
      <c r="F28" s="8"/>
      <c r="G28" s="8"/>
      <c r="H28" s="8"/>
      <c r="I28" s="8"/>
      <c r="J28" s="2"/>
      <c r="K28" s="2"/>
    </row>
    <row r="29" spans="1:11" ht="15.75" customHeight="1" thickTop="1" thickBot="1">
      <c r="A29" s="11" t="s">
        <v>16</v>
      </c>
      <c r="B29" s="10"/>
      <c r="C29" s="8">
        <v>883</v>
      </c>
      <c r="D29" s="8">
        <v>883</v>
      </c>
      <c r="E29" s="8">
        <v>883</v>
      </c>
      <c r="F29" s="8">
        <v>883</v>
      </c>
      <c r="G29" s="8">
        <v>883</v>
      </c>
      <c r="H29" s="8">
        <v>883</v>
      </c>
      <c r="I29" s="8">
        <v>883</v>
      </c>
      <c r="J29" s="2"/>
      <c r="K29" s="2"/>
    </row>
    <row r="30" spans="1:11" ht="15.75" customHeight="1" thickTop="1" thickBot="1">
      <c r="A30" s="11" t="s">
        <v>17</v>
      </c>
      <c r="B30" s="10"/>
      <c r="C30" s="8">
        <v>837</v>
      </c>
      <c r="D30" s="8">
        <v>837</v>
      </c>
      <c r="E30" s="8">
        <v>837</v>
      </c>
      <c r="F30" s="8">
        <v>837</v>
      </c>
      <c r="G30" s="8">
        <v>837</v>
      </c>
      <c r="H30" s="8">
        <v>837</v>
      </c>
      <c r="I30" s="8">
        <v>837</v>
      </c>
      <c r="J30" s="2"/>
      <c r="K30" s="2"/>
    </row>
    <row r="31" spans="1:11" ht="15.75" customHeight="1" thickTop="1" thickBot="1">
      <c r="A31" s="11" t="s">
        <v>18</v>
      </c>
      <c r="B31" s="10"/>
      <c r="C31" s="8">
        <v>1022</v>
      </c>
      <c r="D31" s="8">
        <v>1022</v>
      </c>
      <c r="E31" s="8">
        <v>1022</v>
      </c>
      <c r="F31" s="8">
        <v>1022</v>
      </c>
      <c r="G31" s="8">
        <v>1022</v>
      </c>
      <c r="H31" s="8">
        <v>1022</v>
      </c>
      <c r="I31" s="8">
        <v>1022</v>
      </c>
      <c r="J31" s="2"/>
      <c r="K31" s="2"/>
    </row>
    <row r="32" spans="1:11" ht="15.75" customHeight="1" thickTop="1" thickBot="1">
      <c r="A32" s="11" t="s">
        <v>19</v>
      </c>
      <c r="B32" s="10"/>
      <c r="C32" s="8">
        <v>890</v>
      </c>
      <c r="D32" s="8">
        <v>890</v>
      </c>
      <c r="E32" s="8">
        <v>890</v>
      </c>
      <c r="F32" s="8">
        <v>890</v>
      </c>
      <c r="G32" s="8"/>
      <c r="H32" s="8"/>
      <c r="I32" s="8"/>
      <c r="J32" s="2"/>
      <c r="K32" s="2"/>
    </row>
    <row r="33" spans="1:11" ht="15.75" customHeight="1" thickTop="1" thickBot="1">
      <c r="A33" s="11" t="s">
        <v>20</v>
      </c>
      <c r="B33" s="10"/>
      <c r="C33" s="8">
        <v>866</v>
      </c>
      <c r="D33" s="8">
        <v>866</v>
      </c>
      <c r="E33" s="8">
        <v>866</v>
      </c>
      <c r="F33" s="8">
        <v>866</v>
      </c>
      <c r="G33" s="8"/>
      <c r="H33" s="8"/>
      <c r="I33" s="8"/>
      <c r="J33" s="2"/>
      <c r="K33" s="2"/>
    </row>
    <row r="34" spans="1:11" ht="15.75" customHeight="1" thickTop="1" thickBot="1">
      <c r="A34" s="11" t="s">
        <v>21</v>
      </c>
      <c r="B34" s="10"/>
      <c r="C34" s="8">
        <v>824</v>
      </c>
      <c r="D34" s="8">
        <v>824</v>
      </c>
      <c r="E34" s="8">
        <v>824</v>
      </c>
      <c r="F34" s="8">
        <v>824</v>
      </c>
      <c r="G34" s="8"/>
      <c r="H34" s="8"/>
      <c r="I34" s="8"/>
      <c r="J34" s="2"/>
      <c r="K34" s="2"/>
    </row>
    <row r="35" spans="1:11" ht="15.75" customHeight="1" thickTop="1" thickBot="1">
      <c r="A35" s="7" t="s">
        <v>22</v>
      </c>
      <c r="B35" s="12">
        <f t="shared" ref="B35:I35" si="1">SUM(B27:B34)</f>
        <v>893</v>
      </c>
      <c r="C35" s="12">
        <f t="shared" si="1"/>
        <v>5322</v>
      </c>
      <c r="D35" s="12">
        <f t="shared" si="1"/>
        <v>5322</v>
      </c>
      <c r="E35" s="12">
        <f t="shared" si="1"/>
        <v>5322</v>
      </c>
      <c r="F35" s="12">
        <f t="shared" si="1"/>
        <v>5322</v>
      </c>
      <c r="G35" s="12">
        <f t="shared" si="1"/>
        <v>2742</v>
      </c>
      <c r="H35" s="12">
        <f t="shared" si="1"/>
        <v>2742</v>
      </c>
      <c r="I35" s="12">
        <f t="shared" si="1"/>
        <v>2742</v>
      </c>
      <c r="J35" s="2"/>
      <c r="K35" s="2"/>
    </row>
    <row r="36" spans="1:11" ht="15.75" customHeight="1" thickTop="1" thickBot="1">
      <c r="A36" s="13" t="s">
        <v>44</v>
      </c>
      <c r="B36" s="2"/>
      <c r="C36" s="2"/>
      <c r="D36" s="2"/>
      <c r="E36" s="2"/>
      <c r="F36" s="2"/>
      <c r="G36" s="2"/>
      <c r="H36" s="2"/>
      <c r="I36" s="14">
        <f>SUM(B35:I35)</f>
        <v>30407</v>
      </c>
      <c r="J36" s="2"/>
      <c r="K36" s="2"/>
    </row>
    <row r="37" spans="1:11" ht="15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Top="1" thickBot="1">
      <c r="A38" s="69" t="s">
        <v>4</v>
      </c>
      <c r="B38" s="51" t="s">
        <v>24</v>
      </c>
      <c r="C38" s="72"/>
      <c r="D38" s="72"/>
      <c r="E38" s="72"/>
      <c r="F38" s="72"/>
      <c r="G38" s="72"/>
      <c r="H38" s="72"/>
      <c r="I38" s="73"/>
      <c r="J38" s="2"/>
      <c r="K38" s="2"/>
    </row>
    <row r="39" spans="1:11" ht="15.75" customHeight="1" thickTop="1" thickBot="1">
      <c r="A39" s="70"/>
      <c r="B39" s="51" t="s">
        <v>58</v>
      </c>
      <c r="C39" s="72"/>
      <c r="D39" s="72"/>
      <c r="E39" s="72"/>
      <c r="F39" s="72"/>
      <c r="G39" s="72"/>
      <c r="H39" s="72"/>
      <c r="I39" s="73"/>
      <c r="J39" s="2"/>
      <c r="K39" s="2"/>
    </row>
    <row r="40" spans="1:11" ht="15.75" customHeight="1" thickTop="1" thickBot="1">
      <c r="A40" s="71"/>
      <c r="B40" s="6" t="s">
        <v>6</v>
      </c>
      <c r="C40" s="6" t="s">
        <v>7</v>
      </c>
      <c r="D40" s="6" t="s">
        <v>8</v>
      </c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2"/>
      <c r="K40" s="2"/>
    </row>
    <row r="41" spans="1:11" ht="15.75" customHeight="1" thickTop="1" thickBot="1">
      <c r="A41" s="7" t="s">
        <v>14</v>
      </c>
      <c r="B41" s="10">
        <v>792</v>
      </c>
      <c r="C41" s="8"/>
      <c r="D41" s="8"/>
      <c r="E41" s="8"/>
      <c r="F41" s="8"/>
      <c r="G41" s="8"/>
      <c r="H41" s="8"/>
      <c r="I41" s="8"/>
      <c r="J41" s="2"/>
      <c r="K41" s="2"/>
    </row>
    <row r="42" spans="1:11" ht="15.75" customHeight="1" thickTop="1" thickBot="1">
      <c r="A42" s="9" t="s">
        <v>15</v>
      </c>
      <c r="B42" s="10"/>
      <c r="C42" s="8"/>
      <c r="D42" s="8"/>
      <c r="E42" s="8"/>
      <c r="F42" s="8"/>
      <c r="G42" s="8"/>
      <c r="H42" s="8"/>
      <c r="I42" s="8"/>
      <c r="J42" s="2"/>
      <c r="K42" s="2"/>
    </row>
    <row r="43" spans="1:11" ht="15.75" customHeight="1" thickTop="1" thickBot="1">
      <c r="A43" s="11" t="s">
        <v>16</v>
      </c>
      <c r="B43" s="10"/>
      <c r="C43" s="8">
        <v>865</v>
      </c>
      <c r="D43" s="8">
        <v>865</v>
      </c>
      <c r="E43" s="8">
        <v>865</v>
      </c>
      <c r="F43" s="8">
        <v>865</v>
      </c>
      <c r="G43" s="8">
        <v>865</v>
      </c>
      <c r="H43" s="8">
        <v>865</v>
      </c>
      <c r="I43" s="8">
        <v>865</v>
      </c>
      <c r="J43" s="2"/>
      <c r="K43" s="2"/>
    </row>
    <row r="44" spans="1:11" ht="15.75" customHeight="1" thickTop="1" thickBot="1">
      <c r="A44" s="11" t="s">
        <v>17</v>
      </c>
      <c r="B44" s="10"/>
      <c r="C44" s="8">
        <v>837</v>
      </c>
      <c r="D44" s="8">
        <v>837</v>
      </c>
      <c r="E44" s="8">
        <v>837</v>
      </c>
      <c r="F44" s="8">
        <v>837</v>
      </c>
      <c r="G44" s="8">
        <v>837</v>
      </c>
      <c r="H44" s="8">
        <v>837</v>
      </c>
      <c r="I44" s="8">
        <v>837</v>
      </c>
      <c r="J44" s="2"/>
      <c r="K44" s="2"/>
    </row>
    <row r="45" spans="1:11" ht="15.75" customHeight="1" thickTop="1" thickBot="1">
      <c r="A45" s="11" t="s">
        <v>18</v>
      </c>
      <c r="B45" s="10"/>
      <c r="C45" s="8">
        <v>962</v>
      </c>
      <c r="D45" s="8">
        <v>962</v>
      </c>
      <c r="E45" s="8">
        <v>962</v>
      </c>
      <c r="F45" s="8">
        <v>962</v>
      </c>
      <c r="G45" s="8">
        <v>962</v>
      </c>
      <c r="H45" s="8">
        <v>962</v>
      </c>
      <c r="I45" s="8">
        <v>962</v>
      </c>
      <c r="J45" s="2"/>
      <c r="K45" s="2"/>
    </row>
    <row r="46" spans="1:11" ht="15.75" customHeight="1" thickTop="1" thickBot="1">
      <c r="A46" s="11" t="s">
        <v>19</v>
      </c>
      <c r="B46" s="10"/>
      <c r="C46" s="8">
        <v>1004</v>
      </c>
      <c r="D46" s="8">
        <v>1004</v>
      </c>
      <c r="E46" s="8">
        <v>1004</v>
      </c>
      <c r="F46" s="8">
        <v>1004</v>
      </c>
      <c r="G46" s="8"/>
      <c r="H46" s="8"/>
      <c r="I46" s="8"/>
      <c r="J46" s="2"/>
      <c r="K46" s="2"/>
    </row>
    <row r="47" spans="1:11" ht="15.75" customHeight="1" thickTop="1" thickBot="1">
      <c r="A47" s="11" t="s">
        <v>20</v>
      </c>
      <c r="B47" s="10"/>
      <c r="C47" s="8">
        <v>872</v>
      </c>
      <c r="D47" s="8">
        <v>872</v>
      </c>
      <c r="E47" s="8">
        <v>872</v>
      </c>
      <c r="F47" s="8">
        <v>872</v>
      </c>
      <c r="G47" s="8"/>
      <c r="H47" s="8"/>
      <c r="I47" s="8"/>
      <c r="J47" s="2"/>
      <c r="K47" s="2"/>
    </row>
    <row r="48" spans="1:11" ht="15.75" customHeight="1" thickTop="1" thickBot="1">
      <c r="A48" s="11" t="s">
        <v>21</v>
      </c>
      <c r="B48" s="10"/>
      <c r="C48" s="8">
        <v>920</v>
      </c>
      <c r="D48" s="8">
        <v>920</v>
      </c>
      <c r="E48" s="8">
        <v>920</v>
      </c>
      <c r="F48" s="8">
        <v>920</v>
      </c>
      <c r="G48" s="8"/>
      <c r="H48" s="8"/>
      <c r="I48" s="8"/>
      <c r="J48" s="2"/>
      <c r="K48" s="2"/>
    </row>
    <row r="49" spans="1:11" ht="15.75" customHeight="1" thickTop="1" thickBot="1">
      <c r="A49" s="7" t="s">
        <v>22</v>
      </c>
      <c r="B49" s="12">
        <f t="shared" ref="B49:I49" si="2">SUM(B41:B48)</f>
        <v>792</v>
      </c>
      <c r="C49" s="12">
        <f t="shared" si="2"/>
        <v>5460</v>
      </c>
      <c r="D49" s="12">
        <f t="shared" si="2"/>
        <v>5460</v>
      </c>
      <c r="E49" s="12">
        <f t="shared" si="2"/>
        <v>5460</v>
      </c>
      <c r="F49" s="12">
        <f t="shared" si="2"/>
        <v>5460</v>
      </c>
      <c r="G49" s="12">
        <f t="shared" si="2"/>
        <v>2664</v>
      </c>
      <c r="H49" s="12">
        <f t="shared" si="2"/>
        <v>2664</v>
      </c>
      <c r="I49" s="12">
        <f t="shared" si="2"/>
        <v>2664</v>
      </c>
      <c r="J49" s="2"/>
      <c r="K49" s="2"/>
    </row>
    <row r="50" spans="1:11" ht="15.75" customHeight="1" thickTop="1" thickBot="1">
      <c r="A50" s="2"/>
      <c r="B50" s="2"/>
      <c r="C50" s="2"/>
      <c r="D50" s="2"/>
      <c r="E50" s="2"/>
      <c r="F50" s="2"/>
      <c r="G50" s="2"/>
      <c r="H50" s="2"/>
      <c r="I50" s="14">
        <f>SUM(B49:I49)</f>
        <v>30624</v>
      </c>
      <c r="J50" s="2"/>
      <c r="K50" s="2"/>
    </row>
    <row r="51" spans="1:11" ht="15.75" customHeight="1" thickTop="1" thickBot="1">
      <c r="A51" s="69" t="s">
        <v>4</v>
      </c>
      <c r="B51" s="51" t="s">
        <v>24</v>
      </c>
      <c r="C51" s="72"/>
      <c r="D51" s="72"/>
      <c r="E51" s="72"/>
      <c r="F51" s="72"/>
      <c r="G51" s="72"/>
      <c r="H51" s="72"/>
      <c r="I51" s="73"/>
      <c r="J51" s="2"/>
      <c r="K51" s="2"/>
    </row>
    <row r="52" spans="1:11" ht="15.75" customHeight="1" thickTop="1" thickBot="1">
      <c r="A52" s="70"/>
      <c r="B52" s="51" t="s">
        <v>59</v>
      </c>
      <c r="C52" s="72"/>
      <c r="D52" s="72"/>
      <c r="E52" s="72"/>
      <c r="F52" s="72"/>
      <c r="G52" s="72"/>
      <c r="H52" s="72"/>
      <c r="I52" s="73"/>
      <c r="J52" s="2"/>
      <c r="K52" s="2"/>
    </row>
    <row r="53" spans="1:11" ht="15.75" customHeight="1" thickTop="1" thickBot="1">
      <c r="A53" s="71"/>
      <c r="B53" s="6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12</v>
      </c>
      <c r="I53" s="6" t="s">
        <v>13</v>
      </c>
      <c r="J53" s="2"/>
      <c r="K53" s="2"/>
    </row>
    <row r="54" spans="1:11" ht="15.75" customHeight="1" thickTop="1" thickBot="1">
      <c r="A54" s="7" t="s">
        <v>14</v>
      </c>
      <c r="B54" s="10">
        <v>2513</v>
      </c>
      <c r="C54" s="8"/>
      <c r="D54" s="8"/>
      <c r="E54" s="8"/>
      <c r="F54" s="8"/>
      <c r="G54" s="8"/>
      <c r="H54" s="8"/>
      <c r="I54" s="8"/>
      <c r="J54" s="2"/>
      <c r="K54" s="2"/>
    </row>
    <row r="55" spans="1:11" ht="15.75" customHeight="1" thickTop="1" thickBot="1">
      <c r="A55" s="9" t="s">
        <v>15</v>
      </c>
      <c r="B55" s="10"/>
      <c r="C55" s="8"/>
      <c r="D55" s="8"/>
      <c r="E55" s="8"/>
      <c r="F55" s="8"/>
      <c r="G55" s="8"/>
      <c r="H55" s="8"/>
      <c r="I55" s="8"/>
      <c r="J55" s="2"/>
      <c r="K55" s="2"/>
    </row>
    <row r="56" spans="1:11" ht="15.75" customHeight="1" thickTop="1" thickBot="1">
      <c r="A56" s="11" t="s">
        <v>16</v>
      </c>
      <c r="B56" s="10"/>
      <c r="C56" s="8">
        <v>2865</v>
      </c>
      <c r="D56" s="8">
        <v>2865</v>
      </c>
      <c r="E56" s="8">
        <v>2865</v>
      </c>
      <c r="F56" s="8">
        <v>2865</v>
      </c>
      <c r="G56" s="8">
        <v>2865</v>
      </c>
      <c r="H56" s="8">
        <v>2865</v>
      </c>
      <c r="I56" s="8">
        <v>2865</v>
      </c>
      <c r="J56" s="2"/>
      <c r="K56" s="2"/>
    </row>
    <row r="57" spans="1:11" ht="15.75" customHeight="1" thickTop="1" thickBot="1">
      <c r="A57" s="11" t="s">
        <v>17</v>
      </c>
      <c r="B57" s="10"/>
      <c r="C57" s="8">
        <v>2832</v>
      </c>
      <c r="D57" s="8">
        <v>2832</v>
      </c>
      <c r="E57" s="8">
        <v>2832</v>
      </c>
      <c r="F57" s="8">
        <v>2832</v>
      </c>
      <c r="G57" s="8">
        <v>2832</v>
      </c>
      <c r="H57" s="8">
        <v>2832</v>
      </c>
      <c r="I57" s="8">
        <v>2832</v>
      </c>
      <c r="J57" s="2"/>
      <c r="K57" s="2"/>
    </row>
    <row r="58" spans="1:11" ht="15.75" customHeight="1" thickTop="1" thickBot="1">
      <c r="A58" s="11" t="s">
        <v>18</v>
      </c>
      <c r="B58" s="10"/>
      <c r="C58" s="8">
        <v>3373</v>
      </c>
      <c r="D58" s="8">
        <v>3373</v>
      </c>
      <c r="E58" s="8">
        <v>3373</v>
      </c>
      <c r="F58" s="8">
        <v>3373</v>
      </c>
      <c r="G58" s="8">
        <v>3373</v>
      </c>
      <c r="H58" s="8">
        <v>3373</v>
      </c>
      <c r="I58" s="8">
        <v>3373</v>
      </c>
      <c r="J58" s="2"/>
      <c r="K58" s="2"/>
    </row>
    <row r="59" spans="1:11" ht="15.75" customHeight="1" thickTop="1" thickBot="1">
      <c r="A59" s="11" t="s">
        <v>19</v>
      </c>
      <c r="B59" s="10"/>
      <c r="C59" s="8">
        <v>3207</v>
      </c>
      <c r="D59" s="8">
        <v>3207</v>
      </c>
      <c r="E59" s="8">
        <v>3207</v>
      </c>
      <c r="F59" s="8">
        <v>3207</v>
      </c>
      <c r="G59" s="8"/>
      <c r="H59" s="8"/>
      <c r="I59" s="8"/>
      <c r="J59" s="2"/>
      <c r="K59" s="2"/>
    </row>
    <row r="60" spans="1:11" ht="15.75" customHeight="1" thickTop="1" thickBot="1">
      <c r="A60" s="11" t="s">
        <v>20</v>
      </c>
      <c r="B60" s="10"/>
      <c r="C60" s="8">
        <v>3144</v>
      </c>
      <c r="D60" s="8">
        <v>3144</v>
      </c>
      <c r="E60" s="8">
        <v>3144</v>
      </c>
      <c r="F60" s="8">
        <v>3144</v>
      </c>
      <c r="G60" s="8"/>
      <c r="H60" s="8"/>
      <c r="I60" s="8"/>
      <c r="J60" s="2"/>
      <c r="K60" s="2"/>
    </row>
    <row r="61" spans="1:11" ht="15.75" customHeight="1" thickTop="1" thickBot="1">
      <c r="A61" s="11" t="s">
        <v>21</v>
      </c>
      <c r="B61" s="10"/>
      <c r="C61" s="8">
        <v>2786</v>
      </c>
      <c r="D61" s="8">
        <v>2786</v>
      </c>
      <c r="E61" s="8">
        <v>2786</v>
      </c>
      <c r="F61" s="8">
        <v>2786</v>
      </c>
      <c r="G61" s="8"/>
      <c r="H61" s="8"/>
      <c r="I61" s="8"/>
      <c r="J61" s="2"/>
      <c r="K61" s="2"/>
    </row>
    <row r="62" spans="1:11" ht="15.75" customHeight="1" thickTop="1" thickBot="1">
      <c r="A62" s="7" t="s">
        <v>22</v>
      </c>
      <c r="B62" s="12">
        <f t="shared" ref="B62:I62" si="3">SUM(B54:B61)</f>
        <v>2513</v>
      </c>
      <c r="C62" s="12">
        <f t="shared" si="3"/>
        <v>18207</v>
      </c>
      <c r="D62" s="12">
        <f t="shared" si="3"/>
        <v>18207</v>
      </c>
      <c r="E62" s="12">
        <f t="shared" si="3"/>
        <v>18207</v>
      </c>
      <c r="F62" s="12">
        <f t="shared" si="3"/>
        <v>18207</v>
      </c>
      <c r="G62" s="12">
        <f t="shared" si="3"/>
        <v>9070</v>
      </c>
      <c r="H62" s="12">
        <f t="shared" si="3"/>
        <v>9070</v>
      </c>
      <c r="I62" s="15">
        <f t="shared" si="3"/>
        <v>9070</v>
      </c>
      <c r="J62" s="2"/>
      <c r="K62" s="2"/>
    </row>
    <row r="63" spans="1:11" ht="15.75" customHeight="1" thickTop="1" thickBot="1">
      <c r="A63" s="2"/>
      <c r="B63" s="2"/>
      <c r="C63" s="2"/>
      <c r="D63" s="2"/>
      <c r="E63" s="2"/>
      <c r="F63" s="2"/>
      <c r="G63" s="2"/>
      <c r="H63" s="2"/>
      <c r="I63" s="14">
        <f>SUM(B62:I62)</f>
        <v>102551</v>
      </c>
      <c r="J63" s="2"/>
      <c r="K63" s="2"/>
    </row>
    <row r="64" spans="1:11" ht="15.75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thickTop="1" thickBot="1">
      <c r="A65" s="69" t="s">
        <v>4</v>
      </c>
      <c r="B65" s="51" t="s">
        <v>24</v>
      </c>
      <c r="C65" s="72"/>
      <c r="D65" s="72"/>
      <c r="E65" s="72"/>
      <c r="F65" s="72"/>
      <c r="G65" s="72"/>
      <c r="H65" s="72"/>
      <c r="I65" s="73"/>
      <c r="J65" s="2"/>
      <c r="K65" s="2"/>
    </row>
    <row r="66" spans="1:11" ht="15.75" customHeight="1" thickTop="1" thickBot="1">
      <c r="A66" s="70"/>
      <c r="B66" s="51" t="s">
        <v>60</v>
      </c>
      <c r="C66" s="72"/>
      <c r="D66" s="72"/>
      <c r="E66" s="72"/>
      <c r="F66" s="72"/>
      <c r="G66" s="72"/>
      <c r="H66" s="72"/>
      <c r="I66" s="73"/>
      <c r="J66" s="2"/>
      <c r="K66" s="2"/>
    </row>
    <row r="67" spans="1:11" ht="15.75" customHeight="1" thickTop="1" thickBot="1">
      <c r="A67" s="71"/>
      <c r="B67" s="6" t="s">
        <v>6</v>
      </c>
      <c r="C67" s="6" t="s">
        <v>7</v>
      </c>
      <c r="D67" s="6" t="s">
        <v>8</v>
      </c>
      <c r="E67" s="6" t="s">
        <v>9</v>
      </c>
      <c r="F67" s="6" t="s">
        <v>10</v>
      </c>
      <c r="G67" s="6" t="s">
        <v>11</v>
      </c>
      <c r="H67" s="6" t="s">
        <v>12</v>
      </c>
      <c r="I67" s="6" t="s">
        <v>13</v>
      </c>
      <c r="J67" s="2"/>
      <c r="K67" s="2"/>
    </row>
    <row r="68" spans="1:11" ht="15.75" customHeight="1" thickTop="1" thickBot="1">
      <c r="A68" s="7" t="s">
        <v>14</v>
      </c>
      <c r="B68" s="10">
        <v>405</v>
      </c>
      <c r="C68" s="8"/>
      <c r="D68" s="8"/>
      <c r="E68" s="8"/>
      <c r="F68" s="8"/>
      <c r="G68" s="8"/>
      <c r="H68" s="8"/>
      <c r="I68" s="8"/>
      <c r="J68" s="2"/>
      <c r="K68" s="2"/>
    </row>
    <row r="69" spans="1:11" ht="15.75" customHeight="1" thickTop="1" thickBot="1">
      <c r="A69" s="9" t="s">
        <v>15</v>
      </c>
      <c r="B69" s="10"/>
      <c r="C69" s="8"/>
      <c r="D69" s="8"/>
      <c r="E69" s="8"/>
      <c r="F69" s="8"/>
      <c r="G69" s="8"/>
      <c r="H69" s="8"/>
      <c r="I69" s="8"/>
      <c r="J69" s="2"/>
      <c r="K69" s="2"/>
    </row>
    <row r="70" spans="1:11" ht="15.75" customHeight="1" thickTop="1" thickBot="1">
      <c r="A70" s="11" t="s">
        <v>16</v>
      </c>
      <c r="B70" s="10"/>
      <c r="C70" s="8">
        <v>434</v>
      </c>
      <c r="D70" s="8">
        <v>434</v>
      </c>
      <c r="E70" s="8">
        <v>434</v>
      </c>
      <c r="F70" s="8">
        <v>434</v>
      </c>
      <c r="G70" s="8">
        <v>434</v>
      </c>
      <c r="H70" s="8">
        <v>434</v>
      </c>
      <c r="I70" s="8">
        <v>434</v>
      </c>
      <c r="J70" s="2"/>
      <c r="K70" s="2"/>
    </row>
    <row r="71" spans="1:11" ht="15.75" customHeight="1" thickTop="1" thickBot="1">
      <c r="A71" s="11" t="s">
        <v>17</v>
      </c>
      <c r="B71" s="10"/>
      <c r="C71" s="8">
        <v>426</v>
      </c>
      <c r="D71" s="8">
        <v>426</v>
      </c>
      <c r="E71" s="8">
        <v>426</v>
      </c>
      <c r="F71" s="8">
        <v>426</v>
      </c>
      <c r="G71" s="8">
        <v>426</v>
      </c>
      <c r="H71" s="8">
        <v>426</v>
      </c>
      <c r="I71" s="8">
        <v>426</v>
      </c>
      <c r="J71" s="2"/>
      <c r="K71" s="2"/>
    </row>
    <row r="72" spans="1:11" ht="15.75" customHeight="1" thickTop="1" thickBot="1">
      <c r="A72" s="11" t="s">
        <v>18</v>
      </c>
      <c r="B72" s="10"/>
      <c r="C72" s="8">
        <v>567</v>
      </c>
      <c r="D72" s="8">
        <v>567</v>
      </c>
      <c r="E72" s="8">
        <v>567</v>
      </c>
      <c r="F72" s="8">
        <v>567</v>
      </c>
      <c r="G72" s="8">
        <v>567</v>
      </c>
      <c r="H72" s="8">
        <v>567</v>
      </c>
      <c r="I72" s="8">
        <v>567</v>
      </c>
      <c r="J72" s="2"/>
      <c r="K72" s="2"/>
    </row>
    <row r="73" spans="1:11" ht="15.75" customHeight="1" thickTop="1" thickBot="1">
      <c r="A73" s="11" t="s">
        <v>19</v>
      </c>
      <c r="B73" s="10"/>
      <c r="C73" s="8">
        <v>562</v>
      </c>
      <c r="D73" s="8">
        <v>562</v>
      </c>
      <c r="E73" s="8">
        <v>562</v>
      </c>
      <c r="F73" s="8">
        <v>562</v>
      </c>
      <c r="G73" s="8"/>
      <c r="H73" s="8"/>
      <c r="I73" s="8"/>
      <c r="J73" s="2"/>
      <c r="K73" s="2"/>
    </row>
    <row r="74" spans="1:11" ht="15.75" customHeight="1" thickTop="1" thickBot="1">
      <c r="A74" s="11" t="s">
        <v>20</v>
      </c>
      <c r="B74" s="10"/>
      <c r="C74" s="8">
        <v>516</v>
      </c>
      <c r="D74" s="8">
        <v>516</v>
      </c>
      <c r="E74" s="8">
        <v>516</v>
      </c>
      <c r="F74" s="8">
        <v>516</v>
      </c>
      <c r="G74" s="8"/>
      <c r="H74" s="8"/>
      <c r="I74" s="8"/>
      <c r="J74" s="2"/>
      <c r="K74" s="2"/>
    </row>
    <row r="75" spans="1:11" ht="15.75" customHeight="1" thickTop="1" thickBot="1">
      <c r="A75" s="11" t="s">
        <v>21</v>
      </c>
      <c r="B75" s="10"/>
      <c r="C75" s="8">
        <v>466</v>
      </c>
      <c r="D75" s="8">
        <v>466</v>
      </c>
      <c r="E75" s="8">
        <v>466</v>
      </c>
      <c r="F75" s="8">
        <v>466</v>
      </c>
      <c r="G75" s="8"/>
      <c r="H75" s="8"/>
      <c r="I75" s="8"/>
      <c r="J75" s="2"/>
      <c r="K75" s="2"/>
    </row>
    <row r="76" spans="1:11" ht="15.75" customHeight="1" thickTop="1" thickBot="1">
      <c r="A76" s="7" t="s">
        <v>22</v>
      </c>
      <c r="B76" s="12">
        <f t="shared" ref="B76:I76" si="4">SUM(B68:B75)</f>
        <v>405</v>
      </c>
      <c r="C76" s="12">
        <f t="shared" si="4"/>
        <v>2971</v>
      </c>
      <c r="D76" s="12">
        <f t="shared" si="4"/>
        <v>2971</v>
      </c>
      <c r="E76" s="12">
        <f t="shared" si="4"/>
        <v>2971</v>
      </c>
      <c r="F76" s="12">
        <f t="shared" si="4"/>
        <v>2971</v>
      </c>
      <c r="G76" s="12">
        <f t="shared" si="4"/>
        <v>1427</v>
      </c>
      <c r="H76" s="12">
        <f t="shared" si="4"/>
        <v>1427</v>
      </c>
      <c r="I76" s="15">
        <f t="shared" si="4"/>
        <v>1427</v>
      </c>
      <c r="J76" s="2"/>
      <c r="K76" s="2"/>
    </row>
    <row r="77" spans="1:11" ht="15.75" customHeight="1" thickTop="1" thickBot="1">
      <c r="A77" s="2"/>
      <c r="B77" s="2"/>
      <c r="C77" s="2"/>
      <c r="D77" s="2"/>
      <c r="E77" s="2"/>
      <c r="F77" s="2"/>
      <c r="G77" s="2"/>
      <c r="H77" s="2"/>
      <c r="I77" s="14">
        <f>SUM(B76:I76)</f>
        <v>16570</v>
      </c>
      <c r="J77" s="2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thickBo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64" t="s">
        <v>48</v>
      </c>
      <c r="H80" s="57">
        <f>+I63+I50+I36+I23+I77</f>
        <v>306695</v>
      </c>
      <c r="I80" s="66"/>
      <c r="J80" s="2"/>
      <c r="K80" s="2"/>
    </row>
    <row r="81" spans="1:11" ht="15.75" customHeight="1" thickBot="1">
      <c r="A81" s="2"/>
      <c r="B81" s="2"/>
      <c r="C81" s="2"/>
      <c r="D81" s="2"/>
      <c r="E81" s="2"/>
      <c r="F81" s="2"/>
      <c r="G81" s="65"/>
      <c r="H81" s="67"/>
      <c r="I81" s="68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1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G80:G81"/>
    <mergeCell ref="H80:I81"/>
    <mergeCell ref="A51:A53"/>
    <mergeCell ref="B51:I51"/>
    <mergeCell ref="B52:I52"/>
    <mergeCell ref="A65:A67"/>
    <mergeCell ref="B65:I65"/>
    <mergeCell ref="B66:I66"/>
  </mergeCells>
  <pageMargins left="0.27559055118110237" right="0.27559055118110237" top="0.15748031496062992" bottom="0.15748031496062992" header="0" footer="0"/>
  <pageSetup paperSize="5" scale="8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55</vt:i4>
      </vt:variant>
    </vt:vector>
  </HeadingPairs>
  <TitlesOfParts>
    <vt:vector size="55" baseType="lpstr">
      <vt:lpstr>TOTAL NACIONAL</vt:lpstr>
      <vt:lpstr>BARAHONA </vt:lpstr>
      <vt:lpstr>BARAHONA 1</vt:lpstr>
      <vt:lpstr>BARAHORA2</vt:lpstr>
      <vt:lpstr> SAN JUAN</vt:lpstr>
      <vt:lpstr> SAN JUAN1</vt:lpstr>
      <vt:lpstr>SAN JUAN2</vt:lpstr>
      <vt:lpstr>AZUA</vt:lpstr>
      <vt:lpstr>AZUA1</vt:lpstr>
      <vt:lpstr>AZUA2 </vt:lpstr>
      <vt:lpstr>SAN CRISTOBAL</vt:lpstr>
      <vt:lpstr>SAN CRISTOBAL1</vt:lpstr>
      <vt:lpstr>SAN CRISTOBAL2</vt:lpstr>
      <vt:lpstr>SAN PEDRO</vt:lpstr>
      <vt:lpstr>SAN PEDRO1</vt:lpstr>
      <vt:lpstr>SAN PEDRO2</vt:lpstr>
      <vt:lpstr>LA VEGA T</vt:lpstr>
      <vt:lpstr>LA VEGA1</vt:lpstr>
      <vt:lpstr>LA  VEGA2</vt:lpstr>
      <vt:lpstr>SAN FRANCISCO</vt:lpstr>
      <vt:lpstr>SAN FRANCISCO1</vt:lpstr>
      <vt:lpstr>SAN FRANCISCO2</vt:lpstr>
      <vt:lpstr>SANTIAGO</vt:lpstr>
      <vt:lpstr>SANTIAGO1</vt:lpstr>
      <vt:lpstr>SANTIAGO2</vt:lpstr>
      <vt:lpstr>MAO VALVERDE</vt:lpstr>
      <vt:lpstr>MAO VALVERDE1</vt:lpstr>
      <vt:lpstr>MAO2</vt:lpstr>
      <vt:lpstr>10 SANTO DOMINGO II</vt:lpstr>
      <vt:lpstr>10 SANTO DOMINGO II1</vt:lpstr>
      <vt:lpstr>SANTO DOMINGO II2</vt:lpstr>
      <vt:lpstr>PUERTO PLATA</vt:lpstr>
      <vt:lpstr>PUERTO PLATA1</vt:lpstr>
      <vt:lpstr>PUERTO PLATA2</vt:lpstr>
      <vt:lpstr>HIGÜEY</vt:lpstr>
      <vt:lpstr>HIGÜEY1</vt:lpstr>
      <vt:lpstr>HIGUEY2</vt:lpstr>
      <vt:lpstr>MONTECRISTI</vt:lpstr>
      <vt:lpstr>MONTECRISTI1</vt:lpstr>
      <vt:lpstr>MONTECRISTI2</vt:lpstr>
      <vt:lpstr>NAGUA</vt:lpstr>
      <vt:lpstr>NAGUA1</vt:lpstr>
      <vt:lpstr>NAGUA2</vt:lpstr>
      <vt:lpstr>15 SANTO DOMINGO III</vt:lpstr>
      <vt:lpstr>15 SANTO DOMINGO III-1</vt:lpstr>
      <vt:lpstr>SANTO DOMINDO III2</vt:lpstr>
      <vt:lpstr>COTUÍ</vt:lpstr>
      <vt:lpstr>COTUÍ1</vt:lpstr>
      <vt:lpstr>COTUI 2</vt:lpstr>
      <vt:lpstr>MONTE PLATA</vt:lpstr>
      <vt:lpstr>MONTE PLATA1</vt:lpstr>
      <vt:lpstr>MONTE PLATA2 </vt:lpstr>
      <vt:lpstr>NEYBA </vt:lpstr>
      <vt:lpstr>NEYBA 1</vt:lpstr>
      <vt:lpstr>NEYBA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 Miguel Ledesma Lara</dc:creator>
  <cp:lastModifiedBy>Ronal Miguel Ledesma Lara</cp:lastModifiedBy>
  <cp:lastPrinted>2022-03-07T19:36:21Z</cp:lastPrinted>
  <dcterms:created xsi:type="dcterms:W3CDTF">2022-02-22T17:51:40Z</dcterms:created>
  <dcterms:modified xsi:type="dcterms:W3CDTF">2023-02-03T14:08:01Z</dcterms:modified>
</cp:coreProperties>
</file>