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20" yWindow="60" windowWidth="11220" windowHeight="8340" tabRatio="817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Titles" localSheetId="0">Presupuesto!$1:$12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3" l="1"/>
  <c r="D39" i="3" l="1"/>
  <c r="D49" i="3"/>
  <c r="D50" i="3"/>
  <c r="D61" i="3"/>
  <c r="D62" i="3"/>
  <c r="D65" i="3"/>
  <c r="D69" i="3"/>
  <c r="D78" i="3"/>
  <c r="D93" i="3"/>
  <c r="D95" i="3"/>
  <c r="D128" i="3"/>
  <c r="D129" i="3"/>
  <c r="F162" i="3" l="1"/>
  <c r="F167" i="3" s="1"/>
  <c r="F170" i="3" l="1"/>
  <c r="F171" i="3"/>
  <c r="F166" i="3"/>
  <c r="F173" i="3" s="1"/>
  <c r="F168" i="3"/>
  <c r="F169" i="3"/>
  <c r="F172" i="3"/>
  <c r="F175" i="3" l="1"/>
  <c r="F177" i="3" s="1"/>
</calcChain>
</file>

<file path=xl/sharedStrings.xml><?xml version="1.0" encoding="utf-8"?>
<sst xmlns="http://schemas.openxmlformats.org/spreadsheetml/2006/main" count="279" uniqueCount="156">
  <si>
    <t xml:space="preserve">Descripción </t>
  </si>
  <si>
    <t>Und.</t>
  </si>
  <si>
    <t>Cantidad</t>
  </si>
  <si>
    <t>Sub-Total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</si>
  <si>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</si>
  <si>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</si>
  <si>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</si>
  <si>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</si>
  <si>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mt²</t>
  </si>
  <si>
    <t>REPARACIONES</t>
  </si>
  <si>
    <t xml:space="preserve">Modulo de Aula y Baños </t>
  </si>
  <si>
    <t>Correcciones de grietas superficiales: corte con pulidora zona afectada mínimo 5cm, limpieza, adherente thorobon y pañete</t>
  </si>
  <si>
    <t>ml</t>
  </si>
  <si>
    <t xml:space="preserve">Limpieza de cerámica en baños </t>
  </si>
  <si>
    <t>unds</t>
  </si>
  <si>
    <t xml:space="preserve">Limpieza de techo con máquina hidrolavadora de 2500psi y sondeos de desagues </t>
  </si>
  <si>
    <t>Pintura de aluminio en techo</t>
  </si>
  <si>
    <t xml:space="preserve">Limpieza de registros </t>
  </si>
  <si>
    <t xml:space="preserve">Brillado y cristalizado de pisos </t>
  </si>
  <si>
    <t xml:space="preserve">Brillado de escalones </t>
  </si>
  <si>
    <t xml:space="preserve">Pintura acrílica en muros, techo y vigas </t>
  </si>
  <si>
    <t xml:space="preserve">Pintura satinada hasta 1.50 mt SOBRE NIVEL DE PISO </t>
  </si>
  <si>
    <t xml:space="preserve">Pintura en puertas  (ambos lados) </t>
  </si>
  <si>
    <t xml:space="preserve">Pintura en protectores </t>
  </si>
  <si>
    <t xml:space="preserve">Modulo de Aula Inicial </t>
  </si>
  <si>
    <t>Reparación en gabinetes: pintura, ajuste, tirador</t>
  </si>
  <si>
    <t>p.a</t>
  </si>
  <si>
    <t xml:space="preserve">Pintura de colores en malla ciclónica </t>
  </si>
  <si>
    <t xml:space="preserve">Pintura acrílica en muros (bordillos) </t>
  </si>
  <si>
    <t xml:space="preserve">Cancha Deportiva </t>
  </si>
  <si>
    <t xml:space="preserve">Pintura en piso de cancha: Tennis Court en Zona de Juego y de Tránsito blanca en lineas de demarcación </t>
  </si>
  <si>
    <t xml:space="preserve">AREA EXTERIOR </t>
  </si>
  <si>
    <t xml:space="preserve">Verja Perimetral </t>
  </si>
  <si>
    <t xml:space="preserve">Pintura acrílica en muro, columnas y viga de amarre </t>
  </si>
  <si>
    <t xml:space="preserve">Pintura en puerta de tola (entrada vehicular y peatonal) </t>
  </si>
  <si>
    <t>Parqueo</t>
  </si>
  <si>
    <t>Limpieza piso de parqueo con máquina hidrolavadora de 2500psi</t>
  </si>
  <si>
    <t xml:space="preserve">Sealer en piso de parqueo </t>
  </si>
  <si>
    <t xml:space="preserve">Miscelaneos </t>
  </si>
  <si>
    <t xml:space="preserve">Acondicionamiento tarja y base de bandera </t>
  </si>
  <si>
    <t>und</t>
  </si>
  <si>
    <t>Sealer en piso de área cívica</t>
  </si>
  <si>
    <t xml:space="preserve">Limpieza y acondicionamiento letras en sintra de 8" </t>
  </si>
  <si>
    <t xml:space="preserve">Terminación de Techos : </t>
  </si>
  <si>
    <t>Impermeab. en lona asfáltica de 3mm (granular)</t>
  </si>
  <si>
    <t xml:space="preserve">Terminación de Superficies </t>
  </si>
  <si>
    <t xml:space="preserve">Revestimientos </t>
  </si>
  <si>
    <t xml:space="preserve">Acabados </t>
  </si>
  <si>
    <t xml:space="preserve">Terminación de Pisos </t>
  </si>
  <si>
    <t xml:space="preserve">Instalaciones Sanitarias </t>
  </si>
  <si>
    <t>pie²</t>
  </si>
  <si>
    <t xml:space="preserve">Puertas y Ventanas </t>
  </si>
  <si>
    <t xml:space="preserve">Barra antipánico en puertas </t>
  </si>
  <si>
    <t>Aceras Perimetral, Ancho = 2.00 mts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</si>
  <si>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</si>
  <si>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</si>
  <si>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</si>
  <si>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</si>
  <si>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</si>
  <si>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</si>
  <si>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</si>
  <si>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</si>
  <si>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INSTALACIONES ELECTRICAS</t>
  </si>
  <si>
    <t>UD</t>
  </si>
  <si>
    <t>m2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</si>
  <si>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</si>
  <si>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</si>
  <si>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</si>
  <si>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</si>
  <si>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</si>
  <si>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</si>
  <si>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</si>
  <si>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 xml:space="preserve">Combinación de Aula + Baños </t>
  </si>
  <si>
    <t>mt ²</t>
  </si>
  <si>
    <t>Pinturas</t>
  </si>
  <si>
    <t>Pintura Acrílica para muros y techos</t>
  </si>
  <si>
    <t>Pintura Satinada para muros interiores y exteriores h=1.50 mt</t>
  </si>
  <si>
    <t>Descripción del Proyecto :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</si>
  <si>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</si>
  <si>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</si>
  <si>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</si>
  <si>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</si>
  <si>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</si>
  <si>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Aprobado Por: </t>
  </si>
  <si>
    <t>Encdo. Unidad de Infraestructura (OCI)</t>
  </si>
  <si>
    <t xml:space="preserve">PRESUPUESTO </t>
  </si>
  <si>
    <t>ESTEBAN DIAZ MONTERO - HOGAR DE NIÑOS HUERFANOS (LA SUIZA)</t>
  </si>
  <si>
    <t xml:space="preserve">CENTRO EDUCATIVO </t>
  </si>
  <si>
    <t xml:space="preserve">Acera Frontal o Llegada </t>
  </si>
  <si>
    <t xml:space="preserve">Impermeabilizante Modulo de Aulas                                                                                                                                                    </t>
  </si>
  <si>
    <t>Precio Unitario</t>
  </si>
  <si>
    <t>Ubicación Proyecto :HATO DAMAS, Prov. SAN CRISTOBAL</t>
  </si>
  <si>
    <t xml:space="preserve"> Reparación de modulos de  Aulas y Cocina - Comedor,Acondicionamiento Exterior, Acondicionamiento Area Civica </t>
  </si>
  <si>
    <t xml:space="preserve">Letrero de Promoción MINERD-OCI (Estruct. Metálica) </t>
  </si>
  <si>
    <t xml:space="preserve">Traslado de Mobiliario </t>
  </si>
  <si>
    <t>aulas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</si>
  <si>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</si>
  <si>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Limpieza y colocación de accesorios para lavamanos (incl. llave monomando)</t>
  </si>
  <si>
    <t xml:space="preserve">Retoques en Dibujos animados en muros y techo </t>
  </si>
  <si>
    <t>Pintura verja delimitante en malla ciclónica de 6´y bordillos de 3 lineas sobre nivel de piso</t>
  </si>
  <si>
    <t xml:space="preserve">Acondicionamiento de Rampa para minusválidos (incluye señalización) </t>
  </si>
  <si>
    <t>COMEDOR-COCINA T2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</si>
  <si>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</si>
  <si>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</si>
  <si>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</si>
  <si>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</si>
  <si>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 xml:space="preserve">Limpieza de Camara Septica Doble </t>
  </si>
  <si>
    <t>Limpieza de Vertedero revestido en cerámica</t>
  </si>
  <si>
    <t>Reparación puertas  (incluye: pulido, aplicación de sandblasting, pintura con compresor blanca y ajuste ** Ambos Lados **</t>
  </si>
  <si>
    <t>Reparación de ventanas: ajuste, lijado, pintura con compresor blanca, esmaltada y con brillo, masillado y colocación de operadores de palanca</t>
  </si>
  <si>
    <t>Resane de acera perimetral (aplicación de Concrete Renew de Mapei)</t>
  </si>
  <si>
    <t xml:space="preserve">Reparacion de Rampas para Minusválido (incluye Señalización) </t>
  </si>
  <si>
    <t xml:space="preserve">Suministro e instalacion de Tubos Fluorescentes 2x32W, 6500ºK, 120V, 60Hz. </t>
  </si>
  <si>
    <t>Suministro e instalacion de interruptor sencillo</t>
  </si>
  <si>
    <t>Suministro e instalacion de interruptores doble</t>
  </si>
  <si>
    <t xml:space="preserve">Suministro e instalacion de para interruptores tres vias </t>
  </si>
  <si>
    <t>Suministro e instalacion de salidas para Tomacorrientes Doble 120V</t>
  </si>
  <si>
    <t>Limpieza de ceramicas</t>
  </si>
  <si>
    <t xml:space="preserve">Acera Perimetral </t>
  </si>
  <si>
    <t>Pintura mantenimiento en protectores</t>
  </si>
  <si>
    <t>Instlacion Electrica</t>
  </si>
  <si>
    <t>Suministro e instalacion de Tubos Fluorescentes 2x32W, 6500ºK, 120V, 60Hz.</t>
  </si>
  <si>
    <t>Instalacion Sanitaria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</si>
  <si>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</si>
  <si>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Limpieza y Remoción y Bote de Lona Existente</t>
  </si>
  <si>
    <t>Suministro e instalacion de  Tomacorrientes Doble 120V</t>
  </si>
  <si>
    <t>Resane de acera perimetral (aplicación de Renovador de concreto )</t>
  </si>
  <si>
    <t xml:space="preserve">Remocion y bote de impermeabilizante </t>
  </si>
  <si>
    <t>Remocion y bote de lona asfaltica</t>
  </si>
  <si>
    <t>Pintura de columnas</t>
  </si>
  <si>
    <t>pa</t>
  </si>
  <si>
    <t>Suministro y colocacion de tableros</t>
  </si>
  <si>
    <t>Resane de piso de cancha</t>
  </si>
  <si>
    <t>Limpieza piso con máquina hidrolavadora de 2500psi</t>
  </si>
  <si>
    <t>Impermeab. en lona asfáltica de 4mm (granular)</t>
  </si>
  <si>
    <t>Baterias</t>
  </si>
  <si>
    <t>u</t>
  </si>
  <si>
    <t>Base de baterias</t>
  </si>
  <si>
    <t>Cables para baterias</t>
  </si>
  <si>
    <t>Colocar base y baterias</t>
  </si>
  <si>
    <t>Inversor</t>
  </si>
  <si>
    <t xml:space="preserve">MISCELANEOS 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</si>
  <si>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</si>
  <si>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</si>
  <si>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</si>
  <si>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</si>
  <si>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</si>
  <si>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</si>
  <si>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Varios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</si>
  <si>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</si>
  <si>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</si>
  <si>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</si>
  <si>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</si>
  <si>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</si>
  <si>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</si>
  <si>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>Pañetes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</si>
</sst>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000"/>
    <numFmt numFmtId="167" formatCode="_-* #,##0.00\ _P_t_s_-;\-* #,##0.00\ _P_t_s_-;_-* &quot;-&quot;??\ _P_t_s_-;_-@_-"/>
    <numFmt numFmtId="168" formatCode="_-* #,##0.00_-;\-* #,##0.00_-;_-* &quot;-&quot;??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0"/>
      <name val="Calibri"/>
      <family val="2"/>
      <scheme val="minor"/>
    </font>
    <font>
      <sz val="10"/>
      <name val="Courier"/>
      <family val="3"/>
    </font>
    <font>
      <sz val="10"/>
      <color indexed="8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u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9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3" fillId="33" borderId="0" applyNumberFormat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0" fontId="18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6" fillId="0" borderId="0"/>
    <xf numFmtId="0" fontId="16" fillId="0" borderId="0"/>
    <xf numFmtId="0" fontId="18" fillId="0" borderId="0"/>
    <xf numFmtId="0" fontId="18" fillId="0" borderId="0"/>
    <xf numFmtId="176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8" fillId="0" borderId="0" applyFill="0">
      <alignment horizontal="center"/>
    </xf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177" fontId="31" fillId="0" borderId="0"/>
    <xf numFmtId="177" fontId="31" fillId="0" borderId="0"/>
    <xf numFmtId="0" fontId="17" fillId="0" borderId="0"/>
    <xf numFmtId="0" fontId="16" fillId="0" borderId="0"/>
    <xf numFmtId="0" fontId="1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32" fillId="22" borderId="13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8" fontId="16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6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indent="1"/>
    </xf>
    <xf numFmtId="0" fontId="5" fillId="2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right" vertical="center" indent="1"/>
    </xf>
    <xf numFmtId="0" fontId="9" fillId="3" borderId="1" xfId="0" applyFont="1" applyFill="1" applyBorder="1" applyAlignment="1" applyProtection="1">
      <alignment vertical="center" wrapText="1"/>
    </xf>
    <xf numFmtId="10" fontId="3" fillId="2" borderId="0" xfId="2" applyNumberFormat="1" applyFont="1" applyFill="1" applyBorder="1" applyAlignment="1" applyProtection="1">
      <alignment horizontal="right" vertical="center" indent="1"/>
    </xf>
    <xf numFmtId="0" fontId="3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165" fontId="3" fillId="0" borderId="0" xfId="236" applyFont="1" applyBorder="1" applyAlignment="1" applyProtection="1">
      <alignment horizontal="right" vertical="center" indent="1"/>
    </xf>
    <xf numFmtId="0" fontId="6" fillId="2" borderId="0" xfId="0" applyFont="1" applyFill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165" fontId="8" fillId="3" borderId="16" xfId="0" applyNumberFormat="1" applyFont="1" applyFill="1" applyBorder="1" applyAlignment="1" applyProtection="1">
      <alignment horizontal="center" vertical="center"/>
    </xf>
    <xf numFmtId="165" fontId="8" fillId="3" borderId="15" xfId="0" applyNumberFormat="1" applyFont="1" applyFill="1" applyBorder="1" applyAlignment="1" applyProtection="1">
      <alignment horizontal="center" vertical="center"/>
    </xf>
    <xf numFmtId="165" fontId="8" fillId="3" borderId="17" xfId="236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65" fontId="8" fillId="0" borderId="0" xfId="0" applyNumberFormat="1" applyFont="1" applyFill="1" applyBorder="1" applyAlignment="1" applyProtection="1">
      <alignment horizontal="center" vertical="center"/>
    </xf>
    <xf numFmtId="165" fontId="8" fillId="0" borderId="0" xfId="236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37" fillId="0" borderId="0" xfId="219" applyFont="1" applyAlignment="1">
      <alignment vertical="center"/>
    </xf>
    <xf numFmtId="4" fontId="37" fillId="0" borderId="0" xfId="219" applyNumberFormat="1" applyFont="1" applyAlignment="1">
      <alignment horizontal="center" vertical="center"/>
    </xf>
    <xf numFmtId="165" fontId="37" fillId="0" borderId="0" xfId="219" applyNumberFormat="1" applyFont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 indent="1"/>
    </xf>
    <xf numFmtId="0" fontId="5" fillId="0" borderId="0" xfId="0" applyFont="1" applyFill="1" applyBorder="1" applyAlignment="1" applyProtection="1">
      <alignment vertical="center" wrapText="1"/>
    </xf>
    <xf numFmtId="0" fontId="38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4" fontId="35" fillId="0" borderId="0" xfId="0" applyNumberFormat="1" applyFont="1" applyBorder="1" applyAlignment="1">
      <alignment horizontal="right" vertical="center" indent="1"/>
    </xf>
    <xf numFmtId="0" fontId="39" fillId="0" borderId="7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165" fontId="37" fillId="34" borderId="0" xfId="0" applyNumberFormat="1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right" vertical="center" indent="1"/>
      <protection locked="0"/>
    </xf>
    <xf numFmtId="165" fontId="6" fillId="2" borderId="0" xfId="0" applyNumberFormat="1" applyFont="1" applyFill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Border="1" applyAlignment="1" applyProtection="1">
      <alignment horizontal="right" vertical="center" indent="1"/>
    </xf>
    <xf numFmtId="165" fontId="3" fillId="2" borderId="0" xfId="0" applyNumberFormat="1" applyFont="1" applyFill="1" applyBorder="1" applyAlignment="1" applyProtection="1">
      <alignment horizontal="right" vertical="center" indent="1"/>
    </xf>
    <xf numFmtId="165" fontId="35" fillId="0" borderId="0" xfId="0" applyNumberFormat="1" applyFont="1" applyBorder="1" applyAlignment="1">
      <alignment horizontal="right" vertical="center" indent="1"/>
    </xf>
    <xf numFmtId="165" fontId="11" fillId="3" borderId="5" xfId="1" applyNumberFormat="1" applyFont="1" applyFill="1" applyBorder="1" applyAlignment="1" applyProtection="1">
      <alignment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3" fillId="2" borderId="0" xfId="2" applyNumberFormat="1" applyFont="1" applyFill="1" applyBorder="1" applyAlignment="1" applyProtection="1">
      <alignment vertical="center"/>
    </xf>
    <xf numFmtId="165" fontId="8" fillId="3" borderId="5" xfId="1" applyNumberFormat="1" applyFont="1" applyFill="1" applyBorder="1" applyAlignment="1" applyProtection="1">
      <alignment vertical="center" wrapText="1"/>
    </xf>
    <xf numFmtId="165" fontId="3" fillId="2" borderId="0" xfId="0" applyNumberFormat="1" applyFont="1" applyFill="1" applyAlignment="1" applyProtection="1">
      <alignment vertical="center"/>
      <protection locked="0"/>
    </xf>
    <xf numFmtId="165" fontId="3" fillId="2" borderId="0" xfId="0" applyNumberFormat="1" applyFont="1" applyFill="1" applyAlignment="1" applyProtection="1">
      <alignment horizontal="right" vertical="center" indent="1"/>
      <protection locked="0"/>
    </xf>
    <xf numFmtId="165" fontId="0" fillId="0" borderId="0" xfId="0" applyNumberFormat="1" applyAlignment="1">
      <alignment horizontal="right" vertical="center" indent="1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41" fillId="0" borderId="0" xfId="0" applyFont="1" applyFill="1" applyBorder="1" applyAlignment="1" applyProtection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/>
    </xf>
    <xf numFmtId="2" fontId="43" fillId="0" borderId="0" xfId="0" applyNumberFormat="1" applyFont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45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5" fontId="3" fillId="0" borderId="0" xfId="236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/>
    <xf numFmtId="165" fontId="3" fillId="0" borderId="0" xfId="236" applyFont="1" applyFill="1" applyAlignment="1">
      <alignment horizontal="center" vertical="center"/>
    </xf>
    <xf numFmtId="165" fontId="37" fillId="0" borderId="0" xfId="236" applyNumberFormat="1" applyFont="1" applyFill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153" applyFont="1" applyBorder="1" applyAlignment="1">
      <alignment horizontal="center" vertical="center" wrapText="1"/>
    </xf>
    <xf numFmtId="165" fontId="5" fillId="0" borderId="0" xfId="236" applyFont="1" applyBorder="1" applyAlignment="1">
      <alignment vertical="center"/>
    </xf>
    <xf numFmtId="0" fontId="37" fillId="0" borderId="0" xfId="0" applyFont="1" applyFill="1" applyAlignment="1">
      <alignment vertical="center"/>
    </xf>
    <xf numFmtId="0" fontId="3" fillId="0" borderId="0" xfId="153" applyFont="1" applyFill="1" applyBorder="1" applyAlignment="1">
      <alignment vertical="center" wrapText="1"/>
    </xf>
    <xf numFmtId="164" fontId="11" fillId="3" borderId="3" xfId="1" applyFont="1" applyFill="1" applyBorder="1" applyAlignment="1" applyProtection="1">
      <alignment horizontal="center" vertical="center" wrapText="1"/>
    </xf>
    <xf numFmtId="164" fontId="11" fillId="3" borderId="4" xfId="1" applyFont="1" applyFill="1" applyBorder="1" applyAlignment="1" applyProtection="1">
      <alignment horizontal="center" vertical="center" wrapText="1"/>
    </xf>
    <xf numFmtId="164" fontId="8" fillId="3" borderId="3" xfId="1" applyFont="1" applyFill="1" applyBorder="1" applyAlignment="1" applyProtection="1">
      <alignment horizontal="center" vertical="center" wrapText="1"/>
    </xf>
    <xf numFmtId="164" fontId="8" fillId="3" borderId="4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40" fillId="2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54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omma" xfId="236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" xfId="1" builtinId="4"/>
    <cellStyle name="Currency [0] 2" xfId="59"/>
    <cellStyle name="Currency 2" xfId="60"/>
    <cellStyle name="Currency 3" xfId="61"/>
    <cellStyle name="Currency 4" xfId="62"/>
    <cellStyle name="Currency 6" xfId="63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6 - 20%" xfId="92"/>
    <cellStyle name="Énfasis6 - 20% 2" xfId="93"/>
    <cellStyle name="Énfasis6 - 40%" xfId="94"/>
    <cellStyle name="Énfasis6 - 40% 2" xfId="95"/>
    <cellStyle name="Énfasis6 - 60%" xfId="96"/>
    <cellStyle name="Euro" xfId="97"/>
    <cellStyle name="Euro 2" xfId="98"/>
    <cellStyle name="Euro 2 2" xfId="99"/>
    <cellStyle name="Euro_Analisis Barahona" xfId="100"/>
    <cellStyle name="Explanatory Text" xfId="101"/>
    <cellStyle name="Heading 1" xfId="102"/>
    <cellStyle name="Heading 2" xfId="103"/>
    <cellStyle name="Heading 3" xfId="104"/>
    <cellStyle name="Millares 10" xfId="238"/>
    <cellStyle name="Millares 10 2" xfId="105"/>
    <cellStyle name="Millares 11 2" xfId="106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9" xfId="143"/>
    <cellStyle name="Millares 9 2" xfId="221"/>
    <cellStyle name="Moneda 17" xfId="239"/>
    <cellStyle name="Moneda 18" xfId="240"/>
    <cellStyle name="Moneda 2" xfId="144"/>
    <cellStyle name="Moneda 2 2" xfId="145"/>
    <cellStyle name="Moneda 2 2 2" xfId="146"/>
    <cellStyle name="Moneda 2 3" xfId="147"/>
    <cellStyle name="Moneda 2 4" xfId="220"/>
    <cellStyle name="Moneda 2 4 2" xfId="237"/>
    <cellStyle name="Moneda 20" xfId="241"/>
    <cellStyle name="Moneda 3" xfId="148"/>
    <cellStyle name="Moneda 3 2" xfId="149"/>
    <cellStyle name="Moneda 3 3" xfId="242"/>
    <cellStyle name="Moneda 4" xfId="150"/>
    <cellStyle name="Moneda 4 2" xfId="151"/>
    <cellStyle name="Moneda 5" xfId="222"/>
    <cellStyle name="No-definido" xfId="243"/>
    <cellStyle name="Normal" xfId="0" builtinId="0"/>
    <cellStyle name="Normal - Style1" xfId="152"/>
    <cellStyle name="Normal 10" xfId="153"/>
    <cellStyle name="Normal 11" xfId="154"/>
    <cellStyle name="Normal 12" xfId="155"/>
    <cellStyle name="Normal 13" xfId="156"/>
    <cellStyle name="Normal 14" xfId="157"/>
    <cellStyle name="Normal 14 2" xfId="218"/>
    <cellStyle name="Normal 15" xfId="158"/>
    <cellStyle name="Normal 15 2" xfId="159"/>
    <cellStyle name="Normal 15 2 2" xfId="223"/>
    <cellStyle name="Normal 15 3" xfId="224"/>
    <cellStyle name="Normal 16" xfId="160"/>
    <cellStyle name="Normal 16 2" xfId="225"/>
    <cellStyle name="Normal 17" xfId="161"/>
    <cellStyle name="Normal 17 2" xfId="226"/>
    <cellStyle name="Normal 18" xfId="162"/>
    <cellStyle name="Normal 19" xfId="163"/>
    <cellStyle name="Normal 19 2" xfId="227"/>
    <cellStyle name="Normal 2" xfId="164"/>
    <cellStyle name="Normal 2 10" xfId="165"/>
    <cellStyle name="Normal 2 2" xfId="166"/>
    <cellStyle name="Normal 2 2 2" xfId="167"/>
    <cellStyle name="Normal 2 3" xfId="168"/>
    <cellStyle name="Normal 2 33" xfId="169"/>
    <cellStyle name="Normal 2 33 2" xfId="170"/>
    <cellStyle name="Normal 2 4" xfId="171"/>
    <cellStyle name="Normal 2 5" xfId="172"/>
    <cellStyle name="Normal 2 5 2" xfId="173"/>
    <cellStyle name="Normal 2 5 3" xfId="228"/>
    <cellStyle name="Normal 2 6" xfId="229"/>
    <cellStyle name="Normal 2 7" xfId="174"/>
    <cellStyle name="Normal 2_Edificio #01, Palmeras de Cabarete - Oficial" xfId="175"/>
    <cellStyle name="Normal 20" xfId="176"/>
    <cellStyle name="Normal 21" xfId="177"/>
    <cellStyle name="Normal 21 2" xfId="230"/>
    <cellStyle name="Normal 22" xfId="178"/>
    <cellStyle name="Normal 23" xfId="179"/>
    <cellStyle name="Normal 24" xfId="180"/>
    <cellStyle name="Normal 25" xfId="181"/>
    <cellStyle name="Normal 26" xfId="182"/>
    <cellStyle name="Normal 27" xfId="183"/>
    <cellStyle name="Normal 28" xfId="219"/>
    <cellStyle name="Normal 29" xfId="244"/>
    <cellStyle name="Normal 3" xfId="184"/>
    <cellStyle name="Normal 3 2" xfId="185"/>
    <cellStyle name="Normal 3 2 2" xfId="186"/>
    <cellStyle name="Normal 3 2 2 2" xfId="187"/>
    <cellStyle name="Normal 3 3" xfId="188"/>
    <cellStyle name="Normal 3 4" xfId="231"/>
    <cellStyle name="Normal 30" xfId="189"/>
    <cellStyle name="Normal 31" xfId="190"/>
    <cellStyle name="Normal 32" xfId="245"/>
    <cellStyle name="Normal 33" xfId="246"/>
    <cellStyle name="Normal 34" xfId="247"/>
    <cellStyle name="Normal 35" xfId="248"/>
    <cellStyle name="Normal 36" xfId="249"/>
    <cellStyle name="Normal 37" xfId="250"/>
    <cellStyle name="Normal 4" xfId="191"/>
    <cellStyle name="Normal 4 2" xfId="192"/>
    <cellStyle name="Normal 4 3" xfId="251"/>
    <cellStyle name="Normal 4 3 2" xfId="193"/>
    <cellStyle name="Normal 4 3 2 2" xfId="232"/>
    <cellStyle name="Normal 5" xfId="194"/>
    <cellStyle name="Normal 5 2" xfId="195"/>
    <cellStyle name="Normal 5 3" xfId="252"/>
    <cellStyle name="Normal 6" xfId="196"/>
    <cellStyle name="Normal 6 2" xfId="197"/>
    <cellStyle name="Normal 6 2 2" xfId="198"/>
    <cellStyle name="Normal 6 2 2 2" xfId="233"/>
    <cellStyle name="Normal 7" xfId="199"/>
    <cellStyle name="Normal 7 2" xfId="200"/>
    <cellStyle name="Normal 8" xfId="201"/>
    <cellStyle name="Normal 8 2" xfId="202"/>
    <cellStyle name="Normal 9" xfId="203"/>
    <cellStyle name="Normal 9 2" xfId="204"/>
    <cellStyle name="Output" xfId="205"/>
    <cellStyle name="Percent" xfId="2" builtinId="5"/>
    <cellStyle name="Percent 2" xfId="206"/>
    <cellStyle name="Percent 2 2" xfId="207"/>
    <cellStyle name="Percent 3" xfId="208"/>
    <cellStyle name="Percent 5" xfId="209"/>
    <cellStyle name="Percent 8" xfId="210"/>
    <cellStyle name="Porcentaje 2" xfId="211"/>
    <cellStyle name="Porcentaje 2 2" xfId="234"/>
    <cellStyle name="Porcentaje 3" xfId="235"/>
    <cellStyle name="Porcentaje 4" xfId="253"/>
    <cellStyle name="Porcentual 2" xfId="212"/>
    <cellStyle name="Porcentual 2 2" xfId="213"/>
    <cellStyle name="Porcentual 3" xfId="214"/>
    <cellStyle name="Title" xfId="215"/>
    <cellStyle name="Título de hoja" xfId="216"/>
    <cellStyle name="Währung" xfId="217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95250</xdr:rowOff>
    </xdr:from>
    <xdr:ext cx="2171700" cy="9715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2171700" cy="971550"/>
        </a:xfrm>
        <a:prstGeom prst="rect">
          <a:avLst/>
        </a:prstGeom>
      </xdr:spPr>
    </xdr:pic>
    <xdr:clientData/>
  </xdr:oneCellAnchor>
  <xdr:twoCellAnchor>
    <xdr:from>
      <xdr:col>2</xdr:col>
      <xdr:colOff>323851</xdr:colOff>
      <xdr:row>0</xdr:row>
      <xdr:rowOff>161925</xdr:rowOff>
    </xdr:from>
    <xdr:to>
      <xdr:col>5</xdr:col>
      <xdr:colOff>990602</xdr:colOff>
      <xdr:row>5</xdr:row>
      <xdr:rowOff>95250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6" y="161925"/>
          <a:ext cx="280987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82"/>
  <sheetViews>
    <sheetView showGridLines="0" tabSelected="1" view="pageBreakPreview" topLeftCell="A5" zoomScaleNormal="100" zoomScaleSheetLayoutView="100" workbookViewId="0">
      <selection activeCell="E15" sqref="E15:F160"/>
    </sheetView>
  </sheetViews>
  <sheetFormatPr defaultColWidth="11.42578125" defaultRowHeight="15"/>
  <cols>
    <col min="1" max="1" width="3.85546875" style="1" customWidth="1"/>
    <col min="2" max="2" width="53.7109375" style="4" customWidth="1"/>
    <col min="3" max="3" width="6.7109375" style="5" customWidth="1"/>
    <col min="4" max="4" width="12.28515625" style="6" customWidth="1"/>
    <col min="5" max="5" width="13.140625" style="68" customWidth="1"/>
    <col min="6" max="6" width="17.7109375" style="68" bestFit="1" customWidth="1"/>
    <col min="7" max="16384" width="11.42578125" style="1"/>
  </cols>
  <sheetData>
    <row r="1" spans="1:6" ht="14.1" customHeight="1">
      <c r="A1" s="104"/>
      <c r="B1" s="104"/>
      <c r="C1" s="104"/>
      <c r="D1" s="104"/>
      <c r="E1" s="104"/>
      <c r="F1" s="104"/>
    </row>
    <row r="2" spans="1:6" ht="14.1" customHeight="1">
      <c r="A2" s="21"/>
      <c r="B2" s="21"/>
      <c r="C2" s="21"/>
      <c r="D2" s="21"/>
      <c r="E2" s="56"/>
      <c r="F2" s="56"/>
    </row>
    <row r="3" spans="1:6" ht="14.1" customHeight="1">
      <c r="A3" s="21"/>
      <c r="B3" s="21"/>
      <c r="C3" s="21"/>
      <c r="D3" s="21"/>
      <c r="E3" s="56"/>
      <c r="F3" s="56"/>
    </row>
    <row r="4" spans="1:6" ht="14.1" customHeight="1">
      <c r="A4" s="27"/>
      <c r="B4" s="27"/>
      <c r="C4" s="27"/>
      <c r="D4" s="27"/>
      <c r="E4" s="56"/>
      <c r="F4" s="56"/>
    </row>
    <row r="5" spans="1:6" ht="14.1" customHeight="1">
      <c r="A5" s="27"/>
      <c r="B5" s="27"/>
      <c r="C5" s="27"/>
      <c r="D5" s="27"/>
      <c r="E5" s="56"/>
      <c r="F5" s="56"/>
    </row>
    <row r="6" spans="1:6" s="2" customFormat="1" ht="12.75">
      <c r="A6" s="105"/>
      <c r="B6" s="105"/>
      <c r="C6" s="105"/>
      <c r="D6" s="105"/>
      <c r="E6" s="105"/>
      <c r="F6" s="105"/>
    </row>
    <row r="7" spans="1:6" s="2" customFormat="1">
      <c r="A7" s="106" t="s">
        <v>85</v>
      </c>
      <c r="B7" s="106"/>
      <c r="C7" s="106"/>
      <c r="D7" s="106"/>
      <c r="E7" s="106"/>
      <c r="F7" s="106"/>
    </row>
    <row r="8" spans="1:6" s="2" customFormat="1" ht="12.75">
      <c r="A8" s="22"/>
      <c r="B8" s="23" t="s">
        <v>87</v>
      </c>
      <c r="C8" s="23" t="s">
        <v>77</v>
      </c>
      <c r="E8" s="57"/>
      <c r="F8" s="57"/>
    </row>
    <row r="9" spans="1:6" s="2" customFormat="1" ht="27" customHeight="1">
      <c r="A9" s="13"/>
      <c r="B9" s="24" t="s">
        <v>86</v>
      </c>
      <c r="C9" s="107" t="s">
        <v>92</v>
      </c>
      <c r="D9" s="107"/>
      <c r="E9" s="107"/>
      <c r="F9" s="107"/>
    </row>
    <row r="10" spans="1:6" s="2" customFormat="1" ht="12.75">
      <c r="A10" s="13"/>
      <c r="B10" s="23" t="s">
        <v>91</v>
      </c>
      <c r="C10" s="107"/>
      <c r="D10" s="107"/>
      <c r="E10" s="107"/>
      <c r="F10" s="107"/>
    </row>
    <row r="11" spans="1:6" s="2" customFormat="1" ht="13.5" thickBot="1">
      <c r="A11" s="13"/>
      <c r="C11" s="28"/>
      <c r="D11" s="28"/>
      <c r="E11" s="58"/>
      <c r="F11" s="58"/>
    </row>
    <row r="12" spans="1:6" s="2" customFormat="1" ht="13.5" thickBot="1">
      <c r="A12" s="13"/>
      <c r="B12" s="29" t="s">
        <v>0</v>
      </c>
      <c r="C12" s="30" t="s">
        <v>1</v>
      </c>
      <c r="D12" s="31" t="s">
        <v>2</v>
      </c>
      <c r="E12" s="32" t="s">
        <v>90</v>
      </c>
      <c r="F12" s="33" t="s">
        <v>3</v>
      </c>
    </row>
    <row r="13" spans="1:6" s="2" customFormat="1" ht="13.5" thickBot="1">
      <c r="A13" s="13"/>
      <c r="B13" s="37"/>
      <c r="C13" s="34"/>
      <c r="D13" s="35"/>
      <c r="E13" s="35"/>
      <c r="F13" s="36"/>
    </row>
    <row r="14" spans="1:6" s="3" customFormat="1" ht="13.5" thickBot="1">
      <c r="A14" s="14"/>
      <c r="B14" s="25" t="s">
        <v>4</v>
      </c>
      <c r="C14" s="16"/>
      <c r="D14" s="17"/>
      <c r="E14" s="59"/>
      <c r="F14" s="59"/>
    </row>
    <row r="15" spans="1:6" s="3" customFormat="1" ht="14.25" thickTop="1" thickBot="1">
      <c r="A15" s="14"/>
      <c r="B15" s="18" t="s">
        <v>93</v>
      </c>
      <c r="C15" s="16" t="s">
        <v>5</v>
      </c>
      <c r="D15" s="17">
        <v>1</v>
      </c>
      <c r="E15" s="59"/>
      <c r="F15" s="59"/>
    </row>
    <row r="16" spans="1:6" s="3" customFormat="1" ht="13.5" thickBot="1">
      <c r="A16" s="14"/>
      <c r="B16" s="25" t="s">
        <v>6</v>
      </c>
      <c r="C16" s="16"/>
      <c r="D16" s="17"/>
      <c r="E16" s="59"/>
      <c r="F16" s="59"/>
    </row>
    <row r="17" spans="1:6" s="3" customFormat="1" ht="26.25" thickTop="1">
      <c r="A17" s="14"/>
      <c r="B17" s="18" t="s">
        <v>7</v>
      </c>
      <c r="C17" s="16" t="s">
        <v>5</v>
      </c>
      <c r="D17" s="17">
        <v>1</v>
      </c>
      <c r="E17" s="59"/>
      <c r="F17" s="59"/>
    </row>
    <row r="18" spans="1:6" s="3" customFormat="1" ht="13.5" thickBot="1">
      <c r="A18" s="14"/>
      <c r="B18" s="38" t="s">
        <v>94</v>
      </c>
      <c r="C18" s="39" t="s">
        <v>95</v>
      </c>
      <c r="D18" s="40">
        <v>19</v>
      </c>
      <c r="E18" s="59"/>
      <c r="F18" s="59"/>
    </row>
    <row r="19" spans="1:6" s="3" customFormat="1" ht="13.5" thickBot="1">
      <c r="A19" s="14"/>
      <c r="B19" s="25" t="s">
        <v>9</v>
      </c>
      <c r="C19" s="16"/>
      <c r="D19" s="17"/>
      <c r="E19" s="59"/>
      <c r="F19" s="59"/>
    </row>
    <row r="20" spans="1:6" s="3" customFormat="1" ht="13.5" thickTop="1">
      <c r="A20" s="14"/>
      <c r="B20" s="19" t="s">
        <v>10</v>
      </c>
      <c r="C20" s="16"/>
      <c r="D20" s="17"/>
      <c r="E20" s="59"/>
      <c r="F20" s="59"/>
    </row>
    <row r="21" spans="1:6" s="3" customFormat="1" ht="25.5">
      <c r="A21" s="14"/>
      <c r="B21" s="18" t="s">
        <v>11</v>
      </c>
      <c r="C21" s="16" t="s">
        <v>12</v>
      </c>
      <c r="D21" s="17">
        <v>163</v>
      </c>
      <c r="E21" s="59"/>
      <c r="F21" s="59"/>
    </row>
    <row r="22" spans="1:6" s="3" customFormat="1" ht="12.75">
      <c r="A22" s="14"/>
      <c r="B22" s="18" t="s">
        <v>13</v>
      </c>
      <c r="C22" s="16" t="s">
        <v>8</v>
      </c>
      <c r="D22" s="17">
        <v>198</v>
      </c>
      <c r="E22" s="59"/>
      <c r="F22" s="59"/>
    </row>
    <row r="23" spans="1:6" s="3" customFormat="1" ht="63.75">
      <c r="A23" s="14"/>
      <c r="B23" s="18" t="s">
        <v>96</v>
      </c>
      <c r="C23" s="16" t="s">
        <v>14</v>
      </c>
      <c r="D23" s="17">
        <v>24</v>
      </c>
      <c r="E23" s="59"/>
      <c r="F23" s="59"/>
    </row>
    <row r="24" spans="1:6" s="3" customFormat="1" ht="25.5">
      <c r="A24" s="14"/>
      <c r="B24" s="18" t="s">
        <v>97</v>
      </c>
      <c r="C24" s="16" t="s">
        <v>14</v>
      </c>
      <c r="D24" s="17">
        <v>16</v>
      </c>
      <c r="E24" s="59"/>
      <c r="F24" s="59"/>
    </row>
    <row r="25" spans="1:6" s="3" customFormat="1" ht="25.5">
      <c r="A25" s="14"/>
      <c r="B25" s="18" t="s">
        <v>15</v>
      </c>
      <c r="C25" s="16" t="s">
        <v>8</v>
      </c>
      <c r="D25" s="17">
        <v>648</v>
      </c>
      <c r="E25" s="59"/>
      <c r="F25" s="59"/>
    </row>
    <row r="26" spans="1:6" s="3" customFormat="1" ht="12.75">
      <c r="A26" s="14"/>
      <c r="B26" s="18" t="s">
        <v>16</v>
      </c>
      <c r="C26" s="16" t="s">
        <v>8</v>
      </c>
      <c r="D26" s="17">
        <v>648</v>
      </c>
      <c r="E26" s="59"/>
      <c r="F26" s="59"/>
    </row>
    <row r="27" spans="1:6" s="3" customFormat="1" ht="12.75">
      <c r="A27" s="14"/>
      <c r="B27" s="18" t="s">
        <v>17</v>
      </c>
      <c r="C27" s="16" t="s">
        <v>14</v>
      </c>
      <c r="D27" s="17">
        <v>6</v>
      </c>
      <c r="E27" s="59"/>
      <c r="F27" s="59"/>
    </row>
    <row r="28" spans="1:6" s="3" customFormat="1" ht="12.75">
      <c r="A28" s="14"/>
      <c r="B28" s="18" t="s">
        <v>18</v>
      </c>
      <c r="C28" s="16" t="s">
        <v>8</v>
      </c>
      <c r="D28" s="17">
        <v>1128</v>
      </c>
      <c r="E28" s="59"/>
      <c r="F28" s="59"/>
    </row>
    <row r="29" spans="1:6" s="3" customFormat="1" ht="12.75">
      <c r="A29" s="14"/>
      <c r="B29" s="18" t="s">
        <v>19</v>
      </c>
      <c r="C29" s="16" t="s">
        <v>12</v>
      </c>
      <c r="D29" s="17">
        <v>62</v>
      </c>
      <c r="E29" s="59"/>
      <c r="F29" s="59"/>
    </row>
    <row r="30" spans="1:6" s="3" customFormat="1" ht="12.75">
      <c r="A30" s="14"/>
      <c r="B30" s="18" t="s">
        <v>20</v>
      </c>
      <c r="C30" s="16" t="s">
        <v>8</v>
      </c>
      <c r="D30" s="17">
        <v>3422.16</v>
      </c>
      <c r="E30" s="59"/>
      <c r="F30" s="59"/>
    </row>
    <row r="31" spans="1:6" s="3" customFormat="1" ht="12.75">
      <c r="A31" s="14"/>
      <c r="B31" s="18" t="s">
        <v>21</v>
      </c>
      <c r="C31" s="16" t="s">
        <v>8</v>
      </c>
      <c r="D31" s="17">
        <v>980.45</v>
      </c>
      <c r="E31" s="59"/>
      <c r="F31" s="59"/>
    </row>
    <row r="32" spans="1:6" s="3" customFormat="1" ht="12.75">
      <c r="A32" s="14"/>
      <c r="B32" s="18" t="s">
        <v>22</v>
      </c>
      <c r="C32" s="16" t="s">
        <v>8</v>
      </c>
      <c r="D32" s="17">
        <v>163</v>
      </c>
      <c r="E32" s="59"/>
      <c r="F32" s="59"/>
    </row>
    <row r="33" spans="1:6" s="3" customFormat="1" ht="12.75">
      <c r="A33" s="14"/>
      <c r="B33" s="18" t="s">
        <v>23</v>
      </c>
      <c r="C33" s="16" t="s">
        <v>8</v>
      </c>
      <c r="D33" s="17">
        <v>196</v>
      </c>
      <c r="E33" s="59"/>
      <c r="F33" s="59"/>
    </row>
    <row r="34" spans="1:6" s="3" customFormat="1" ht="12.75">
      <c r="A34" s="14"/>
      <c r="B34" s="14" t="s">
        <v>89</v>
      </c>
      <c r="C34" s="16" t="s">
        <v>8</v>
      </c>
      <c r="D34" s="26">
        <v>181.76</v>
      </c>
      <c r="E34" s="59"/>
      <c r="F34" s="59"/>
    </row>
    <row r="35" spans="1:6" s="3" customFormat="1" ht="12.75">
      <c r="A35" s="14"/>
      <c r="B35" s="14" t="s">
        <v>124</v>
      </c>
      <c r="C35" s="16" t="s">
        <v>8</v>
      </c>
      <c r="D35" s="26">
        <v>181.76</v>
      </c>
      <c r="E35" s="59"/>
      <c r="F35" s="59"/>
    </row>
    <row r="36" spans="1:6" s="3" customFormat="1" ht="12.75">
      <c r="A36" s="14"/>
      <c r="B36" s="19" t="s">
        <v>24</v>
      </c>
      <c r="C36" s="16"/>
      <c r="D36" s="17"/>
      <c r="E36" s="59"/>
      <c r="F36" s="59"/>
    </row>
    <row r="37" spans="1:6" s="3" customFormat="1" ht="12.75">
      <c r="A37" s="14"/>
      <c r="B37" s="18" t="s">
        <v>13</v>
      </c>
      <c r="C37" s="16" t="s">
        <v>8</v>
      </c>
      <c r="D37" s="17">
        <v>26.4</v>
      </c>
      <c r="E37" s="59"/>
      <c r="F37" s="59"/>
    </row>
    <row r="38" spans="1:6" s="3" customFormat="1" ht="25.5">
      <c r="A38" s="14"/>
      <c r="B38" s="18" t="s">
        <v>15</v>
      </c>
      <c r="C38" s="16" t="s">
        <v>8</v>
      </c>
      <c r="D38" s="17">
        <v>118</v>
      </c>
      <c r="E38" s="59"/>
      <c r="F38" s="59"/>
    </row>
    <row r="39" spans="1:6" s="3" customFormat="1" ht="12.75">
      <c r="A39" s="14"/>
      <c r="B39" s="18" t="s">
        <v>16</v>
      </c>
      <c r="C39" s="16" t="s">
        <v>8</v>
      </c>
      <c r="D39" s="17">
        <f>+D38</f>
        <v>118</v>
      </c>
      <c r="E39" s="59"/>
      <c r="F39" s="59"/>
    </row>
    <row r="40" spans="1:6" s="3" customFormat="1" ht="63.75">
      <c r="A40" s="14"/>
      <c r="B40" s="18" t="s">
        <v>96</v>
      </c>
      <c r="C40" s="16" t="s">
        <v>14</v>
      </c>
      <c r="D40" s="17">
        <v>2</v>
      </c>
      <c r="E40" s="59"/>
      <c r="F40" s="59"/>
    </row>
    <row r="41" spans="1:6" s="3" customFormat="1" ht="25.5">
      <c r="A41" s="14"/>
      <c r="B41" s="18" t="s">
        <v>97</v>
      </c>
      <c r="C41" s="16" t="s">
        <v>14</v>
      </c>
      <c r="D41" s="17">
        <v>2</v>
      </c>
      <c r="E41" s="59"/>
      <c r="F41" s="59"/>
    </row>
    <row r="42" spans="1:6" s="3" customFormat="1" ht="12.75">
      <c r="A42" s="14"/>
      <c r="B42" s="18" t="s">
        <v>17</v>
      </c>
      <c r="C42" s="16" t="s">
        <v>14</v>
      </c>
      <c r="D42" s="17">
        <v>1</v>
      </c>
      <c r="E42" s="59"/>
      <c r="F42" s="59"/>
    </row>
    <row r="43" spans="1:6" s="3" customFormat="1" ht="12.75">
      <c r="A43" s="14"/>
      <c r="B43" s="18" t="s">
        <v>25</v>
      </c>
      <c r="C43" s="16" t="s">
        <v>26</v>
      </c>
      <c r="D43" s="17">
        <v>1</v>
      </c>
      <c r="E43" s="59"/>
      <c r="F43" s="59"/>
    </row>
    <row r="44" spans="1:6" s="3" customFormat="1" ht="12.75">
      <c r="A44" s="14"/>
      <c r="B44" s="18" t="s">
        <v>18</v>
      </c>
      <c r="C44" s="16" t="s">
        <v>8</v>
      </c>
      <c r="D44" s="17">
        <v>116.9</v>
      </c>
      <c r="E44" s="59"/>
      <c r="F44" s="59"/>
    </row>
    <row r="45" spans="1:6" s="3" customFormat="1" ht="12.75">
      <c r="A45" s="14"/>
      <c r="B45" s="18" t="s">
        <v>20</v>
      </c>
      <c r="C45" s="16" t="s">
        <v>8</v>
      </c>
      <c r="D45" s="17">
        <v>322.39999999999998</v>
      </c>
      <c r="E45" s="59"/>
      <c r="F45" s="59"/>
    </row>
    <row r="46" spans="1:6" s="3" customFormat="1" ht="12.75">
      <c r="A46" s="14"/>
      <c r="B46" s="18" t="s">
        <v>21</v>
      </c>
      <c r="C46" s="16" t="s">
        <v>8</v>
      </c>
      <c r="D46" s="17">
        <v>196.2</v>
      </c>
      <c r="E46" s="59"/>
      <c r="F46" s="59"/>
    </row>
    <row r="47" spans="1:6" s="3" customFormat="1" ht="12.75">
      <c r="A47" s="14"/>
      <c r="B47" s="18" t="s">
        <v>22</v>
      </c>
      <c r="C47" s="16" t="s">
        <v>8</v>
      </c>
      <c r="D47" s="17">
        <v>12.6</v>
      </c>
      <c r="E47" s="59"/>
      <c r="F47" s="59"/>
    </row>
    <row r="48" spans="1:6" s="3" customFormat="1" ht="12.75">
      <c r="A48" s="14"/>
      <c r="B48" s="18" t="s">
        <v>23</v>
      </c>
      <c r="C48" s="16" t="s">
        <v>8</v>
      </c>
      <c r="D48" s="17">
        <v>43.3</v>
      </c>
      <c r="E48" s="59"/>
      <c r="F48" s="59"/>
    </row>
    <row r="49" spans="1:6" s="3" customFormat="1" ht="12.75">
      <c r="A49" s="14"/>
      <c r="B49" s="18" t="s">
        <v>27</v>
      </c>
      <c r="C49" s="16" t="s">
        <v>8</v>
      </c>
      <c r="D49" s="17">
        <f>1.8*40</f>
        <v>72</v>
      </c>
      <c r="E49" s="59"/>
      <c r="F49" s="59"/>
    </row>
    <row r="50" spans="1:6" s="3" customFormat="1" ht="12.75">
      <c r="A50" s="14"/>
      <c r="B50" s="18" t="s">
        <v>28</v>
      </c>
      <c r="C50" s="16" t="s">
        <v>8</v>
      </c>
      <c r="D50" s="17">
        <f>1*45</f>
        <v>45</v>
      </c>
      <c r="E50" s="59"/>
      <c r="F50" s="59"/>
    </row>
    <row r="51" spans="1:6" s="3" customFormat="1" ht="12.75">
      <c r="A51" s="14"/>
      <c r="B51" s="18" t="s">
        <v>98</v>
      </c>
      <c r="C51" s="16" t="s">
        <v>26</v>
      </c>
      <c r="D51" s="17">
        <v>1</v>
      </c>
      <c r="E51" s="59"/>
      <c r="F51" s="59"/>
    </row>
    <row r="52" spans="1:6" s="3" customFormat="1" ht="12.75">
      <c r="A52" s="14"/>
      <c r="B52" s="19" t="s">
        <v>29</v>
      </c>
      <c r="C52" s="16"/>
      <c r="D52" s="17"/>
      <c r="E52" s="59"/>
      <c r="F52" s="59"/>
    </row>
    <row r="53" spans="1:6" s="3" customFormat="1" ht="12.75">
      <c r="A53" s="14"/>
      <c r="B53" s="18" t="s">
        <v>133</v>
      </c>
      <c r="C53" s="16" t="s">
        <v>8</v>
      </c>
      <c r="D53" s="17">
        <v>608</v>
      </c>
      <c r="E53" s="59"/>
      <c r="F53" s="59"/>
    </row>
    <row r="54" spans="1:6" s="3" customFormat="1" ht="12.75">
      <c r="A54" s="14"/>
      <c r="B54" s="18" t="s">
        <v>132</v>
      </c>
      <c r="C54" s="16" t="s">
        <v>8</v>
      </c>
      <c r="D54" s="17">
        <v>608</v>
      </c>
      <c r="E54" s="59"/>
      <c r="F54" s="59"/>
    </row>
    <row r="55" spans="1:6" s="3" customFormat="1" ht="12.75">
      <c r="A55" s="14"/>
      <c r="B55" s="18" t="s">
        <v>129</v>
      </c>
      <c r="C55" s="16" t="s">
        <v>130</v>
      </c>
      <c r="D55" s="17">
        <v>1</v>
      </c>
      <c r="E55" s="59"/>
      <c r="F55" s="59"/>
    </row>
    <row r="56" spans="1:6" s="3" customFormat="1" ht="12.75">
      <c r="A56" s="14"/>
      <c r="B56" s="18" t="s">
        <v>131</v>
      </c>
      <c r="C56" s="16" t="s">
        <v>14</v>
      </c>
      <c r="D56" s="17">
        <v>2</v>
      </c>
      <c r="E56" s="59"/>
      <c r="F56" s="59"/>
    </row>
    <row r="57" spans="1:6" s="3" customFormat="1" ht="26.25" thickBot="1">
      <c r="A57" s="14"/>
      <c r="B57" s="18" t="s">
        <v>30</v>
      </c>
      <c r="C57" s="16" t="s">
        <v>8</v>
      </c>
      <c r="D57" s="17">
        <v>608</v>
      </c>
      <c r="E57" s="59"/>
      <c r="F57" s="59"/>
    </row>
    <row r="58" spans="1:6" s="3" customFormat="1" ht="13.5" thickBot="1">
      <c r="A58" s="14"/>
      <c r="B58" s="25" t="s">
        <v>31</v>
      </c>
      <c r="C58" s="16"/>
      <c r="D58" s="17"/>
      <c r="E58" s="59"/>
      <c r="F58" s="59"/>
    </row>
    <row r="59" spans="1:6" s="3" customFormat="1" ht="13.5" thickTop="1">
      <c r="A59" s="14"/>
      <c r="B59" s="19" t="s">
        <v>32</v>
      </c>
      <c r="C59" s="16"/>
      <c r="D59" s="17"/>
      <c r="E59" s="59"/>
      <c r="F59" s="59"/>
    </row>
    <row r="60" spans="1:6" s="3" customFormat="1" ht="12.75">
      <c r="A60" s="14"/>
      <c r="B60" s="18" t="s">
        <v>33</v>
      </c>
      <c r="C60" s="16" t="s">
        <v>8</v>
      </c>
      <c r="D60" s="17">
        <f>153*2.2*2</f>
        <v>673.2</v>
      </c>
      <c r="E60" s="59"/>
      <c r="F60" s="59"/>
    </row>
    <row r="61" spans="1:6" s="3" customFormat="1" ht="12.75">
      <c r="A61" s="14"/>
      <c r="B61" s="18" t="s">
        <v>34</v>
      </c>
      <c r="C61" s="16" t="s">
        <v>8</v>
      </c>
      <c r="D61" s="17">
        <f>4*2.5*2+(1.5*2*2.5)</f>
        <v>27.5</v>
      </c>
      <c r="E61" s="59"/>
      <c r="F61" s="59"/>
    </row>
    <row r="62" spans="1:6" s="3" customFormat="1" ht="25.5">
      <c r="A62" s="14"/>
      <c r="B62" s="18" t="s">
        <v>99</v>
      </c>
      <c r="C62" s="16" t="s">
        <v>8</v>
      </c>
      <c r="D62" s="17">
        <f>(18+32+18)*2.5</f>
        <v>170</v>
      </c>
      <c r="E62" s="59"/>
      <c r="F62" s="59"/>
    </row>
    <row r="63" spans="1:6" s="3" customFormat="1" ht="12.75">
      <c r="A63" s="14"/>
      <c r="B63" s="19" t="s">
        <v>35</v>
      </c>
      <c r="C63" s="16"/>
      <c r="D63" s="17"/>
      <c r="E63" s="59"/>
      <c r="F63" s="59"/>
    </row>
    <row r="64" spans="1:6" s="3" customFormat="1" ht="18" customHeight="1">
      <c r="A64" s="14"/>
      <c r="B64" s="18" t="s">
        <v>36</v>
      </c>
      <c r="C64" s="16" t="s">
        <v>8</v>
      </c>
      <c r="D64" s="17">
        <v>560</v>
      </c>
      <c r="E64" s="59"/>
      <c r="F64" s="59"/>
    </row>
    <row r="65" spans="1:6" s="3" customFormat="1" ht="12.75">
      <c r="A65" s="14"/>
      <c r="B65" s="18" t="s">
        <v>37</v>
      </c>
      <c r="C65" s="16" t="s">
        <v>8</v>
      </c>
      <c r="D65" s="17">
        <f>+D64</f>
        <v>560</v>
      </c>
      <c r="E65" s="59"/>
      <c r="F65" s="59"/>
    </row>
    <row r="66" spans="1:6" s="3" customFormat="1" ht="12.75">
      <c r="A66" s="14"/>
      <c r="B66" s="19" t="s">
        <v>38</v>
      </c>
      <c r="C66" s="16"/>
      <c r="D66" s="17"/>
      <c r="E66" s="59"/>
      <c r="F66" s="59"/>
    </row>
    <row r="67" spans="1:6" s="3" customFormat="1" ht="12.75">
      <c r="A67" s="14"/>
      <c r="B67" s="18" t="s">
        <v>39</v>
      </c>
      <c r="C67" s="16" t="s">
        <v>40</v>
      </c>
      <c r="D67" s="17">
        <v>1</v>
      </c>
      <c r="E67" s="59"/>
      <c r="F67" s="59"/>
    </row>
    <row r="68" spans="1:6" s="3" customFormat="1" ht="18" customHeight="1">
      <c r="A68" s="14"/>
      <c r="B68" s="18" t="s">
        <v>36</v>
      </c>
      <c r="C68" s="16" t="s">
        <v>8</v>
      </c>
      <c r="D68" s="17">
        <v>186</v>
      </c>
      <c r="E68" s="59"/>
      <c r="F68" s="59"/>
    </row>
    <row r="69" spans="1:6" s="3" customFormat="1" ht="12.75">
      <c r="A69" s="14"/>
      <c r="B69" s="18" t="s">
        <v>41</v>
      </c>
      <c r="C69" s="16" t="s">
        <v>8</v>
      </c>
      <c r="D69" s="17">
        <f>+D68</f>
        <v>186</v>
      </c>
      <c r="E69" s="59"/>
      <c r="F69" s="59"/>
    </row>
    <row r="70" spans="1:6" s="3" customFormat="1" ht="12.75">
      <c r="A70" s="14"/>
      <c r="B70" s="18" t="s">
        <v>42</v>
      </c>
      <c r="C70" s="16" t="s">
        <v>40</v>
      </c>
      <c r="D70" s="17">
        <v>45</v>
      </c>
      <c r="E70" s="59"/>
      <c r="F70" s="59"/>
    </row>
    <row r="71" spans="1:6" s="3" customFormat="1" ht="25.5">
      <c r="A71" s="14"/>
      <c r="B71" s="18" t="s">
        <v>100</v>
      </c>
      <c r="C71" s="16" t="s">
        <v>40</v>
      </c>
      <c r="D71" s="17">
        <v>3</v>
      </c>
      <c r="E71" s="59"/>
      <c r="F71" s="59"/>
    </row>
    <row r="72" spans="1:6" s="3" customFormat="1" ht="14.45" customHeight="1" thickBot="1">
      <c r="A72" s="14"/>
      <c r="B72" s="18"/>
      <c r="C72" s="16"/>
      <c r="D72" s="17"/>
      <c r="E72" s="59"/>
      <c r="F72" s="59"/>
    </row>
    <row r="73" spans="1:6" s="3" customFormat="1" ht="13.5" thickBot="1">
      <c r="A73" s="14"/>
      <c r="B73" s="25" t="s">
        <v>101</v>
      </c>
      <c r="C73" s="16"/>
      <c r="D73" s="17"/>
      <c r="E73" s="59"/>
      <c r="F73" s="59"/>
    </row>
    <row r="74" spans="1:6" ht="15.75" thickTop="1">
      <c r="A74" s="20"/>
      <c r="B74" s="43" t="s">
        <v>43</v>
      </c>
      <c r="C74" s="16"/>
      <c r="D74" s="17"/>
      <c r="E74" s="59"/>
      <c r="F74" s="59"/>
    </row>
    <row r="75" spans="1:6">
      <c r="A75" s="20"/>
      <c r="B75" s="73" t="s">
        <v>128</v>
      </c>
      <c r="C75" s="16" t="s">
        <v>8</v>
      </c>
      <c r="D75" s="26">
        <v>129.8304</v>
      </c>
      <c r="E75" s="59"/>
      <c r="F75" s="59"/>
    </row>
    <row r="76" spans="1:6">
      <c r="A76" s="20"/>
      <c r="B76" s="42" t="s">
        <v>44</v>
      </c>
      <c r="C76" s="16" t="s">
        <v>8</v>
      </c>
      <c r="D76" s="26">
        <v>129.8304</v>
      </c>
      <c r="E76" s="59"/>
      <c r="F76" s="59"/>
    </row>
    <row r="77" spans="1:6">
      <c r="A77" s="20"/>
      <c r="B77" s="43" t="s">
        <v>46</v>
      </c>
      <c r="C77" s="16"/>
      <c r="D77" s="17"/>
      <c r="E77" s="59"/>
      <c r="F77" s="59"/>
    </row>
    <row r="78" spans="1:6">
      <c r="A78" s="20"/>
      <c r="B78" s="44" t="s">
        <v>13</v>
      </c>
      <c r="C78" s="16" t="s">
        <v>8</v>
      </c>
      <c r="D78" s="17">
        <f>7*1.8*1.07+16.8+164.57</f>
        <v>194.852</v>
      </c>
      <c r="E78" s="59"/>
      <c r="F78" s="59"/>
    </row>
    <row r="79" spans="1:6">
      <c r="A79" s="20"/>
      <c r="B79" s="43" t="s">
        <v>47</v>
      </c>
      <c r="C79" s="16"/>
      <c r="D79" s="17"/>
      <c r="E79" s="59"/>
      <c r="F79" s="59"/>
    </row>
    <row r="80" spans="1:6">
      <c r="A80" s="20"/>
      <c r="B80" s="45" t="s">
        <v>102</v>
      </c>
      <c r="C80" s="16" t="s">
        <v>8</v>
      </c>
      <c r="D80" s="17">
        <v>12.3712</v>
      </c>
      <c r="E80" s="59"/>
      <c r="F80" s="59"/>
    </row>
    <row r="81" spans="1:6" ht="25.5">
      <c r="A81" s="20"/>
      <c r="B81" s="45" t="s">
        <v>103</v>
      </c>
      <c r="C81" s="16" t="s">
        <v>40</v>
      </c>
      <c r="D81" s="17">
        <v>1</v>
      </c>
      <c r="E81" s="59"/>
      <c r="F81" s="59"/>
    </row>
    <row r="82" spans="1:6">
      <c r="A82" s="20"/>
      <c r="B82" s="43" t="s">
        <v>48</v>
      </c>
      <c r="C82" s="16"/>
      <c r="D82" s="17"/>
      <c r="E82" s="59"/>
      <c r="F82" s="59"/>
    </row>
    <row r="83" spans="1:6">
      <c r="A83" s="20"/>
      <c r="B83" s="18" t="s">
        <v>18</v>
      </c>
      <c r="C83" s="16" t="s">
        <v>8</v>
      </c>
      <c r="D83" s="17">
        <v>436.29862200000008</v>
      </c>
      <c r="E83" s="59"/>
      <c r="F83" s="59"/>
    </row>
    <row r="84" spans="1:6">
      <c r="A84" s="20"/>
      <c r="B84" s="43" t="s">
        <v>49</v>
      </c>
      <c r="C84" s="16"/>
      <c r="D84" s="17"/>
      <c r="E84" s="59"/>
      <c r="F84" s="59"/>
    </row>
    <row r="85" spans="1:6">
      <c r="A85" s="20"/>
      <c r="B85" s="45" t="s">
        <v>104</v>
      </c>
      <c r="C85" s="16" t="s">
        <v>40</v>
      </c>
      <c r="D85" s="17">
        <v>1</v>
      </c>
      <c r="E85" s="59"/>
      <c r="F85" s="59"/>
    </row>
    <row r="86" spans="1:6">
      <c r="A86" s="20"/>
      <c r="B86" s="45" t="s">
        <v>105</v>
      </c>
      <c r="C86" s="16" t="s">
        <v>14</v>
      </c>
      <c r="D86" s="17">
        <v>18</v>
      </c>
      <c r="E86" s="59"/>
      <c r="F86" s="59"/>
    </row>
    <row r="87" spans="1:6">
      <c r="A87" s="20"/>
      <c r="B87" s="45" t="s">
        <v>106</v>
      </c>
      <c r="C87" s="16" t="s">
        <v>40</v>
      </c>
      <c r="D87" s="17">
        <v>1</v>
      </c>
      <c r="E87" s="59"/>
      <c r="F87" s="59"/>
    </row>
    <row r="88" spans="1:6" ht="25.5">
      <c r="A88" s="20"/>
      <c r="B88" s="18" t="s">
        <v>97</v>
      </c>
      <c r="C88" s="46" t="s">
        <v>14</v>
      </c>
      <c r="D88" s="41">
        <v>6</v>
      </c>
      <c r="E88" s="59"/>
      <c r="F88" s="59"/>
    </row>
    <row r="89" spans="1:6">
      <c r="A89" s="20"/>
      <c r="B89" s="45" t="s">
        <v>107</v>
      </c>
      <c r="C89" s="46" t="s">
        <v>40</v>
      </c>
      <c r="D89" s="41">
        <v>1</v>
      </c>
      <c r="E89" s="59"/>
      <c r="F89" s="59"/>
    </row>
    <row r="90" spans="1:6">
      <c r="A90" s="20"/>
      <c r="B90" s="43" t="s">
        <v>51</v>
      </c>
      <c r="C90" s="16"/>
      <c r="D90" s="17"/>
      <c r="E90" s="59"/>
      <c r="F90" s="59"/>
    </row>
    <row r="91" spans="1:6" ht="25.5">
      <c r="A91" s="20"/>
      <c r="B91" s="44" t="s">
        <v>108</v>
      </c>
      <c r="C91" s="46" t="s">
        <v>64</v>
      </c>
      <c r="D91" s="41">
        <v>44.674799999999998</v>
      </c>
      <c r="E91" s="59"/>
      <c r="F91" s="59"/>
    </row>
    <row r="92" spans="1:6">
      <c r="A92" s="20"/>
      <c r="B92" s="45" t="s">
        <v>52</v>
      </c>
      <c r="C92" s="46" t="s">
        <v>5</v>
      </c>
      <c r="D92" s="41">
        <v>4</v>
      </c>
      <c r="E92" s="59"/>
      <c r="F92" s="59"/>
    </row>
    <row r="93" spans="1:6" ht="38.25">
      <c r="A93" s="20"/>
      <c r="B93" s="44" t="s">
        <v>109</v>
      </c>
      <c r="C93" s="46" t="s">
        <v>64</v>
      </c>
      <c r="D93" s="41">
        <f>55.28</f>
        <v>55.28</v>
      </c>
      <c r="E93" s="59"/>
      <c r="F93" s="59"/>
    </row>
    <row r="94" spans="1:6">
      <c r="A94" s="20"/>
      <c r="B94" s="43" t="s">
        <v>53</v>
      </c>
      <c r="C94" s="16"/>
      <c r="D94" s="17"/>
      <c r="E94" s="59"/>
      <c r="F94" s="59"/>
    </row>
    <row r="95" spans="1:6" ht="25.5">
      <c r="A95" s="20"/>
      <c r="B95" s="44" t="s">
        <v>126</v>
      </c>
      <c r="C95" s="16" t="s">
        <v>8</v>
      </c>
      <c r="D95" s="17">
        <f>110*2</f>
        <v>220</v>
      </c>
      <c r="E95" s="59"/>
      <c r="F95" s="59"/>
    </row>
    <row r="96" spans="1:6">
      <c r="A96" s="20"/>
      <c r="B96" s="43" t="s">
        <v>88</v>
      </c>
      <c r="C96" s="16"/>
      <c r="D96" s="17"/>
      <c r="E96" s="59"/>
      <c r="F96" s="59"/>
    </row>
    <row r="97" spans="1:6" ht="25.5">
      <c r="A97" s="20"/>
      <c r="B97" s="44" t="s">
        <v>126</v>
      </c>
      <c r="C97" s="16" t="s">
        <v>8</v>
      </c>
      <c r="D97" s="17">
        <v>75.14879999999998</v>
      </c>
      <c r="E97" s="59"/>
      <c r="F97" s="59"/>
    </row>
    <row r="98" spans="1:6">
      <c r="A98" s="20"/>
      <c r="B98" s="43" t="s">
        <v>38</v>
      </c>
      <c r="C98" s="16"/>
      <c r="D98" s="17"/>
      <c r="E98" s="59"/>
      <c r="F98" s="59"/>
    </row>
    <row r="99" spans="1:6">
      <c r="A99" s="20"/>
      <c r="B99" s="45" t="s">
        <v>111</v>
      </c>
      <c r="C99" s="46" t="s">
        <v>5</v>
      </c>
      <c r="D99" s="41">
        <v>2</v>
      </c>
      <c r="E99" s="59"/>
      <c r="F99" s="59"/>
    </row>
    <row r="100" spans="1:6">
      <c r="A100" s="20"/>
      <c r="B100" s="42" t="s">
        <v>54</v>
      </c>
      <c r="C100" s="16" t="s">
        <v>14</v>
      </c>
      <c r="D100" s="17">
        <v>325</v>
      </c>
      <c r="E100" s="59"/>
      <c r="F100" s="59"/>
    </row>
    <row r="101" spans="1:6">
      <c r="A101" s="20"/>
      <c r="B101" s="42" t="s">
        <v>55</v>
      </c>
      <c r="C101" s="16" t="s">
        <v>8</v>
      </c>
      <c r="D101" s="17">
        <v>260</v>
      </c>
      <c r="E101" s="59"/>
      <c r="F101" s="59"/>
    </row>
    <row r="102" spans="1:6">
      <c r="A102" s="20"/>
      <c r="B102" s="43" t="s">
        <v>56</v>
      </c>
      <c r="C102" s="16"/>
      <c r="D102" s="17"/>
      <c r="E102" s="59"/>
      <c r="F102" s="59"/>
    </row>
    <row r="103" spans="1:6">
      <c r="A103" s="20"/>
      <c r="B103" s="42" t="s">
        <v>57</v>
      </c>
      <c r="C103" s="16" t="s">
        <v>8</v>
      </c>
      <c r="D103" s="17">
        <v>232.50260000000003</v>
      </c>
      <c r="E103" s="59"/>
      <c r="F103" s="59"/>
    </row>
    <row r="104" spans="1:6">
      <c r="A104" s="20"/>
      <c r="B104" s="42" t="s">
        <v>58</v>
      </c>
      <c r="C104" s="16" t="s">
        <v>8</v>
      </c>
      <c r="D104" s="17">
        <v>54.837760000000003</v>
      </c>
      <c r="E104" s="59"/>
      <c r="F104" s="59"/>
    </row>
    <row r="105" spans="1:6">
      <c r="A105" s="20"/>
      <c r="B105" s="42" t="s">
        <v>59</v>
      </c>
      <c r="C105" s="16" t="s">
        <v>8</v>
      </c>
      <c r="D105" s="17">
        <v>163.4</v>
      </c>
      <c r="E105" s="59"/>
      <c r="F105" s="59"/>
    </row>
    <row r="106" spans="1:6">
      <c r="A106" s="20"/>
      <c r="B106" s="43" t="s">
        <v>60</v>
      </c>
      <c r="C106" s="16"/>
      <c r="D106" s="17"/>
      <c r="E106" s="59"/>
      <c r="F106" s="59"/>
    </row>
    <row r="107" spans="1:6">
      <c r="A107" s="20"/>
      <c r="B107" s="42" t="s">
        <v>61</v>
      </c>
      <c r="C107" s="16" t="s">
        <v>26</v>
      </c>
      <c r="D107" s="17">
        <v>1</v>
      </c>
      <c r="E107" s="59"/>
      <c r="F107" s="59"/>
    </row>
    <row r="108" spans="1:6">
      <c r="A108" s="20"/>
      <c r="B108" s="43" t="s">
        <v>62</v>
      </c>
      <c r="C108" s="16"/>
      <c r="D108" s="17"/>
      <c r="E108" s="59"/>
      <c r="F108" s="59"/>
    </row>
    <row r="109" spans="1:6" ht="25.5">
      <c r="A109" s="20"/>
      <c r="B109" s="44" t="s">
        <v>112</v>
      </c>
      <c r="C109" s="46" t="s">
        <v>63</v>
      </c>
      <c r="D109" s="41">
        <v>44</v>
      </c>
      <c r="E109" s="59"/>
      <c r="F109" s="59"/>
    </row>
    <row r="110" spans="1:6">
      <c r="A110" s="20"/>
      <c r="B110" s="47" t="s">
        <v>113</v>
      </c>
      <c r="C110" s="46" t="s">
        <v>63</v>
      </c>
      <c r="D110" s="41">
        <v>11</v>
      </c>
      <c r="E110" s="59"/>
      <c r="F110" s="59"/>
    </row>
    <row r="111" spans="1:6">
      <c r="A111" s="20"/>
      <c r="B111" s="47" t="s">
        <v>114</v>
      </c>
      <c r="C111" s="46" t="s">
        <v>63</v>
      </c>
      <c r="D111" s="41">
        <v>1</v>
      </c>
      <c r="E111" s="59"/>
      <c r="F111" s="59"/>
    </row>
    <row r="112" spans="1:6">
      <c r="A112" s="20"/>
      <c r="B112" s="44" t="s">
        <v>115</v>
      </c>
      <c r="C112" s="46" t="s">
        <v>63</v>
      </c>
      <c r="D112" s="41">
        <v>4</v>
      </c>
      <c r="E112" s="59"/>
      <c r="F112" s="59"/>
    </row>
    <row r="113" spans="1:6">
      <c r="A113" s="20"/>
      <c r="B113" s="47" t="s">
        <v>125</v>
      </c>
      <c r="C113" s="46" t="s">
        <v>63</v>
      </c>
      <c r="D113" s="77">
        <v>15</v>
      </c>
      <c r="E113" s="59"/>
      <c r="F113" s="59"/>
    </row>
    <row r="114" spans="1:6">
      <c r="A114" s="20"/>
      <c r="B114" s="76" t="s">
        <v>140</v>
      </c>
      <c r="C114" s="46"/>
      <c r="D114" s="77"/>
      <c r="E114" s="59"/>
      <c r="F114" s="59"/>
    </row>
    <row r="115" spans="1:6">
      <c r="A115" s="20"/>
      <c r="B115" s="74" t="s">
        <v>135</v>
      </c>
      <c r="C115" s="75" t="s">
        <v>136</v>
      </c>
      <c r="D115" s="78">
        <v>8</v>
      </c>
      <c r="E115" s="59"/>
      <c r="F115" s="59"/>
    </row>
    <row r="116" spans="1:6">
      <c r="A116" s="20"/>
      <c r="B116" s="74" t="s">
        <v>137</v>
      </c>
      <c r="C116" s="75" t="s">
        <v>136</v>
      </c>
      <c r="D116" s="79">
        <v>1</v>
      </c>
      <c r="E116" s="59"/>
      <c r="F116" s="59"/>
    </row>
    <row r="117" spans="1:6">
      <c r="A117" s="20"/>
      <c r="B117" s="74" t="s">
        <v>138</v>
      </c>
      <c r="C117" s="75" t="s">
        <v>130</v>
      </c>
      <c r="D117" s="79">
        <v>1</v>
      </c>
      <c r="E117" s="59"/>
      <c r="F117" s="59"/>
    </row>
    <row r="118" spans="1:6" ht="15.75" thickBot="1">
      <c r="A118" s="20"/>
      <c r="B118" s="74" t="s">
        <v>139</v>
      </c>
      <c r="C118" s="75" t="s">
        <v>136</v>
      </c>
      <c r="D118" s="79">
        <v>1</v>
      </c>
      <c r="E118" s="59"/>
      <c r="F118" s="59"/>
    </row>
    <row r="119" spans="1:6" ht="15.75" thickBot="1">
      <c r="A119" s="20"/>
      <c r="B119" s="15" t="s">
        <v>72</v>
      </c>
      <c r="C119" s="16"/>
      <c r="D119" s="16"/>
      <c r="E119" s="59"/>
      <c r="F119" s="59"/>
    </row>
    <row r="120" spans="1:6" ht="15.75" thickTop="1">
      <c r="A120" s="20"/>
      <c r="B120" s="50" t="s">
        <v>43</v>
      </c>
      <c r="C120" s="48"/>
      <c r="D120" s="49"/>
      <c r="E120" s="59"/>
      <c r="F120" s="59"/>
    </row>
    <row r="121" spans="1:6">
      <c r="A121" s="20"/>
      <c r="B121" s="24" t="s">
        <v>127</v>
      </c>
      <c r="C121" s="72" t="s">
        <v>8</v>
      </c>
      <c r="D121" s="49">
        <v>208.95599999999999</v>
      </c>
      <c r="E121" s="59"/>
      <c r="F121" s="59"/>
    </row>
    <row r="122" spans="1:6">
      <c r="A122" s="20"/>
      <c r="B122" s="47" t="s">
        <v>134</v>
      </c>
      <c r="C122" s="48" t="s">
        <v>8</v>
      </c>
      <c r="D122" s="49">
        <v>208.95599999999999</v>
      </c>
      <c r="E122" s="59"/>
      <c r="F122" s="59"/>
    </row>
    <row r="123" spans="1:6">
      <c r="A123" s="20"/>
      <c r="B123" s="51" t="s">
        <v>45</v>
      </c>
      <c r="C123" s="48"/>
      <c r="D123" s="49"/>
      <c r="E123" s="59"/>
      <c r="F123" s="59"/>
    </row>
    <row r="124" spans="1:6">
      <c r="A124" s="20"/>
      <c r="B124" s="47" t="s">
        <v>117</v>
      </c>
      <c r="C124" s="48" t="s">
        <v>73</v>
      </c>
      <c r="D124" s="49">
        <v>80.399999999999991</v>
      </c>
      <c r="E124" s="59"/>
      <c r="F124" s="59"/>
    </row>
    <row r="125" spans="1:6">
      <c r="A125" s="20"/>
      <c r="B125" s="51" t="s">
        <v>48</v>
      </c>
      <c r="C125" s="48"/>
      <c r="D125" s="49"/>
      <c r="E125" s="59"/>
      <c r="F125" s="59"/>
    </row>
    <row r="126" spans="1:6">
      <c r="A126" s="20"/>
      <c r="B126" s="44" t="s">
        <v>18</v>
      </c>
      <c r="C126" s="48" t="s">
        <v>8</v>
      </c>
      <c r="D126" s="49">
        <v>181.92240000000001</v>
      </c>
      <c r="E126" s="59"/>
      <c r="F126" s="59"/>
    </row>
    <row r="127" spans="1:6">
      <c r="A127" s="20"/>
      <c r="B127" s="51" t="s">
        <v>51</v>
      </c>
      <c r="C127" s="48"/>
      <c r="D127" s="49"/>
      <c r="E127" s="59"/>
      <c r="F127" s="59"/>
    </row>
    <row r="128" spans="1:6" ht="25.5">
      <c r="A128" s="20"/>
      <c r="B128" s="44" t="s">
        <v>108</v>
      </c>
      <c r="C128" s="48" t="s">
        <v>5</v>
      </c>
      <c r="D128" s="49">
        <f>6*2.1+1.4*0.8*3</f>
        <v>15.96</v>
      </c>
      <c r="E128" s="59"/>
      <c r="F128" s="59"/>
    </row>
    <row r="129" spans="1:6" ht="38.25">
      <c r="A129" s="20"/>
      <c r="B129" s="44" t="s">
        <v>109</v>
      </c>
      <c r="C129" s="48" t="s">
        <v>50</v>
      </c>
      <c r="D129" s="49">
        <f>237.258+(1.6*0.6*2*10.76)</f>
        <v>257.91719999999998</v>
      </c>
      <c r="E129" s="59"/>
      <c r="F129" s="59"/>
    </row>
    <row r="130" spans="1:6">
      <c r="A130" s="20"/>
      <c r="B130" s="51" t="s">
        <v>118</v>
      </c>
      <c r="C130" s="48"/>
      <c r="D130" s="49"/>
      <c r="E130" s="59"/>
      <c r="F130" s="59"/>
    </row>
    <row r="131" spans="1:6" ht="25.5">
      <c r="A131" s="20"/>
      <c r="B131" s="44" t="s">
        <v>110</v>
      </c>
      <c r="C131" s="48" t="s">
        <v>8</v>
      </c>
      <c r="D131" s="49">
        <v>30</v>
      </c>
      <c r="E131" s="59"/>
      <c r="F131" s="59"/>
    </row>
    <row r="132" spans="1:6">
      <c r="A132" s="20"/>
      <c r="B132" s="51" t="s">
        <v>74</v>
      </c>
      <c r="C132" s="48"/>
      <c r="D132" s="49"/>
      <c r="E132" s="59"/>
      <c r="F132" s="59"/>
    </row>
    <row r="133" spans="1:6">
      <c r="A133" s="20"/>
      <c r="B133" s="47" t="s">
        <v>119</v>
      </c>
      <c r="C133" s="48" t="s">
        <v>8</v>
      </c>
      <c r="D133" s="49">
        <v>32.704832713754648</v>
      </c>
      <c r="E133" s="59"/>
      <c r="F133" s="59"/>
    </row>
    <row r="134" spans="1:6">
      <c r="A134" s="20"/>
      <c r="B134" s="47" t="s">
        <v>75</v>
      </c>
      <c r="C134" s="48" t="s">
        <v>8</v>
      </c>
      <c r="D134" s="49">
        <v>290.52682253760008</v>
      </c>
      <c r="E134" s="59"/>
      <c r="F134" s="59"/>
    </row>
    <row r="135" spans="1:6">
      <c r="A135" s="20"/>
      <c r="B135" s="47" t="s">
        <v>76</v>
      </c>
      <c r="C135" s="48" t="s">
        <v>8</v>
      </c>
      <c r="D135" s="49">
        <v>134.44643942400003</v>
      </c>
      <c r="E135" s="59"/>
      <c r="F135" s="59"/>
    </row>
    <row r="136" spans="1:6">
      <c r="A136" s="20"/>
      <c r="B136" s="52" t="s">
        <v>120</v>
      </c>
      <c r="C136" s="48"/>
      <c r="D136" s="49"/>
      <c r="E136" s="59"/>
      <c r="F136" s="59"/>
    </row>
    <row r="137" spans="1:6" ht="25.5">
      <c r="A137" s="20"/>
      <c r="B137" s="47" t="s">
        <v>121</v>
      </c>
      <c r="C137" s="48" t="s">
        <v>63</v>
      </c>
      <c r="D137" s="49">
        <v>12</v>
      </c>
      <c r="E137" s="59"/>
      <c r="F137" s="59"/>
    </row>
    <row r="138" spans="1:6">
      <c r="A138" s="20"/>
      <c r="B138" s="47" t="s">
        <v>114</v>
      </c>
      <c r="C138" s="48" t="s">
        <v>63</v>
      </c>
      <c r="D138" s="49">
        <v>5</v>
      </c>
      <c r="E138" s="59"/>
      <c r="F138" s="59"/>
    </row>
    <row r="139" spans="1:6">
      <c r="A139" s="20"/>
      <c r="B139" s="47" t="s">
        <v>113</v>
      </c>
      <c r="C139" s="48" t="s">
        <v>63</v>
      </c>
      <c r="D139" s="49">
        <v>5</v>
      </c>
      <c r="E139" s="59"/>
      <c r="F139" s="59"/>
    </row>
    <row r="140" spans="1:6" ht="25.5">
      <c r="A140" s="20"/>
      <c r="B140" s="47" t="s">
        <v>116</v>
      </c>
      <c r="C140" s="48" t="s">
        <v>63</v>
      </c>
      <c r="D140" s="49">
        <v>9</v>
      </c>
      <c r="E140" s="59"/>
      <c r="F140" s="59"/>
    </row>
    <row r="141" spans="1:6">
      <c r="A141" s="20"/>
      <c r="B141" s="51" t="s">
        <v>122</v>
      </c>
      <c r="C141" s="48"/>
      <c r="D141" s="49"/>
      <c r="E141" s="59"/>
      <c r="F141" s="59"/>
    </row>
    <row r="142" spans="1:6" ht="63.75">
      <c r="A142" s="20"/>
      <c r="B142" s="18" t="s">
        <v>96</v>
      </c>
      <c r="C142" s="48" t="s">
        <v>5</v>
      </c>
      <c r="D142" s="49">
        <v>4</v>
      </c>
      <c r="E142" s="59"/>
      <c r="F142" s="59"/>
    </row>
    <row r="143" spans="1:6" ht="25.5">
      <c r="A143" s="20"/>
      <c r="B143" s="18" t="s">
        <v>97</v>
      </c>
      <c r="C143" s="48" t="s">
        <v>5</v>
      </c>
      <c r="D143" s="49">
        <v>5</v>
      </c>
      <c r="E143" s="59"/>
      <c r="F143" s="59"/>
    </row>
    <row r="144" spans="1:6" ht="64.5" thickBot="1">
      <c r="A144" s="20"/>
      <c r="B144" s="18" t="s">
        <v>123</v>
      </c>
      <c r="C144" s="48" t="s">
        <v>5</v>
      </c>
      <c r="D144" s="49">
        <v>2</v>
      </c>
      <c r="E144" s="59"/>
      <c r="F144" s="59"/>
    </row>
    <row r="145" spans="1:6" ht="15.75" thickBot="1">
      <c r="A145" s="20"/>
      <c r="B145" s="80" t="s">
        <v>141</v>
      </c>
      <c r="C145" s="81"/>
      <c r="D145" s="82"/>
      <c r="E145" s="59"/>
      <c r="F145" s="59"/>
    </row>
    <row r="146" spans="1:6" ht="15.75" thickTop="1">
      <c r="A146" s="20"/>
      <c r="B146" s="83" t="s">
        <v>142</v>
      </c>
      <c r="C146" s="84"/>
      <c r="D146" s="85"/>
      <c r="E146" s="59"/>
      <c r="F146" s="59"/>
    </row>
    <row r="147" spans="1:6">
      <c r="A147" s="20"/>
      <c r="B147" s="86" t="s">
        <v>143</v>
      </c>
      <c r="C147" s="87" t="s">
        <v>12</v>
      </c>
      <c r="D147" s="88">
        <v>8.9</v>
      </c>
      <c r="E147" s="59"/>
      <c r="F147" s="59"/>
    </row>
    <row r="148" spans="1:6">
      <c r="A148" s="20"/>
      <c r="B148" s="86" t="s">
        <v>144</v>
      </c>
      <c r="C148" s="87" t="s">
        <v>12</v>
      </c>
      <c r="D148" s="88">
        <v>2.95</v>
      </c>
      <c r="E148" s="59"/>
      <c r="F148" s="59"/>
    </row>
    <row r="149" spans="1:6">
      <c r="A149" s="20"/>
      <c r="B149" s="89" t="s">
        <v>145</v>
      </c>
      <c r="C149" s="87" t="s">
        <v>64</v>
      </c>
      <c r="D149" s="88">
        <v>3.5600000000000005</v>
      </c>
      <c r="E149" s="59"/>
      <c r="F149" s="59"/>
    </row>
    <row r="150" spans="1:6">
      <c r="A150" s="20"/>
      <c r="B150" s="89" t="s">
        <v>146</v>
      </c>
      <c r="C150" s="87" t="s">
        <v>64</v>
      </c>
      <c r="D150" s="88">
        <v>3.5600000000000005</v>
      </c>
      <c r="E150" s="59"/>
      <c r="F150" s="59"/>
    </row>
    <row r="151" spans="1:6">
      <c r="A151" s="20"/>
      <c r="B151" s="90" t="s">
        <v>147</v>
      </c>
      <c r="C151" s="91" t="s">
        <v>64</v>
      </c>
      <c r="D151" s="92">
        <v>50</v>
      </c>
      <c r="E151" s="59"/>
      <c r="F151" s="59"/>
    </row>
    <row r="152" spans="1:6">
      <c r="A152" s="20"/>
      <c r="B152" s="93" t="s">
        <v>148</v>
      </c>
      <c r="C152" s="91"/>
      <c r="D152" s="92"/>
      <c r="E152" s="59"/>
      <c r="F152" s="59"/>
    </row>
    <row r="153" spans="1:6">
      <c r="A153" s="20"/>
      <c r="B153" s="90" t="s">
        <v>155</v>
      </c>
      <c r="C153" s="94" t="s">
        <v>64</v>
      </c>
      <c r="D153" s="95">
        <v>150</v>
      </c>
      <c r="E153" s="59"/>
      <c r="F153" s="59"/>
    </row>
    <row r="154" spans="1:6">
      <c r="A154" s="20"/>
      <c r="B154" s="90" t="s">
        <v>149</v>
      </c>
      <c r="C154" s="94" t="s">
        <v>130</v>
      </c>
      <c r="D154" s="95">
        <v>1</v>
      </c>
      <c r="E154" s="59"/>
      <c r="F154" s="59"/>
    </row>
    <row r="155" spans="1:6">
      <c r="A155" s="20"/>
      <c r="B155" s="90" t="s">
        <v>150</v>
      </c>
      <c r="C155" s="94" t="s">
        <v>130</v>
      </c>
      <c r="D155" s="95">
        <v>1</v>
      </c>
      <c r="E155" s="59"/>
      <c r="F155" s="59"/>
    </row>
    <row r="156" spans="1:6">
      <c r="A156" s="20"/>
      <c r="B156" s="98" t="s">
        <v>151</v>
      </c>
      <c r="C156" s="94" t="s">
        <v>14</v>
      </c>
      <c r="D156" s="95">
        <v>6</v>
      </c>
      <c r="E156" s="59"/>
      <c r="F156" s="59"/>
    </row>
    <row r="157" spans="1:6">
      <c r="A157" s="20"/>
      <c r="B157" s="90" t="s">
        <v>152</v>
      </c>
      <c r="C157" s="94" t="s">
        <v>130</v>
      </c>
      <c r="D157" s="95">
        <v>1</v>
      </c>
      <c r="E157" s="59"/>
      <c r="F157" s="59"/>
    </row>
    <row r="158" spans="1:6">
      <c r="A158" s="20"/>
      <c r="B158" s="90" t="s">
        <v>153</v>
      </c>
      <c r="C158" s="94" t="s">
        <v>130</v>
      </c>
      <c r="D158" s="95">
        <v>1</v>
      </c>
      <c r="E158" s="59"/>
      <c r="F158" s="59"/>
    </row>
    <row r="159" spans="1:6">
      <c r="A159" s="20"/>
      <c r="B159" s="99" t="s">
        <v>154</v>
      </c>
      <c r="C159" s="96" t="s">
        <v>8</v>
      </c>
      <c r="D159" s="97">
        <v>244.02</v>
      </c>
      <c r="E159" s="59"/>
      <c r="F159" s="59"/>
    </row>
    <row r="160" spans="1:6">
      <c r="A160" s="20"/>
      <c r="B160" s="18"/>
      <c r="C160" s="48"/>
      <c r="D160" s="49"/>
      <c r="E160" s="53"/>
      <c r="F160" s="61"/>
    </row>
    <row r="161" spans="1:6" ht="15.75" thickBot="1">
      <c r="A161" s="20"/>
      <c r="B161" s="18"/>
      <c r="C161" s="48"/>
      <c r="D161" s="49"/>
      <c r="E161" s="53"/>
      <c r="F161" s="61"/>
    </row>
    <row r="162" spans="1:6" s="8" customFormat="1" ht="15.75" customHeight="1" thickBot="1">
      <c r="A162" s="13"/>
      <c r="B162" s="7"/>
      <c r="C162" s="100" t="s">
        <v>78</v>
      </c>
      <c r="D162" s="101"/>
      <c r="E162" s="101"/>
      <c r="F162" s="62">
        <f>SUM(F14:F159)</f>
        <v>0</v>
      </c>
    </row>
    <row r="163" spans="1:6" s="8" customFormat="1" ht="12.75">
      <c r="A163" s="13"/>
      <c r="B163" s="7"/>
      <c r="C163" s="9"/>
      <c r="D163" s="10"/>
      <c r="E163" s="63"/>
      <c r="F163" s="60"/>
    </row>
    <row r="164" spans="1:6" s="8" customFormat="1" ht="13.5" thickBot="1">
      <c r="A164" s="13"/>
      <c r="B164" s="7"/>
      <c r="C164" s="9"/>
      <c r="D164" s="10"/>
      <c r="E164" s="63"/>
      <c r="F164" s="60"/>
    </row>
    <row r="165" spans="1:6" s="8" customFormat="1" ht="13.5" thickBot="1">
      <c r="A165" s="13"/>
      <c r="B165" s="11" t="s">
        <v>65</v>
      </c>
      <c r="C165" s="9"/>
      <c r="D165" s="10"/>
      <c r="E165" s="63"/>
      <c r="F165" s="60"/>
    </row>
    <row r="166" spans="1:6" s="8" customFormat="1" ht="13.5" thickTop="1">
      <c r="A166" s="13"/>
      <c r="B166" s="7" t="s">
        <v>66</v>
      </c>
      <c r="C166" s="9"/>
      <c r="D166" s="12">
        <v>0.1</v>
      </c>
      <c r="E166" s="63"/>
      <c r="F166" s="60">
        <f>+F162*D166</f>
        <v>0</v>
      </c>
    </row>
    <row r="167" spans="1:6" s="8" customFormat="1" ht="12.75">
      <c r="A167" s="13"/>
      <c r="B167" s="7" t="s">
        <v>67</v>
      </c>
      <c r="C167" s="9"/>
      <c r="D167" s="12">
        <v>0.04</v>
      </c>
      <c r="E167" s="63"/>
      <c r="F167" s="60">
        <f>+F162*D167</f>
        <v>0</v>
      </c>
    </row>
    <row r="168" spans="1:6" s="8" customFormat="1" ht="12.75">
      <c r="A168" s="13"/>
      <c r="B168" s="7" t="s">
        <v>68</v>
      </c>
      <c r="C168" s="9"/>
      <c r="D168" s="12">
        <v>0.03</v>
      </c>
      <c r="E168" s="63"/>
      <c r="F168" s="60">
        <f>+F162*D168</f>
        <v>0</v>
      </c>
    </row>
    <row r="169" spans="1:6" s="8" customFormat="1" ht="12.75">
      <c r="A169" s="13"/>
      <c r="B169" s="7" t="s">
        <v>69</v>
      </c>
      <c r="C169" s="9"/>
      <c r="D169" s="12">
        <v>0.01</v>
      </c>
      <c r="E169" s="63"/>
      <c r="F169" s="60">
        <f>+F162*D169</f>
        <v>0</v>
      </c>
    </row>
    <row r="170" spans="1:6" s="8" customFormat="1" ht="12.75">
      <c r="A170" s="13"/>
      <c r="B170" s="7" t="s">
        <v>79</v>
      </c>
      <c r="C170" s="9"/>
      <c r="D170" s="12">
        <v>4.4999999999999998E-2</v>
      </c>
      <c r="E170" s="64"/>
      <c r="F170" s="60">
        <f>+F162*D170</f>
        <v>0</v>
      </c>
    </row>
    <row r="171" spans="1:6" s="8" customFormat="1" ht="12.75">
      <c r="A171" s="13"/>
      <c r="B171" s="7" t="s">
        <v>80</v>
      </c>
      <c r="C171" s="9"/>
      <c r="D171" s="12">
        <v>0.05</v>
      </c>
      <c r="E171" s="64"/>
      <c r="F171" s="60">
        <f>+F162*D171</f>
        <v>0</v>
      </c>
    </row>
    <row r="172" spans="1:6" s="8" customFormat="1" ht="12.75">
      <c r="A172" s="13"/>
      <c r="B172" s="7" t="s">
        <v>70</v>
      </c>
      <c r="C172" s="9"/>
      <c r="D172" s="12">
        <v>1E-3</v>
      </c>
      <c r="E172" s="63"/>
      <c r="F172" s="60">
        <f>+F162*D172</f>
        <v>0</v>
      </c>
    </row>
    <row r="173" spans="1:6" s="8" customFormat="1" ht="12.75">
      <c r="A173" s="13"/>
      <c r="B173" s="7" t="s">
        <v>71</v>
      </c>
      <c r="C173" s="9"/>
      <c r="D173" s="12">
        <v>0.18</v>
      </c>
      <c r="E173" s="63"/>
      <c r="F173" s="60">
        <f>+F166*D173</f>
        <v>0</v>
      </c>
    </row>
    <row r="174" spans="1:6" s="8" customFormat="1" ht="13.5" thickBot="1">
      <c r="A174" s="13"/>
      <c r="B174" s="7"/>
      <c r="C174" s="9"/>
      <c r="D174" s="10"/>
      <c r="E174" s="63"/>
      <c r="F174" s="60"/>
    </row>
    <row r="175" spans="1:6" s="8" customFormat="1" ht="15.75" customHeight="1" thickBot="1">
      <c r="A175" s="13"/>
      <c r="B175" s="7"/>
      <c r="C175" s="100" t="s">
        <v>81</v>
      </c>
      <c r="D175" s="101"/>
      <c r="E175" s="101"/>
      <c r="F175" s="62">
        <f>SUM(F166:F174)</f>
        <v>0</v>
      </c>
    </row>
    <row r="176" spans="1:6" s="8" customFormat="1" ht="13.5" thickBot="1">
      <c r="A176" s="13"/>
      <c r="B176" s="7"/>
      <c r="C176" s="9"/>
      <c r="D176" s="10"/>
      <c r="E176" s="63"/>
      <c r="F176" s="60"/>
    </row>
    <row r="177" spans="1:6" s="8" customFormat="1" ht="15.75" customHeight="1" thickBot="1">
      <c r="A177" s="13"/>
      <c r="B177" s="7"/>
      <c r="C177" s="102" t="s">
        <v>82</v>
      </c>
      <c r="D177" s="103"/>
      <c r="E177" s="103"/>
      <c r="F177" s="65">
        <f>+F162+F175</f>
        <v>0</v>
      </c>
    </row>
    <row r="178" spans="1:6" s="8" customFormat="1" ht="12.75">
      <c r="A178" s="13"/>
      <c r="B178" s="7"/>
      <c r="C178" s="9"/>
      <c r="D178" s="10"/>
      <c r="E178" s="63"/>
      <c r="F178" s="60"/>
    </row>
    <row r="179" spans="1:6">
      <c r="B179" s="69" t="s">
        <v>83</v>
      </c>
      <c r="C179" s="69"/>
      <c r="D179" s="69"/>
    </row>
    <row r="180" spans="1:6">
      <c r="B180" s="70"/>
      <c r="C180" s="70"/>
      <c r="D180" s="70"/>
    </row>
    <row r="181" spans="1:6">
      <c r="B181" s="71" t="s">
        <v>84</v>
      </c>
      <c r="C181" s="71"/>
      <c r="D181" s="71"/>
    </row>
    <row r="182" spans="1:6">
      <c r="B182" s="54"/>
      <c r="C182" s="54"/>
      <c r="D182" s="55"/>
      <c r="E182" s="66"/>
      <c r="F182" s="67"/>
    </row>
  </sheetData>
  <sheetProtection selectLockedCells="1"/>
  <mergeCells count="7">
    <mergeCell ref="C175:E175"/>
    <mergeCell ref="C177:E177"/>
    <mergeCell ref="A1:F1"/>
    <mergeCell ref="A6:F6"/>
    <mergeCell ref="A7:F7"/>
    <mergeCell ref="C9:F10"/>
    <mergeCell ref="C162:E162"/>
  </mergeCells>
  <conditionalFormatting sqref="E160:E161">
    <cfRule type="cellIs" dxfId="0" priority="6" stopIfTrue="1" operator="equal">
      <formula>0</formula>
    </cfRule>
  </conditionalFormatting>
  <printOptions horizontalCentered="1"/>
  <pageMargins left="0.11811023622047245" right="0.11811023622047245" top="0.19685039370078741" bottom="0.55118110236220474" header="0.31496062992125984" footer="0.31496062992125984"/>
  <pageSetup scale="90" orientation="portrait" r:id="rId1"/>
  <headerFooter>
    <oddFooter>&amp;L&amp;F&amp;R&amp;P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</vt:lpstr>
      <vt:lpstr>Presupuesto!Print_Titles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Gregorio Valdez</cp:lastModifiedBy>
  <cp:lastPrinted>2019-04-01T13:03:37Z</cp:lastPrinted>
  <dcterms:created xsi:type="dcterms:W3CDTF">2015-07-20T18:11:58Z</dcterms:created>
  <dcterms:modified xsi:type="dcterms:W3CDTF">2019-06-21T15:36:13Z</dcterms:modified>
</cp:coreProperties>
</file>