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095"/>
  </bookViews>
  <sheets>
    <sheet name="#57 (Claridilia Cepín)" sheetId="1" r:id="rId1"/>
  </sheets>
  <externalReferences>
    <externalReference r:id="rId2"/>
    <externalReference r:id="rId3"/>
  </externalReferences>
  <definedNames>
    <definedName name="__123Graph_A" localSheetId="0" hidden="1">[1]A!#REF!</definedName>
    <definedName name="__123Graph_A" hidden="1">[1]A!#REF!</definedName>
    <definedName name="__123Graph_B" localSheetId="0" hidden="1">[1]A!#REF!</definedName>
    <definedName name="__123Graph_B" hidden="1">[1]A!#REF!</definedName>
    <definedName name="__123Graph_C" localSheetId="0" hidden="1">[1]A!#REF!</definedName>
    <definedName name="__123Graph_C" hidden="1">[1]A!#REF!</definedName>
    <definedName name="__123Graph_D" localSheetId="0" hidden="1">[1]A!#REF!</definedName>
    <definedName name="__123Graph_D" hidden="1">[1]A!#REF!</definedName>
    <definedName name="__123Graph_E" localSheetId="0" hidden="1">[1]A!#REF!</definedName>
    <definedName name="__123Graph_E" hidden="1">[1]A!#REF!</definedName>
    <definedName name="__123Graph_F" localSheetId="0" hidden="1">[1]A!#REF!</definedName>
    <definedName name="__123Graph_F" hidden="1">[1]A!#REF!</definedName>
    <definedName name="_Key1" localSheetId="0" hidden="1">'[2]ANALISIS STO DGO'!#REF!</definedName>
    <definedName name="_Key1" hidden="1">'[2]ANALISIS STO DGO'!#REF!</definedName>
    <definedName name="_Key2" localSheetId="0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localSheetId="0" hidden="1">'[2]ANALISIS STO DGO'!#REF!</definedName>
    <definedName name="_Sort" hidden="1">'[2]ANALISIS STO DGO'!#REF!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FF" localSheetId="0" hidden="1">#REF!</definedName>
    <definedName name="FF" hidden="1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_xlnm.Print_Area" localSheetId="0">'#57 (Claridilia Cepín)'!$A$1:$F$441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8" i="1" l="1"/>
  <c r="D308" i="1" l="1"/>
  <c r="D307" i="1"/>
  <c r="D305" i="1"/>
  <c r="D291" i="1"/>
  <c r="D292" i="1" s="1"/>
  <c r="D267" i="1"/>
  <c r="D268" i="1" s="1"/>
  <c r="D241" i="1"/>
  <c r="D226" i="1"/>
  <c r="D27" i="1"/>
  <c r="D25" i="1"/>
  <c r="D242" i="1" l="1"/>
  <c r="D306" i="1"/>
  <c r="F422" i="1" l="1"/>
  <c r="F429" i="1" s="1"/>
  <c r="F426" i="1" l="1"/>
  <c r="F424" i="1"/>
  <c r="F428" i="1"/>
  <c r="F423" i="1"/>
  <c r="F431" i="1" s="1"/>
  <c r="F425" i="1"/>
  <c r="F427" i="1"/>
  <c r="F433" i="1" l="1"/>
  <c r="F436" i="1" s="1"/>
</calcChain>
</file>

<file path=xl/sharedStrings.xml><?xml version="1.0" encoding="utf-8"?>
<sst xmlns="http://schemas.openxmlformats.org/spreadsheetml/2006/main" count="592" uniqueCount="265">
  <si>
    <t xml:space="preserve">PRESUPUESTO </t>
  </si>
  <si>
    <t xml:space="preserve">CENTRO EDUCATIVO </t>
  </si>
  <si>
    <t>DESCRIPCION DEL PROYECTO</t>
  </si>
  <si>
    <t xml:space="preserve">CLARIDILIA CEPIN </t>
  </si>
  <si>
    <t>Construcción de Cocina-Comedor, Reparación de 26 Aulas, Acondicionamiento Exterior General y Miscelaneos</t>
  </si>
  <si>
    <t xml:space="preserve">Ubicación: </t>
  </si>
  <si>
    <t xml:space="preserve">Villa Bisonó, Navarrete ,Santiago </t>
  </si>
  <si>
    <t>No.</t>
  </si>
  <si>
    <t xml:space="preserve">Descripción </t>
  </si>
  <si>
    <t>Und.</t>
  </si>
  <si>
    <t>Cantidad</t>
  </si>
  <si>
    <t>Precio</t>
  </si>
  <si>
    <t>Sub-Total</t>
  </si>
  <si>
    <t>Unitario</t>
  </si>
  <si>
    <t>(RD$)</t>
  </si>
  <si>
    <t xml:space="preserve">Promoción </t>
  </si>
  <si>
    <t xml:space="preserve">Letrero de Promoción MINERD-OCI-BID (Estruct. Metálica) </t>
  </si>
  <si>
    <t>Und</t>
  </si>
  <si>
    <t>(Solicitar Diseño)</t>
  </si>
  <si>
    <t xml:space="preserve">Preliminares </t>
  </si>
  <si>
    <t>Caseta de materiales  (6.35 x 4.60) mt paredes plywood y techo de zinc, piso de hormigon simple</t>
  </si>
  <si>
    <t xml:space="preserve">Traslado de butacas en aulas existentes </t>
  </si>
  <si>
    <t xml:space="preserve">aulas </t>
  </si>
  <si>
    <t xml:space="preserve">REPARACIONES </t>
  </si>
  <si>
    <t>REP. DE   4 AULAS +   BAÑOS (1ER. NIVEL)</t>
  </si>
  <si>
    <t>TERMINACION DE SUPERFICIES</t>
  </si>
  <si>
    <t>Desmonte de plafones en baños</t>
  </si>
  <si>
    <t>m2</t>
  </si>
  <si>
    <t>Limpieza de   juntas y cerámica en baños (incluye Vertedero)</t>
  </si>
  <si>
    <t xml:space="preserve">Reposición plafones de baños en PVC </t>
  </si>
  <si>
    <t>INSTALACION SANITARIA</t>
  </si>
  <si>
    <t>Desmonte de aparatos (inodoros, lavamanos y orinales)</t>
  </si>
  <si>
    <t>unds</t>
  </si>
  <si>
    <t>Inodoros ROYAL blanco (inc. accs y M.O.)</t>
  </si>
  <si>
    <t>und</t>
  </si>
  <si>
    <t xml:space="preserve">Lavamanos para empotrar en meseta </t>
  </si>
  <si>
    <t>Orinales Sencillos</t>
  </si>
  <si>
    <t>Sondeo de tuberias</t>
  </si>
  <si>
    <t>p.a</t>
  </si>
  <si>
    <t>Meseta para apoyar lavamanos (ver diseño</t>
  </si>
  <si>
    <t>Limpieza cámara de inspección</t>
  </si>
  <si>
    <t>Llave de bola en vertedero ½"</t>
  </si>
  <si>
    <t>PISO EN AULAS</t>
  </si>
  <si>
    <t>Brillado y cristalizado de pisos</t>
  </si>
  <si>
    <t>PISO EN PASILLOS</t>
  </si>
  <si>
    <t>Mt²</t>
  </si>
  <si>
    <t>PISO BAJO ESCALERA</t>
  </si>
  <si>
    <t>VENTANAS ( ver especificaciones )</t>
  </si>
  <si>
    <t xml:space="preserve">Reparación Ventana (Tipo 1) : Incluye: Operadores de Palanca, Quitar y reponer masilla, Tornillos y Pintura Esmaltada con brillo  </t>
  </si>
  <si>
    <t>Pintura Mantenimiento (rejas de hierro)</t>
  </si>
  <si>
    <t>PUERTAS</t>
  </si>
  <si>
    <t>Desmonte puertas cabina baños</t>
  </si>
  <si>
    <t>Desmontura y montura puertas aulas</t>
  </si>
  <si>
    <t>Reparación de puertas: aplicación de sandblasting, aplicación de antioxidante y con compresor la pintura blanca, esmaltada y con brillo</t>
  </si>
  <si>
    <t>Ferré, terminacion y pintura esmaltada c/compresor en puertas</t>
  </si>
  <si>
    <t>Reposición Puertas en Zincalum cab/baños</t>
  </si>
  <si>
    <t>PINTURA ( ver especificaciones )</t>
  </si>
  <si>
    <t>Desmonte y montura de pizarras</t>
  </si>
  <si>
    <t>Acrilica en muros</t>
  </si>
  <si>
    <t>Acrilica en techos , vigas y Cols.</t>
  </si>
  <si>
    <t>HERRAJE</t>
  </si>
  <si>
    <t>Acond. barandas pasillos (pint, ajus, re</t>
  </si>
  <si>
    <t>REP. DE   4 AULAS +   BAÑOS   (2DO. NIVEL)</t>
  </si>
  <si>
    <t>TERMINACION DE TECHOS</t>
  </si>
  <si>
    <t>Limpieza con máquina hidrolavadora</t>
  </si>
  <si>
    <t>Impermeab. Acrílico (Sikacryl Blanco) 2 MANOS</t>
  </si>
  <si>
    <t>DESMONTE DE PLAFONES EN BAÑOS</t>
  </si>
  <si>
    <t xml:space="preserve">REPOSICIÓN PLAFONES DE BAÑOS EN PVC </t>
  </si>
  <si>
    <t>LIMPIEZA DE CANALETA PLUVIAL QUE CIRCUNDA LOS BLOQUES DE 2 PISOS INCLUYE BOTE</t>
  </si>
  <si>
    <t>P.A</t>
  </si>
  <si>
    <t>MICELANEOS</t>
  </si>
  <si>
    <t>Limpieza de Septico con Equipo</t>
  </si>
  <si>
    <t xml:space="preserve">Limpieza de cisterna </t>
  </si>
  <si>
    <t>Instalacion de tinacos reciclados, inc. Tuberias y piezas especiales</t>
  </si>
  <si>
    <t>ud</t>
  </si>
  <si>
    <t>Llave de bola en vertedero de ½"</t>
  </si>
  <si>
    <t>PISOS</t>
  </si>
  <si>
    <t>Brillado y cristalizado de   pisos</t>
  </si>
  <si>
    <t>ESCALERAS</t>
  </si>
  <si>
    <t>Brillado descanso de escalera</t>
  </si>
  <si>
    <t>Brillado de escalones</t>
  </si>
  <si>
    <t>ml</t>
  </si>
  <si>
    <t>PUERTAS ( Ver Especificaciones )</t>
  </si>
  <si>
    <t>Desmontar puertas cabina de baños</t>
  </si>
  <si>
    <t>Aplic. sandblasting en puertas tola</t>
  </si>
  <si>
    <t>Acrilica en muros (ext. e int.)</t>
  </si>
  <si>
    <t>Mantenimiento en paredes (h=1.50m)</t>
  </si>
  <si>
    <t>Pintura Mant. en protect. balcón</t>
  </si>
  <si>
    <t>REP.   MODULO 2 AULAS</t>
  </si>
  <si>
    <t>Pulido y brillado pisos</t>
  </si>
  <si>
    <t>PUERTAS ( ver especificaciones )</t>
  </si>
  <si>
    <t>Acrilica en paredes</t>
  </si>
  <si>
    <t>Acrilica en techos y vigas</t>
  </si>
  <si>
    <t>REP.   MODULO ADMINISTRATIVO</t>
  </si>
  <si>
    <t>PISOS ( Sol. esp. en el depto. de Superv</t>
  </si>
  <si>
    <t xml:space="preserve">Pintura en protectores de ventanas </t>
  </si>
  <si>
    <t>p²</t>
  </si>
  <si>
    <t>PASARELA DE INTERCONEXION</t>
  </si>
  <si>
    <t>TERMINACION DE TECHO</t>
  </si>
  <si>
    <t>Fino en Techo Plano</t>
  </si>
  <si>
    <t>Desague de Techo Ø3'' pvc (Bajante) incl. Abrazaderas</t>
  </si>
  <si>
    <t>ML</t>
  </si>
  <si>
    <t>Zabaletas en Techo</t>
  </si>
  <si>
    <t>Impermeabilizante polyester Lona(e=3 mm)</t>
  </si>
  <si>
    <t>TERMINACION DE PISOS</t>
  </si>
  <si>
    <t>PINTURA</t>
  </si>
  <si>
    <t xml:space="preserve">Raspillado de techos </t>
  </si>
  <si>
    <t>Pintura Acrílica en techo</t>
  </si>
  <si>
    <t>Pintura Mantenimiento columnas</t>
  </si>
  <si>
    <t>Pintura Acrílica en columnas</t>
  </si>
  <si>
    <t xml:space="preserve">REPARACION AULA INICIAL </t>
  </si>
  <si>
    <t xml:space="preserve">Limpieza de juntas y cerámica de baños </t>
  </si>
  <si>
    <t xml:space="preserve">Limpieza de techo con máquina hidrolavadora </t>
  </si>
  <si>
    <t>Inodoros Saona (inc. accs, m.o.))</t>
  </si>
  <si>
    <t xml:space="preserve">Limpieza trampa de grasa </t>
  </si>
  <si>
    <t>Acabado en gabinetes de pared y de piso (barniz)</t>
  </si>
  <si>
    <t xml:space="preserve">Limpieza registros </t>
  </si>
  <si>
    <t>und.</t>
  </si>
  <si>
    <t xml:space="preserve">Brillado y cristalizado de pisos </t>
  </si>
  <si>
    <t>Reparación tramerias incluye: lijado, ferré, barniz con compresor y laca, ajuste de bisagras, tirador sencillo</t>
  </si>
  <si>
    <t xml:space="preserve">Puerta de zincalum en cabina de baños </t>
  </si>
  <si>
    <t xml:space="preserve">Pintura en protectores de hierro </t>
  </si>
  <si>
    <t>Acrílica en paredes</t>
  </si>
  <si>
    <t>Acrílica en techos y vigas</t>
  </si>
  <si>
    <t>ACONDICIONAR AREA DE JUEGOS</t>
  </si>
  <si>
    <t>Columpios Grandes ( Sol. Especifcs. )</t>
  </si>
  <si>
    <t>Unds</t>
  </si>
  <si>
    <t>Gravilla Blanca Triturada y/o Arena Lava</t>
  </si>
  <si>
    <t>Mt3</t>
  </si>
  <si>
    <t xml:space="preserve">Pintura de colores en malla ciclónica </t>
  </si>
  <si>
    <t xml:space="preserve">Desmonte de puerta en malla ciclónica </t>
  </si>
  <si>
    <t>Puerta de Malla Ciclónica corredera (cal. #9)</t>
  </si>
  <si>
    <t>m.l</t>
  </si>
  <si>
    <t>ZONA DE BAÑOS (S/Actos)</t>
  </si>
  <si>
    <t>TERMINACION DE SUPERFICIES .-</t>
  </si>
  <si>
    <t>Fino de techo plano</t>
  </si>
  <si>
    <t>mt²</t>
  </si>
  <si>
    <t>PISOS .-</t>
  </si>
  <si>
    <t xml:space="preserve">Brillado de pisos en baños </t>
  </si>
  <si>
    <t>HUECOS EN PAREDES .-</t>
  </si>
  <si>
    <t>Desmontar puertas</t>
  </si>
  <si>
    <t>INSTALACIONES SANITARIAS .-</t>
  </si>
  <si>
    <t>PINTURA Y EMBELLECIMIENTO .-</t>
  </si>
  <si>
    <t>Acrílica interior en muros</t>
  </si>
  <si>
    <t>Mantenimiento en puertas</t>
  </si>
  <si>
    <t>Mantenimiento exterior (h = 1.70 m)</t>
  </si>
  <si>
    <t>Acrílica exterior</t>
  </si>
  <si>
    <t>Impermeabilizante lona e=3 mm en techo plano</t>
  </si>
  <si>
    <t>TARIMA DE ESPECTACULOS (S/Actos)</t>
  </si>
  <si>
    <t>PISOS .-.</t>
  </si>
  <si>
    <t xml:space="preserve">Brillado y Cristalizado de pisos </t>
  </si>
  <si>
    <t xml:space="preserve">Desmonte y montura puertas de tola </t>
  </si>
  <si>
    <t>Acrílica en techo</t>
  </si>
  <si>
    <t>Mantenimiento interior (h = 1.70 m)</t>
  </si>
  <si>
    <t>Acrílica interior</t>
  </si>
  <si>
    <t>ZONA DE ESPECTADORES (S/Actos)</t>
  </si>
  <si>
    <t>Limpieza de techo con hidrolavadora</t>
  </si>
  <si>
    <t>Pintura Acrílica en techos</t>
  </si>
  <si>
    <t>VERJA PERIMETRAL</t>
  </si>
  <si>
    <t>PORTAJE</t>
  </si>
  <si>
    <t>Pintura Acrilica (viga y columnas)</t>
  </si>
  <si>
    <t>Pintura acrílica en muros</t>
  </si>
  <si>
    <t>M2</t>
  </si>
  <si>
    <t>VARIOS</t>
  </si>
  <si>
    <t>Alambre trinchera incluye : suministro,</t>
  </si>
  <si>
    <t>mano de obra, palometas doble, etc</t>
  </si>
  <si>
    <t>REPARACION CASETA SOBRE CISTERNA</t>
  </si>
  <si>
    <t>Piso H.S. Frotado (H=0.10mt)</t>
  </si>
  <si>
    <t>Puerta de Rejas de hierro ( Barra C. 1/2</t>
  </si>
  <si>
    <t>P2</t>
  </si>
  <si>
    <t>Pintura Acrílica (muros)</t>
  </si>
  <si>
    <t>Bomba p/cist. 2 HP</t>
  </si>
  <si>
    <t>RENOVACION DE TARJA</t>
  </si>
  <si>
    <t>Limpieza final en general</t>
  </si>
  <si>
    <t xml:space="preserve">Limpieza de sépticos </t>
  </si>
  <si>
    <t>CONSTRUCCION COMEDOR - COCINA T2-E</t>
  </si>
  <si>
    <t xml:space="preserve">Terminación de Techos : </t>
  </si>
  <si>
    <t xml:space="preserve">Fino en techo plano </t>
  </si>
  <si>
    <t>Impermeab. en lona asfáltica de 3mm (granular)</t>
  </si>
  <si>
    <t>Sum. y Col. Parilla metálica (tipo hongo) en desague techo</t>
  </si>
  <si>
    <t xml:space="preserve">Desague de techo (caida libre de 2") </t>
  </si>
  <si>
    <t xml:space="preserve">Terminación de Pisos </t>
  </si>
  <si>
    <t xml:space="preserve">Puertas y Ventanas </t>
  </si>
  <si>
    <t xml:space="preserve">Barra antipánico en puertas </t>
  </si>
  <si>
    <t xml:space="preserve">Tiradores para puertas (tipo llana) remachado </t>
  </si>
  <si>
    <t xml:space="preserve">Miscelaneos </t>
  </si>
  <si>
    <t>Siembra de arbustos --(Coralillos varios colores 2 pies)</t>
  </si>
  <si>
    <t>Siembra de Grama  enana (incluye colchon de tierra negra)</t>
  </si>
  <si>
    <t xml:space="preserve">Pintura </t>
  </si>
  <si>
    <t>Pintura Prymer en muros y techos  de hormigón (2 manos)</t>
  </si>
  <si>
    <t>Pintura  Acrílica en muros y techos de hormigón  (2 manos)</t>
  </si>
  <si>
    <t>Pintura satinada en muros hasta 1.5 mt SNP (2 manos)</t>
  </si>
  <si>
    <t xml:space="preserve">Varios </t>
  </si>
  <si>
    <t xml:space="preserve">Limpieza final </t>
  </si>
  <si>
    <t>REPARACION CANCHA DEPORTIVA MIXTA (30.00x18.00)</t>
  </si>
  <si>
    <t>Limpieza con máquina hidrolavadora de 2500 psi, piso cancha</t>
  </si>
  <si>
    <t xml:space="preserve">Pintura de tránsito para demarcación y tennis court para zona de juego </t>
  </si>
  <si>
    <t>Suministro y Colocación de tableros en fibra de vidrio colocados con base movible,  aros con resortes y malla color blanca</t>
  </si>
  <si>
    <t xml:space="preserve">GASTOS INDIRECTOS </t>
  </si>
  <si>
    <t>Sub-Total (Presupuesto Original)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</si>
  <si>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</si>
  <si>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</si>
  <si>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</si>
  <si>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</si>
  <si>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Seguros y Fianzas (4.50%) </t>
  </si>
  <si>
    <t>Imprevistos (5.00%)</t>
  </si>
  <si>
    <t xml:space="preserve">Codia </t>
  </si>
  <si>
    <t>ITBIS (18% de la Dirección Técnica)</t>
  </si>
  <si>
    <t>Sub-Total (G.I. Presupuesto Orig.)</t>
  </si>
  <si>
    <t>Total General Presupuesto Original</t>
  </si>
  <si>
    <t xml:space="preserve">Acondicionamiento de Rampa para minusválidos (incluye señalización) </t>
  </si>
  <si>
    <t xml:space="preserve">Pintura antiácaros e impermeable en muros de cisterna </t>
  </si>
  <si>
    <t xml:space="preserve">Retoques de Pintura de dibujos animados en paredes </t>
  </si>
  <si>
    <t>Suministro e instalacion de (Sistema de Respaldo Electrico) Inversor Electrico de 1.00 KW, 120V, 60Hz, Incluye Juego de cables para baterias, ochos (8) baterias, base para baterias y materiales miscelaneos.</t>
  </si>
  <si>
    <t>baterias</t>
  </si>
  <si>
    <t>u</t>
  </si>
  <si>
    <t>base de baterias</t>
  </si>
  <si>
    <t>cables para baterias</t>
  </si>
  <si>
    <t>pa</t>
  </si>
  <si>
    <t xml:space="preserve"> colocar base y baterias</t>
  </si>
  <si>
    <t>instalacion inversor</t>
  </si>
  <si>
    <t>Beneficios contratistas eléctricos</t>
  </si>
  <si>
    <t>%</t>
  </si>
  <si>
    <t xml:space="preserve">INSTALACIONES ELECTRICAS </t>
  </si>
  <si>
    <t>Suministro e instalacion de salida cenital para Iluminacion area de Cocina y Entrada principal. Incluye los siguientes materiales: Tuberia PVC SDR-26 Ø 1/2", Curva PVC 90º, Alambres Americano THHN #12, Caja Octagonal con KO Ø 1/2", Tape 3M Super Scotch 33+ y accesorios. (Ver planos electricos).</t>
  </si>
  <si>
    <t>UD</t>
  </si>
  <si>
    <t>Suministro e instalacion de salidas de Iluminacion en pared perimetro de la Cocina. Incluye los siguientes materiales: Tuberia PVC SDR-26 Ø 1/2", Curva PVC 90º, Alambres Americano THHN #12,  Tape 3M Super Scotch 33+, Caja Octagonal con KO Ø 1/2" y accesorios. (Ver planos electricos).</t>
  </si>
  <si>
    <t>Suministro e instalacion de salidas de  Iluminacion en techo area de Comedor. Incluye los siguientes materiales: Tuberias EMT  Ø 3/4", Conector recto EMT Ø 3/4", Coupling  EMT Ø 3/4", Caja Octagonal con KO Ø 3/4", Alambres Americano THHN #12,  Tape 3M Super Scotch 33+ y accesorios.</t>
  </si>
  <si>
    <t>Suministro e instalacion de Lampara Estanca con Tubos Fluorescentes 2x32W, 6500ºK, 120V, 60Hz. Para area de comedor. Incluye materiales como: Tornillos autobarrenables 1"x 5.0mm, cadenillas para colgar lamparas al techo.</t>
  </si>
  <si>
    <t>Suministro e instalacion de salidas de  Iluminacion en puertas laterales comedor. Incluye los siguientes materiales: Tuberias EMT  Ø 3/4", Conector recto EMT Ø 3/4", Coupling  EMT Ø 3/4", Caja Octagonal con KO Ø 3/4", Alambres Americano THHN #12,  Tape 3M Super Scotch 33+ y accesorios.</t>
  </si>
  <si>
    <t>Suministro e instalacion de salidas para interruptores sencillo. Incluye: Tuberia PVC SDR-26 Ø 1/2", Curva PVC 90º, Alambres Americano THHN #12, Caja rectangular 2"x4" KO Ø 1/2", Tape 3M Super Scotch 33+ y accesorio marca Bticino Modus Plus o similar, color Crema o Blanco.</t>
  </si>
  <si>
    <t>Suministro e instalacion de salidas para interruptores doble. Incluye: Tuberia PVC SDR-26 Ø 1/2", Curva PVC 90º, Alambres Americano THHN #12, Caja rectangular 2"x4" KO Ø 1/2", Tape 3M Super Scotch 33+ y accesorio marca Bticino Modus Plus o similar, color Crema o Blanco.</t>
  </si>
  <si>
    <t>Suministro e instalacion de salidas para interruptores tres vias en area  de comedor. Incluye: Tuberia PVC SDR-26 Ø 1/2", Curva PVC 90º, Alambres Americano THHN #12, Caja rectangular 2"x4" KO Ø 1/2", Tape 3M Super Scotch 33+ y accesorio marca Bticino Modus Plus o similar, color Crema o Blanco.</t>
  </si>
  <si>
    <t>Suministro e instalacion de salidas para Tomacorrientes Doble 120V, para uso de abanicos Industrial H=2.44 m. snpt. Incluye: Tuberia PVC SDR-26 Ø 1/2", Curva PVC 90º, Alambres Americano THHN #12, Caja rectangular 2"x4" KO Ø 1/2", Tape 3M Super Scotch 33+ y accesorio marca Bticino Modus Plus o similar, color Crema o Blanco.</t>
  </si>
  <si>
    <t>Suministro e instalacion de abanicos Industrial de pared, similar a KDK, Diametro de aspa 22, color negro o segun especificacion arquitectonica.</t>
  </si>
  <si>
    <t>Suministro e instalacion de salidas para Tomacorrientes Doble 120V, para uso de beberos en Comedor H=0.40m snpt. Incluye: Tuberia PVC SDR-26 Ø 1/2", Curva PVC 90º, Alambres Americano THHN #12, Caja rectangular 2"x4" KO Ø 1/2", Tape 3M Super Scotch 33+ y accesorio marca Bticino Modus Plus o similar, color Crema o Blanco.</t>
  </si>
  <si>
    <t>Suministro e instalacion de salidas electrica 240v para extractores tipo hongo en  H=2.30m snpt. Incluye: Tuberia PVC SDR-26 Ø 3/4", Curva PVC 90º, Alambres Americano THHN #10, Caja rectangular 2"x4" KO Ø 3/4".</t>
  </si>
  <si>
    <t>Suministro e instalacion de salidas electrica 120v para extractores de pared  en  H=2.30m snpt. Incluye: Tuberia PVC SDR-26 Ø 1/2", Curva PVC 90º, Alambres Americano THHN #12, Caja rectangular 2"x4" KO Ø 1/2".</t>
  </si>
  <si>
    <t>Suministro e instalacion de salidas electrica 240v para Equipos de Cuarto Frio en  H=2.30m snpt. Incluye: Tuberia PVC SDR-26 Ø 3/4", Curva PVC 90º, Alambres Americano THHN #10, Caja rectangular 2"x4" KO Ø 3/4".</t>
  </si>
  <si>
    <t>Suministro e instalacion sistema de control para Iluminacion de pared exterior compuesto por:  Sensor fotoelectrico (fotocelda) 105-285V, Base para Fotocelda, contactor magnetico 120v, Caja plastica con Dim. 6"x4"x4".</t>
  </si>
  <si>
    <t>Suministro e instalacion de Panel electrico Principal 24 Circuitos GE, con Breaker gruesos 6BK 20A/1, 1 BK 30/1, 2 BK 20A/2.</t>
  </si>
  <si>
    <t>Suministro e instalacion de Panel electrico UPS 16 Circuitos GE, con Breaker gruesos 9 BK 20A/1</t>
  </si>
  <si>
    <t>Suministro e instalacion de Doble Tiro Japones de 80A, para ser usado como interruptor de transferencia manual.</t>
  </si>
  <si>
    <t>Suministro e instalacion de sistema de puesta a tierra compuesto por: Varillas de Cobre de 5/8x 8 pies, Conector para varillas, Cable Robbins AWG #1/0, Funda de material Ultrafill y barra de tierra perforada con aislante y base marca Harger.</t>
  </si>
  <si>
    <t>Sum. E inst.Luminaria fluorescente de 36 cm diametro, 2 bombillos base normal, exterior blanco (según foto)</t>
  </si>
  <si>
    <t>Sum. E Inst. Luminaria fluorescente cuadrada, 2 bombillos base normal, exterior blanco (según foto)</t>
  </si>
  <si>
    <t>Sum. E Inst. lampara de aplique de pared, tipo Ikelite 4664-11, pered exterior 1 luz E27, color blanco 020741 (según foto)</t>
  </si>
  <si>
    <t>Sum. E Inst. lampara de techo, tipo Ikelite 4661-1, uso exterior 1 luz E27, color blanco 016249 (según foto)</t>
  </si>
  <si>
    <t>Salida para lampara aplique de pared a 0.35 m SNP</t>
  </si>
  <si>
    <t>Encloset Main Breaker de 80/2 Amp., nema 3R</t>
  </si>
  <si>
    <t>VERJA EN COMEDOR</t>
  </si>
  <si>
    <t>Verja en malla ciclonica de 6"</t>
  </si>
  <si>
    <t>Puerta de malla ciclonica</t>
  </si>
  <si>
    <t>Pintura Prymer en elementos muros</t>
  </si>
  <si>
    <t>Pintura acrilica en bloques de 6"(2 manos)</t>
  </si>
  <si>
    <t>Techos de aluzinc Comedor</t>
  </si>
  <si>
    <t>Jardineria</t>
  </si>
  <si>
    <t>Pañete</t>
  </si>
  <si>
    <t>Fascia</t>
  </si>
  <si>
    <t xml:space="preserve">MISCELANEOS </t>
  </si>
  <si>
    <t>Reparacion sanitaria</t>
  </si>
  <si>
    <t>Reparacion electrica</t>
  </si>
  <si>
    <t>Inversor (reparacion)</t>
  </si>
  <si>
    <t>Sondeo de tuberias de desague en comedor</t>
  </si>
  <si>
    <t>Pintura de Estructura Metálica Completa comedor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</si>
</sst>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RD$&quot;* #,##0.00_);_(&quot;RD$&quot;* \(#,##0.00\);_(&quot;RD$&quot;* &quot;-&quot;??_);_(@_)"/>
    <numFmt numFmtId="165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4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i/>
      <u/>
      <sz val="9"/>
      <color theme="5" tint="-0.249977111117893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80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vertical="center"/>
      <protection locked="0"/>
    </xf>
    <xf numFmtId="4" fontId="2" fillId="2" borderId="5" xfId="0" applyNumberFormat="1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7" fillId="2" borderId="0" xfId="3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 wrapText="1"/>
      <protection locked="0"/>
    </xf>
    <xf numFmtId="4" fontId="3" fillId="0" borderId="0" xfId="0" applyNumberFormat="1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 applyBorder="1" applyAlignment="1" applyProtection="1">
      <alignment vertical="center" wrapText="1"/>
      <protection locked="0"/>
    </xf>
    <xf numFmtId="4" fontId="3" fillId="0" borderId="5" xfId="0" applyNumberFormat="1" applyFont="1" applyBorder="1" applyAlignment="1" applyProtection="1">
      <alignment vertical="center" wrapText="1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8" fillId="0" borderId="7" xfId="3" applyFont="1" applyBorder="1" applyAlignment="1">
      <alignment vertical="center"/>
    </xf>
    <xf numFmtId="0" fontId="3" fillId="0" borderId="7" xfId="0" applyFont="1" applyBorder="1" applyAlignment="1" applyProtection="1">
      <alignment vertical="center" wrapText="1"/>
      <protection locked="0"/>
    </xf>
    <xf numFmtId="4" fontId="3" fillId="0" borderId="7" xfId="0" applyNumberFormat="1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vertical="center" wrapText="1"/>
      <protection locked="0"/>
    </xf>
    <xf numFmtId="4" fontId="3" fillId="0" borderId="8" xfId="0" applyNumberFormat="1" applyFont="1" applyBorder="1" applyAlignment="1" applyProtection="1">
      <alignment vertical="center" wrapText="1"/>
      <protection locked="0"/>
    </xf>
    <xf numFmtId="4" fontId="9" fillId="3" borderId="11" xfId="0" applyNumberFormat="1" applyFont="1" applyFill="1" applyBorder="1" applyAlignment="1" applyProtection="1">
      <alignment vertical="center"/>
    </xf>
    <xf numFmtId="4" fontId="9" fillId="3" borderId="1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4" fontId="9" fillId="3" borderId="15" xfId="0" applyNumberFormat="1" applyFont="1" applyFill="1" applyBorder="1" applyAlignment="1" applyProtection="1">
      <alignment vertical="center"/>
    </xf>
    <xf numFmtId="4" fontId="9" fillId="3" borderId="16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horizontal="center" vertical="center" wrapText="1"/>
    </xf>
    <xf numFmtId="4" fontId="3" fillId="2" borderId="0" xfId="0" applyNumberFormat="1" applyFont="1" applyFill="1" applyAlignment="1" applyProtection="1">
      <alignment horizontal="center" vertical="center"/>
    </xf>
    <xf numFmtId="4" fontId="3" fillId="2" borderId="0" xfId="0" applyNumberFormat="1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10" fillId="3" borderId="17" xfId="0" applyFont="1" applyFill="1" applyBorder="1" applyAlignment="1">
      <alignment vertical="center"/>
    </xf>
    <xf numFmtId="0" fontId="3" fillId="2" borderId="0" xfId="0" applyFont="1" applyFill="1" applyBorder="1" applyAlignment="1" applyProtection="1">
      <alignment horizontal="center" vertical="center" wrapText="1"/>
    </xf>
    <xf numFmtId="4" fontId="3" fillId="2" borderId="0" xfId="0" applyNumberFormat="1" applyFont="1" applyFill="1" applyBorder="1" applyAlignment="1" applyProtection="1">
      <alignment horizontal="center" vertical="center"/>
    </xf>
    <xf numFmtId="4" fontId="3" fillId="2" borderId="0" xfId="0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</xf>
    <xf numFmtId="4" fontId="3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wrapText="1"/>
    </xf>
    <xf numFmtId="165" fontId="8" fillId="0" borderId="0" xfId="0" applyNumberFormat="1" applyFont="1" applyAlignment="1">
      <alignment horizontal="right" vertical="center"/>
    </xf>
    <xf numFmtId="165" fontId="8" fillId="0" borderId="0" xfId="0" applyNumberFormat="1" applyFont="1" applyBorder="1" applyAlignment="1">
      <alignment horizontal="right" vertical="center" indent="1"/>
    </xf>
    <xf numFmtId="0" fontId="10" fillId="0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4" fontId="8" fillId="0" borderId="0" xfId="0" applyNumberFormat="1" applyFont="1" applyBorder="1" applyAlignment="1">
      <alignment horizontal="right" vertical="center" indent="1"/>
    </xf>
    <xf numFmtId="165" fontId="8" fillId="0" borderId="0" xfId="1" applyFont="1" applyBorder="1" applyAlignment="1">
      <alignment vertical="center"/>
    </xf>
    <xf numFmtId="165" fontId="8" fillId="0" borderId="0" xfId="1" applyFont="1" applyBorder="1" applyAlignment="1">
      <alignment horizontal="right" vertical="center" indent="1"/>
    </xf>
    <xf numFmtId="0" fontId="3" fillId="0" borderId="0" xfId="0" applyFont="1" applyAlignment="1">
      <alignment vertical="center" wrapText="1"/>
    </xf>
    <xf numFmtId="0" fontId="1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/>
    </xf>
    <xf numFmtId="0" fontId="13" fillId="2" borderId="0" xfId="0" applyFont="1" applyFill="1" applyBorder="1" applyAlignment="1">
      <alignment vertical="center" wrapText="1"/>
    </xf>
    <xf numFmtId="4" fontId="3" fillId="2" borderId="0" xfId="0" applyNumberFormat="1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vertical="center"/>
    </xf>
    <xf numFmtId="49" fontId="14" fillId="2" borderId="0" xfId="0" applyNumberFormat="1" applyFont="1" applyFill="1" applyAlignment="1">
      <alignment vertical="center"/>
    </xf>
    <xf numFmtId="49" fontId="14" fillId="0" borderId="0" xfId="0" applyNumberFormat="1" applyFont="1" applyAlignment="1">
      <alignment horizontal="center" vertical="center"/>
    </xf>
    <xf numFmtId="165" fontId="14" fillId="0" borderId="0" xfId="1" applyFont="1" applyAlignment="1">
      <alignment vertical="center"/>
    </xf>
    <xf numFmtId="0" fontId="8" fillId="2" borderId="0" xfId="0" applyFont="1" applyFill="1" applyBorder="1" applyAlignment="1">
      <alignment vertical="center"/>
    </xf>
    <xf numFmtId="49" fontId="15" fillId="0" borderId="0" xfId="0" applyNumberFormat="1" applyFont="1" applyAlignment="1">
      <alignment vertical="center"/>
    </xf>
    <xf numFmtId="49" fontId="14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165" fontId="8" fillId="0" borderId="0" xfId="1" applyFont="1" applyAlignment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165" fontId="8" fillId="2" borderId="0" xfId="1" applyFont="1" applyFill="1" applyBorder="1" applyAlignment="1">
      <alignment horizontal="right" vertical="center" indent="1"/>
    </xf>
    <xf numFmtId="49" fontId="15" fillId="2" borderId="0" xfId="0" applyNumberFormat="1" applyFont="1" applyFill="1" applyAlignment="1">
      <alignment vertical="center"/>
    </xf>
    <xf numFmtId="49" fontId="11" fillId="2" borderId="0" xfId="0" applyNumberFormat="1" applyFont="1" applyFill="1" applyAlignment="1">
      <alignment vertical="center"/>
    </xf>
    <xf numFmtId="49" fontId="14" fillId="0" borderId="0" xfId="0" applyNumberFormat="1" applyFont="1" applyBorder="1" applyAlignment="1">
      <alignment horizontal="center" vertical="center"/>
    </xf>
    <xf numFmtId="165" fontId="14" fillId="0" borderId="0" xfId="1" applyFont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49" fontId="13" fillId="0" borderId="0" xfId="0" applyNumberFormat="1" applyFont="1" applyAlignment="1">
      <alignment vertical="center"/>
    </xf>
    <xf numFmtId="49" fontId="13" fillId="0" borderId="0" xfId="0" applyNumberFormat="1" applyFont="1" applyAlignment="1">
      <alignment horizontal="center" vertical="center"/>
    </xf>
    <xf numFmtId="165" fontId="13" fillId="0" borderId="0" xfId="1" applyFont="1" applyAlignment="1">
      <alignment vertical="center"/>
    </xf>
    <xf numFmtId="165" fontId="3" fillId="0" borderId="0" xfId="1" applyFont="1" applyBorder="1" applyAlignment="1">
      <alignment horizontal="right" vertical="center"/>
    </xf>
    <xf numFmtId="0" fontId="10" fillId="3" borderId="18" xfId="0" applyFont="1" applyFill="1" applyBorder="1" applyAlignment="1">
      <alignment vertical="center"/>
    </xf>
    <xf numFmtId="165" fontId="8" fillId="0" borderId="0" xfId="1" applyFont="1" applyBorder="1" applyAlignment="1">
      <alignment horizontal="right" vertical="center"/>
    </xf>
    <xf numFmtId="165" fontId="10" fillId="3" borderId="17" xfId="1" applyFont="1" applyFill="1" applyBorder="1" applyAlignment="1">
      <alignment vertical="center"/>
    </xf>
    <xf numFmtId="4" fontId="3" fillId="2" borderId="0" xfId="2" applyNumberFormat="1" applyFont="1" applyFill="1" applyBorder="1" applyAlignment="1" applyProtection="1">
      <alignment horizontal="center" vertical="center"/>
    </xf>
    <xf numFmtId="4" fontId="3" fillId="2" borderId="0" xfId="2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4" fontId="3" fillId="2" borderId="0" xfId="0" applyNumberFormat="1" applyFont="1" applyFill="1" applyBorder="1" applyAlignment="1" applyProtection="1">
      <alignment horizontal="center" vertical="center"/>
      <protection locked="0"/>
    </xf>
    <xf numFmtId="4" fontId="3" fillId="2" borderId="0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center" vertical="center"/>
      <protection locked="0"/>
    </xf>
    <xf numFmtId="4" fontId="3" fillId="2" borderId="0" xfId="0" applyNumberFormat="1" applyFont="1" applyFill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65" fontId="8" fillId="0" borderId="0" xfId="0" applyNumberFormat="1" applyFont="1" applyBorder="1" applyAlignment="1">
      <alignment vertical="center"/>
    </xf>
    <xf numFmtId="4" fontId="3" fillId="0" borderId="0" xfId="4" applyNumberFormat="1" applyFont="1" applyFill="1" applyBorder="1" applyAlignment="1">
      <alignment vertical="center"/>
    </xf>
    <xf numFmtId="165" fontId="8" fillId="0" borderId="0" xfId="1" applyFont="1" applyBorder="1" applyAlignment="1">
      <alignment horizontal="center" vertical="center"/>
    </xf>
    <xf numFmtId="165" fontId="3" fillId="2" borderId="0" xfId="1" applyFont="1" applyFill="1" applyBorder="1" applyAlignment="1"/>
    <xf numFmtId="0" fontId="3" fillId="0" borderId="0" xfId="0" applyFont="1" applyBorder="1" applyAlignment="1">
      <alignment horizontal="justify"/>
    </xf>
    <xf numFmtId="49" fontId="3" fillId="0" borderId="0" xfId="1" applyNumberFormat="1" applyFont="1" applyBorder="1" applyAlignment="1">
      <alignment horizontal="center"/>
    </xf>
    <xf numFmtId="165" fontId="8" fillId="0" borderId="0" xfId="1" applyFont="1" applyBorder="1" applyAlignment="1">
      <alignment horizontal="right" indent="1"/>
    </xf>
    <xf numFmtId="0" fontId="3" fillId="0" borderId="0" xfId="0" applyFont="1" applyBorder="1" applyAlignment="1"/>
    <xf numFmtId="0" fontId="9" fillId="3" borderId="17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7" fillId="2" borderId="0" xfId="3" applyFont="1" applyFill="1" applyBorder="1" applyAlignment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4" fontId="9" fillId="3" borderId="10" xfId="0" applyNumberFormat="1" applyFont="1" applyFill="1" applyBorder="1" applyAlignment="1" applyProtection="1">
      <alignment horizontal="center" vertical="center"/>
    </xf>
    <xf numFmtId="4" fontId="9" fillId="3" borderId="14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 wrapText="1"/>
      <protection locked="0"/>
    </xf>
  </cellXfs>
  <cellStyles count="5">
    <cellStyle name="Comma" xfId="1" builtinId="3"/>
    <cellStyle name="Moneda 3 3" xfId="4"/>
    <cellStyle name="Normal" xfId="0" builtinId="0"/>
    <cellStyle name="Normal 28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</xdr:row>
      <xdr:rowOff>0</xdr:rowOff>
    </xdr:from>
    <xdr:to>
      <xdr:col>5</xdr:col>
      <xdr:colOff>1095375</xdr:colOff>
      <xdr:row>3</xdr:row>
      <xdr:rowOff>19050</xdr:rowOff>
    </xdr:to>
    <xdr:pic>
      <xdr:nvPicPr>
        <xdr:cNvPr id="2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38125"/>
          <a:ext cx="2562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95250</xdr:rowOff>
    </xdr:from>
    <xdr:to>
      <xdr:col>1</xdr:col>
      <xdr:colOff>1466850</xdr:colOff>
      <xdr:row>4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95250"/>
          <a:ext cx="1400175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H441"/>
  <sheetViews>
    <sheetView showGridLines="0" tabSelected="1" view="pageBreakPreview" topLeftCell="A4" zoomScale="85" zoomScaleNormal="100" zoomScaleSheetLayoutView="85" workbookViewId="0">
      <selection activeCell="E14" sqref="E14:F420"/>
    </sheetView>
  </sheetViews>
  <sheetFormatPr defaultColWidth="11.42578125" defaultRowHeight="12.75" x14ac:dyDescent="0.25"/>
  <cols>
    <col min="1" max="1" width="3.85546875" style="81" customWidth="1"/>
    <col min="2" max="2" width="50.85546875" style="86" customWidth="1"/>
    <col min="3" max="3" width="6.140625" style="87" customWidth="1"/>
    <col min="4" max="4" width="11.140625" style="88" customWidth="1"/>
    <col min="5" max="5" width="12.85546875" style="89" customWidth="1"/>
    <col min="6" max="6" width="17.140625" style="89" bestFit="1" customWidth="1"/>
    <col min="7" max="16384" width="11.42578125" style="1"/>
  </cols>
  <sheetData>
    <row r="1" spans="1:6" ht="18.75" x14ac:dyDescent="0.25">
      <c r="A1" s="113"/>
      <c r="B1" s="114"/>
      <c r="C1" s="114"/>
      <c r="D1" s="114"/>
      <c r="E1" s="114"/>
      <c r="F1" s="115"/>
    </row>
    <row r="2" spans="1:6" ht="18.75" x14ac:dyDescent="0.25">
      <c r="A2" s="2"/>
      <c r="B2" s="3"/>
      <c r="C2" s="3"/>
      <c r="D2" s="4"/>
      <c r="E2" s="5"/>
      <c r="F2" s="6"/>
    </row>
    <row r="3" spans="1:6" ht="18.75" x14ac:dyDescent="0.25">
      <c r="A3" s="2"/>
      <c r="B3" s="3"/>
      <c r="C3" s="3"/>
      <c r="D3" s="4"/>
      <c r="E3" s="5"/>
      <c r="F3" s="6"/>
    </row>
    <row r="4" spans="1:6" ht="15" x14ac:dyDescent="0.25">
      <c r="A4" s="116"/>
      <c r="B4" s="117"/>
      <c r="C4" s="117"/>
      <c r="D4" s="117"/>
      <c r="E4" s="117"/>
      <c r="F4" s="118"/>
    </row>
    <row r="5" spans="1:6" ht="19.149999999999999" customHeight="1" x14ac:dyDescent="0.25">
      <c r="A5" s="119" t="s">
        <v>0</v>
      </c>
      <c r="B5" s="120"/>
      <c r="C5" s="120"/>
      <c r="D5" s="120"/>
      <c r="E5" s="120"/>
      <c r="F5" s="121"/>
    </row>
    <row r="6" spans="1:6" x14ac:dyDescent="0.25">
      <c r="A6" s="7"/>
      <c r="B6" s="8" t="s">
        <v>1</v>
      </c>
      <c r="C6" s="122" t="s">
        <v>2</v>
      </c>
      <c r="D6" s="122"/>
      <c r="E6" s="122"/>
      <c r="F6" s="123"/>
    </row>
    <row r="7" spans="1:6" ht="35.1" customHeight="1" x14ac:dyDescent="0.2">
      <c r="A7" s="9"/>
      <c r="B7" s="10" t="s">
        <v>3</v>
      </c>
      <c r="C7" s="124" t="s">
        <v>4</v>
      </c>
      <c r="D7" s="124"/>
      <c r="E7" s="124"/>
      <c r="F7" s="125"/>
    </row>
    <row r="8" spans="1:6" ht="15" customHeight="1" x14ac:dyDescent="0.25">
      <c r="A8" s="9"/>
      <c r="B8" s="11" t="s">
        <v>5</v>
      </c>
      <c r="C8" s="12"/>
      <c r="D8" s="13"/>
      <c r="E8" s="14"/>
      <c r="F8" s="15"/>
    </row>
    <row r="9" spans="1:6" ht="18.75" customHeight="1" thickBot="1" x14ac:dyDescent="0.3">
      <c r="A9" s="16"/>
      <c r="B9" s="17" t="s">
        <v>6</v>
      </c>
      <c r="C9" s="18"/>
      <c r="D9" s="19"/>
      <c r="E9" s="20"/>
      <c r="F9" s="21"/>
    </row>
    <row r="10" spans="1:6" s="24" customFormat="1" x14ac:dyDescent="0.25">
      <c r="A10" s="107" t="s">
        <v>7</v>
      </c>
      <c r="B10" s="109" t="s">
        <v>8</v>
      </c>
      <c r="C10" s="109" t="s">
        <v>9</v>
      </c>
      <c r="D10" s="111" t="s">
        <v>10</v>
      </c>
      <c r="E10" s="22" t="s">
        <v>11</v>
      </c>
      <c r="F10" s="23" t="s">
        <v>12</v>
      </c>
    </row>
    <row r="11" spans="1:6" s="24" customFormat="1" ht="13.5" thickBot="1" x14ac:dyDescent="0.3">
      <c r="A11" s="108"/>
      <c r="B11" s="110"/>
      <c r="C11" s="110"/>
      <c r="D11" s="112"/>
      <c r="E11" s="25" t="s">
        <v>13</v>
      </c>
      <c r="F11" s="26" t="s">
        <v>14</v>
      </c>
    </row>
    <row r="12" spans="1:6" ht="13.5" thickBot="1" x14ac:dyDescent="0.3">
      <c r="A12" s="27"/>
      <c r="B12" s="28"/>
      <c r="C12" s="29"/>
      <c r="D12" s="30"/>
      <c r="E12" s="31"/>
      <c r="F12" s="31"/>
    </row>
    <row r="13" spans="1:6" s="10" customFormat="1" ht="13.5" thickBot="1" x14ac:dyDescent="0.3">
      <c r="A13" s="32"/>
      <c r="B13" s="33" t="s">
        <v>15</v>
      </c>
      <c r="C13" s="34"/>
      <c r="D13" s="35"/>
      <c r="E13" s="36"/>
      <c r="F13" s="36"/>
    </row>
    <row r="14" spans="1:6" s="10" customFormat="1" ht="13.5" thickTop="1" x14ac:dyDescent="0.25">
      <c r="A14" s="32"/>
      <c r="B14" s="37" t="s">
        <v>16</v>
      </c>
      <c r="C14" s="34" t="s">
        <v>17</v>
      </c>
      <c r="D14" s="35">
        <v>1</v>
      </c>
      <c r="E14" s="38"/>
      <c r="F14" s="36"/>
    </row>
    <row r="15" spans="1:6" s="10" customFormat="1" ht="13.5" thickBot="1" x14ac:dyDescent="0.3">
      <c r="A15" s="32"/>
      <c r="B15" s="37" t="s">
        <v>18</v>
      </c>
      <c r="C15" s="34"/>
      <c r="D15" s="35"/>
      <c r="E15" s="38"/>
      <c r="F15" s="36"/>
    </row>
    <row r="16" spans="1:6" s="10" customFormat="1" ht="13.5" thickBot="1" x14ac:dyDescent="0.3">
      <c r="A16" s="32"/>
      <c r="B16" s="33" t="s">
        <v>19</v>
      </c>
      <c r="C16" s="34"/>
      <c r="D16" s="35"/>
      <c r="E16" s="38"/>
      <c r="F16" s="36"/>
    </row>
    <row r="17" spans="1:7" s="10" customFormat="1" ht="26.25" thickTop="1" x14ac:dyDescent="0.25">
      <c r="A17" s="32"/>
      <c r="B17" s="37" t="s">
        <v>20</v>
      </c>
      <c r="C17" s="34" t="s">
        <v>17</v>
      </c>
      <c r="D17" s="35">
        <v>1</v>
      </c>
      <c r="E17" s="38"/>
      <c r="F17" s="36"/>
    </row>
    <row r="18" spans="1:7" s="10" customFormat="1" x14ac:dyDescent="0.25">
      <c r="A18" s="32"/>
      <c r="B18" s="37" t="s">
        <v>21</v>
      </c>
      <c r="C18" s="34" t="s">
        <v>22</v>
      </c>
      <c r="D18" s="35">
        <v>26</v>
      </c>
      <c r="E18" s="38"/>
      <c r="F18" s="36"/>
    </row>
    <row r="19" spans="1:7" s="10" customFormat="1" ht="13.5" thickBot="1" x14ac:dyDescent="0.25">
      <c r="A19" s="32"/>
      <c r="B19" s="39"/>
      <c r="C19" s="40"/>
      <c r="D19" s="41"/>
      <c r="E19" s="38"/>
      <c r="F19" s="42"/>
    </row>
    <row r="20" spans="1:7" s="10" customFormat="1" ht="13.5" thickBot="1" x14ac:dyDescent="0.3">
      <c r="A20" s="32"/>
      <c r="B20" s="33" t="s">
        <v>23</v>
      </c>
      <c r="C20" s="34"/>
      <c r="D20" s="35"/>
      <c r="E20" s="38"/>
      <c r="F20" s="36"/>
    </row>
    <row r="21" spans="1:7" s="10" customFormat="1" ht="14.25" thickTop="1" thickBot="1" x14ac:dyDescent="0.3">
      <c r="A21" s="32"/>
      <c r="B21" s="43"/>
      <c r="C21" s="34"/>
      <c r="D21" s="35"/>
      <c r="E21" s="38"/>
      <c r="F21" s="36"/>
    </row>
    <row r="22" spans="1:7" s="10" customFormat="1" ht="13.5" thickBot="1" x14ac:dyDescent="0.3">
      <c r="A22" s="32"/>
      <c r="B22" s="33" t="s">
        <v>24</v>
      </c>
      <c r="C22" s="34"/>
      <c r="D22" s="35"/>
      <c r="E22" s="38"/>
      <c r="F22" s="36"/>
    </row>
    <row r="23" spans="1:7" s="10" customFormat="1" ht="14.25" thickTop="1" thickBot="1" x14ac:dyDescent="0.3">
      <c r="A23" s="32"/>
      <c r="B23" s="43"/>
      <c r="C23" s="34"/>
      <c r="D23" s="35"/>
      <c r="E23" s="38"/>
      <c r="F23" s="36"/>
    </row>
    <row r="24" spans="1:7" s="10" customFormat="1" ht="13.5" thickBot="1" x14ac:dyDescent="0.3">
      <c r="A24" s="32"/>
      <c r="B24" s="33" t="s">
        <v>25</v>
      </c>
      <c r="C24" s="34"/>
      <c r="D24" s="35"/>
      <c r="E24" s="38"/>
      <c r="F24" s="36"/>
    </row>
    <row r="25" spans="1:7" s="10" customFormat="1" ht="13.5" thickTop="1" x14ac:dyDescent="0.25">
      <c r="A25" s="32"/>
      <c r="B25" s="44" t="s">
        <v>26</v>
      </c>
      <c r="C25" s="45" t="s">
        <v>27</v>
      </c>
      <c r="D25" s="46">
        <f>24.5+24.5</f>
        <v>49</v>
      </c>
      <c r="E25" s="38"/>
      <c r="F25" s="47"/>
    </row>
    <row r="26" spans="1:7" s="10" customFormat="1" x14ac:dyDescent="0.25">
      <c r="A26" s="32"/>
      <c r="B26" s="44" t="s">
        <v>28</v>
      </c>
      <c r="C26" s="45" t="s">
        <v>27</v>
      </c>
      <c r="D26" s="46">
        <v>55.5</v>
      </c>
      <c r="E26" s="38"/>
      <c r="F26" s="47"/>
    </row>
    <row r="27" spans="1:7" s="10" customFormat="1" x14ac:dyDescent="0.25">
      <c r="A27" s="32"/>
      <c r="B27" s="44" t="s">
        <v>29</v>
      </c>
      <c r="C27" s="45" t="s">
        <v>27</v>
      </c>
      <c r="D27" s="46">
        <f>24.5+24.5</f>
        <v>49</v>
      </c>
      <c r="E27" s="38"/>
      <c r="F27" s="47"/>
    </row>
    <row r="28" spans="1:7" s="10" customFormat="1" ht="13.5" thickBot="1" x14ac:dyDescent="0.3">
      <c r="A28" s="32"/>
      <c r="B28" s="44"/>
      <c r="C28" s="45"/>
      <c r="D28" s="46"/>
      <c r="E28" s="38"/>
      <c r="F28" s="47"/>
    </row>
    <row r="29" spans="1:7" s="10" customFormat="1" ht="13.5" thickBot="1" x14ac:dyDescent="0.3">
      <c r="A29" s="32"/>
      <c r="B29" s="33" t="s">
        <v>30</v>
      </c>
      <c r="C29" s="45"/>
      <c r="D29" s="46"/>
      <c r="E29" s="38"/>
      <c r="F29" s="47"/>
      <c r="G29" s="47"/>
    </row>
    <row r="30" spans="1:7" s="10" customFormat="1" ht="13.5" thickTop="1" x14ac:dyDescent="0.25">
      <c r="A30" s="32"/>
      <c r="B30" s="44" t="s">
        <v>31</v>
      </c>
      <c r="C30" s="45" t="s">
        <v>32</v>
      </c>
      <c r="D30" s="46">
        <v>12</v>
      </c>
      <c r="E30" s="38"/>
      <c r="F30" s="47"/>
    </row>
    <row r="31" spans="1:7" s="10" customFormat="1" x14ac:dyDescent="0.25">
      <c r="A31" s="32"/>
      <c r="B31" s="44" t="s">
        <v>33</v>
      </c>
      <c r="C31" s="45" t="s">
        <v>34</v>
      </c>
      <c r="D31" s="46">
        <v>6</v>
      </c>
      <c r="E31" s="38"/>
      <c r="F31" s="47"/>
    </row>
    <row r="32" spans="1:7" s="10" customFormat="1" x14ac:dyDescent="0.25">
      <c r="A32" s="32"/>
      <c r="B32" s="44" t="s">
        <v>35</v>
      </c>
      <c r="C32" s="45" t="s">
        <v>34</v>
      </c>
      <c r="D32" s="46">
        <v>4</v>
      </c>
      <c r="E32" s="38"/>
      <c r="F32" s="47"/>
    </row>
    <row r="33" spans="1:7" s="10" customFormat="1" x14ac:dyDescent="0.25">
      <c r="A33" s="32"/>
      <c r="B33" s="44" t="s">
        <v>36</v>
      </c>
      <c r="C33" s="45" t="s">
        <v>34</v>
      </c>
      <c r="D33" s="46">
        <v>2</v>
      </c>
      <c r="E33" s="38"/>
      <c r="F33" s="47"/>
    </row>
    <row r="34" spans="1:7" s="10" customFormat="1" x14ac:dyDescent="0.25">
      <c r="A34" s="32"/>
      <c r="B34" s="44" t="s">
        <v>37</v>
      </c>
      <c r="C34" s="45" t="s">
        <v>38</v>
      </c>
      <c r="D34" s="46">
        <v>1</v>
      </c>
      <c r="E34" s="38"/>
      <c r="F34" s="47"/>
    </row>
    <row r="35" spans="1:7" s="10" customFormat="1" x14ac:dyDescent="0.25">
      <c r="A35" s="32"/>
      <c r="B35" s="44" t="s">
        <v>39</v>
      </c>
      <c r="C35" s="45" t="s">
        <v>32</v>
      </c>
      <c r="D35" s="46">
        <v>2</v>
      </c>
      <c r="E35" s="38"/>
      <c r="F35" s="47"/>
    </row>
    <row r="36" spans="1:7" s="10" customFormat="1" x14ac:dyDescent="0.25">
      <c r="A36" s="32"/>
      <c r="B36" s="44" t="s">
        <v>40</v>
      </c>
      <c r="C36" s="45" t="s">
        <v>34</v>
      </c>
      <c r="D36" s="46">
        <v>2</v>
      </c>
      <c r="E36" s="38"/>
      <c r="F36" s="47"/>
    </row>
    <row r="37" spans="1:7" s="10" customFormat="1" x14ac:dyDescent="0.25">
      <c r="A37" s="32"/>
      <c r="B37" s="44" t="s">
        <v>41</v>
      </c>
      <c r="C37" s="45" t="s">
        <v>17</v>
      </c>
      <c r="D37" s="46">
        <v>1</v>
      </c>
      <c r="E37" s="38"/>
      <c r="F37" s="47"/>
    </row>
    <row r="38" spans="1:7" s="10" customFormat="1" ht="13.5" thickBot="1" x14ac:dyDescent="0.3">
      <c r="A38" s="32"/>
      <c r="B38" s="44"/>
      <c r="C38" s="45"/>
      <c r="D38" s="46"/>
      <c r="E38" s="38"/>
      <c r="F38" s="47"/>
    </row>
    <row r="39" spans="1:7" s="10" customFormat="1" ht="13.5" thickBot="1" x14ac:dyDescent="0.3">
      <c r="A39" s="32"/>
      <c r="B39" s="33" t="s">
        <v>42</v>
      </c>
      <c r="C39" s="45"/>
      <c r="D39" s="46"/>
      <c r="E39" s="38"/>
      <c r="F39" s="47"/>
      <c r="G39" s="47"/>
    </row>
    <row r="40" spans="1:7" s="10" customFormat="1" ht="13.5" thickTop="1" x14ac:dyDescent="0.25">
      <c r="A40" s="32"/>
      <c r="B40" s="44" t="s">
        <v>43</v>
      </c>
      <c r="C40" s="45" t="s">
        <v>27</v>
      </c>
      <c r="D40" s="46">
        <v>460</v>
      </c>
      <c r="E40" s="38"/>
      <c r="F40" s="47"/>
    </row>
    <row r="41" spans="1:7" s="10" customFormat="1" ht="13.5" thickBot="1" x14ac:dyDescent="0.3">
      <c r="A41" s="32"/>
      <c r="B41" s="44"/>
      <c r="C41" s="45"/>
      <c r="D41" s="46"/>
      <c r="E41" s="38"/>
      <c r="F41" s="47"/>
    </row>
    <row r="42" spans="1:7" s="10" customFormat="1" ht="13.5" thickBot="1" x14ac:dyDescent="0.3">
      <c r="A42" s="32"/>
      <c r="B42" s="33" t="s">
        <v>44</v>
      </c>
      <c r="C42" s="45"/>
      <c r="D42" s="46"/>
      <c r="E42" s="38"/>
      <c r="F42" s="47"/>
    </row>
    <row r="43" spans="1:7" s="10" customFormat="1" ht="13.5" thickTop="1" x14ac:dyDescent="0.25">
      <c r="A43" s="32"/>
      <c r="B43" s="44" t="s">
        <v>43</v>
      </c>
      <c r="C43" s="45" t="s">
        <v>45</v>
      </c>
      <c r="D43" s="46">
        <v>74.400000000000006</v>
      </c>
      <c r="E43" s="38"/>
      <c r="F43" s="47"/>
    </row>
    <row r="44" spans="1:7" s="10" customFormat="1" ht="13.5" thickBot="1" x14ac:dyDescent="0.3">
      <c r="A44" s="32"/>
      <c r="B44" s="44"/>
      <c r="C44" s="45"/>
      <c r="D44" s="46"/>
      <c r="E44" s="38"/>
      <c r="F44" s="47"/>
    </row>
    <row r="45" spans="1:7" s="10" customFormat="1" ht="13.5" thickBot="1" x14ac:dyDescent="0.3">
      <c r="A45" s="32"/>
      <c r="B45" s="33" t="s">
        <v>46</v>
      </c>
      <c r="C45" s="45"/>
      <c r="D45" s="46"/>
      <c r="E45" s="38"/>
      <c r="F45" s="47"/>
    </row>
    <row r="46" spans="1:7" s="10" customFormat="1" ht="13.5" thickTop="1" x14ac:dyDescent="0.25">
      <c r="A46" s="32"/>
      <c r="B46" s="44" t="s">
        <v>43</v>
      </c>
      <c r="C46" s="45" t="s">
        <v>45</v>
      </c>
      <c r="D46" s="46">
        <v>23.94</v>
      </c>
      <c r="E46" s="38"/>
      <c r="F46" s="47"/>
    </row>
    <row r="47" spans="1:7" s="10" customFormat="1" ht="13.5" thickBot="1" x14ac:dyDescent="0.3">
      <c r="A47" s="32"/>
      <c r="B47" s="44"/>
      <c r="C47" s="45"/>
      <c r="D47" s="46"/>
      <c r="E47" s="38"/>
      <c r="F47" s="47"/>
    </row>
    <row r="48" spans="1:7" s="10" customFormat="1" ht="13.5" thickBot="1" x14ac:dyDescent="0.3">
      <c r="A48" s="32"/>
      <c r="B48" s="33" t="s">
        <v>47</v>
      </c>
      <c r="C48" s="45"/>
      <c r="D48" s="46"/>
      <c r="E48" s="38"/>
      <c r="F48" s="47"/>
    </row>
    <row r="49" spans="1:7" s="10" customFormat="1" ht="13.5" thickTop="1" x14ac:dyDescent="0.25">
      <c r="A49" s="32"/>
      <c r="B49" s="44" t="s">
        <v>48</v>
      </c>
      <c r="C49" s="45" t="s">
        <v>27</v>
      </c>
      <c r="D49" s="46">
        <v>61.05</v>
      </c>
      <c r="E49" s="38"/>
      <c r="F49" s="47"/>
    </row>
    <row r="50" spans="1:7" s="10" customFormat="1" x14ac:dyDescent="0.25">
      <c r="A50" s="32"/>
      <c r="B50" s="44" t="s">
        <v>49</v>
      </c>
      <c r="C50" s="45" t="s">
        <v>45</v>
      </c>
      <c r="D50" s="46">
        <v>61.05</v>
      </c>
      <c r="E50" s="38"/>
      <c r="F50" s="47"/>
    </row>
    <row r="51" spans="1:7" s="10" customFormat="1" ht="13.5" thickBot="1" x14ac:dyDescent="0.3">
      <c r="A51" s="32"/>
      <c r="B51" s="44"/>
      <c r="C51" s="45"/>
      <c r="D51" s="46"/>
      <c r="E51" s="38"/>
      <c r="F51" s="47"/>
    </row>
    <row r="52" spans="1:7" s="10" customFormat="1" ht="13.5" thickBot="1" x14ac:dyDescent="0.3">
      <c r="A52" s="32"/>
      <c r="B52" s="33" t="s">
        <v>50</v>
      </c>
      <c r="C52" s="45"/>
      <c r="D52" s="46"/>
      <c r="E52" s="38"/>
      <c r="F52" s="47"/>
      <c r="G52" s="47"/>
    </row>
    <row r="53" spans="1:7" s="10" customFormat="1" ht="13.5" thickTop="1" x14ac:dyDescent="0.25">
      <c r="A53" s="32"/>
      <c r="B53" s="44" t="s">
        <v>51</v>
      </c>
      <c r="C53" s="45" t="s">
        <v>34</v>
      </c>
      <c r="D53" s="46">
        <v>6</v>
      </c>
      <c r="E53" s="38"/>
      <c r="F53" s="47"/>
    </row>
    <row r="54" spans="1:7" s="10" customFormat="1" x14ac:dyDescent="0.25">
      <c r="A54" s="32"/>
      <c r="B54" s="44" t="s">
        <v>52</v>
      </c>
      <c r="C54" s="45" t="s">
        <v>34</v>
      </c>
      <c r="D54" s="46">
        <v>6</v>
      </c>
      <c r="E54" s="38"/>
      <c r="F54" s="47"/>
    </row>
    <row r="55" spans="1:7" s="10" customFormat="1" ht="38.25" x14ac:dyDescent="0.25">
      <c r="A55" s="32"/>
      <c r="B55" s="48" t="s">
        <v>53</v>
      </c>
      <c r="C55" s="45" t="s">
        <v>27</v>
      </c>
      <c r="D55" s="46">
        <v>50.4</v>
      </c>
      <c r="E55" s="38"/>
      <c r="F55" s="47"/>
    </row>
    <row r="56" spans="1:7" s="10" customFormat="1" x14ac:dyDescent="0.25">
      <c r="A56" s="32"/>
      <c r="B56" s="44" t="s">
        <v>54</v>
      </c>
      <c r="C56" s="45" t="s">
        <v>27</v>
      </c>
      <c r="D56" s="46">
        <v>50.4</v>
      </c>
      <c r="E56" s="38"/>
      <c r="F56" s="47"/>
    </row>
    <row r="57" spans="1:7" s="10" customFormat="1" x14ac:dyDescent="0.25">
      <c r="A57" s="32"/>
      <c r="B57" s="44" t="s">
        <v>55</v>
      </c>
      <c r="C57" s="45" t="s">
        <v>17</v>
      </c>
      <c r="D57" s="46">
        <v>6</v>
      </c>
      <c r="E57" s="38"/>
      <c r="F57" s="47"/>
    </row>
    <row r="58" spans="1:7" s="10" customFormat="1" ht="13.5" thickBot="1" x14ac:dyDescent="0.3">
      <c r="A58" s="32"/>
      <c r="B58" s="44"/>
      <c r="C58" s="45"/>
      <c r="D58" s="46"/>
      <c r="E58" s="38"/>
      <c r="F58" s="47"/>
    </row>
    <row r="59" spans="1:7" s="10" customFormat="1" ht="13.5" thickBot="1" x14ac:dyDescent="0.3">
      <c r="A59" s="32"/>
      <c r="B59" s="33" t="s">
        <v>56</v>
      </c>
      <c r="C59" s="45"/>
      <c r="D59" s="46"/>
      <c r="E59" s="38"/>
      <c r="F59" s="47"/>
      <c r="G59" s="47"/>
    </row>
    <row r="60" spans="1:7" s="10" customFormat="1" ht="13.5" thickTop="1" x14ac:dyDescent="0.25">
      <c r="A60" s="32"/>
      <c r="B60" s="44" t="s">
        <v>57</v>
      </c>
      <c r="C60" s="45" t="s">
        <v>38</v>
      </c>
      <c r="D60" s="46">
        <v>1</v>
      </c>
      <c r="E60" s="38"/>
      <c r="F60" s="47"/>
    </row>
    <row r="61" spans="1:7" s="10" customFormat="1" x14ac:dyDescent="0.25">
      <c r="A61" s="32"/>
      <c r="B61" s="44" t="s">
        <v>58</v>
      </c>
      <c r="C61" s="45" t="s">
        <v>27</v>
      </c>
      <c r="D61" s="46">
        <v>247.01</v>
      </c>
      <c r="E61" s="38"/>
      <c r="F61" s="47"/>
    </row>
    <row r="62" spans="1:7" s="10" customFormat="1" x14ac:dyDescent="0.25">
      <c r="A62" s="32"/>
      <c r="B62" s="44" t="s">
        <v>59</v>
      </c>
      <c r="C62" s="45" t="s">
        <v>27</v>
      </c>
      <c r="D62" s="46">
        <v>457.25</v>
      </c>
      <c r="E62" s="38"/>
      <c r="F62" s="47"/>
    </row>
    <row r="63" spans="1:7" s="10" customFormat="1" ht="13.5" thickBot="1" x14ac:dyDescent="0.3">
      <c r="A63" s="32"/>
      <c r="B63" s="44"/>
      <c r="C63" s="45"/>
      <c r="D63" s="46"/>
      <c r="E63" s="38"/>
      <c r="F63" s="47"/>
    </row>
    <row r="64" spans="1:7" s="10" customFormat="1" ht="13.5" thickBot="1" x14ac:dyDescent="0.3">
      <c r="A64" s="32"/>
      <c r="B64" s="33" t="s">
        <v>60</v>
      </c>
      <c r="C64" s="45"/>
      <c r="D64" s="46"/>
      <c r="E64" s="38"/>
      <c r="F64" s="47"/>
      <c r="G64" s="47"/>
    </row>
    <row r="65" spans="1:7" s="10" customFormat="1" ht="13.5" thickTop="1" x14ac:dyDescent="0.25">
      <c r="A65" s="32"/>
      <c r="B65" s="44" t="s">
        <v>61</v>
      </c>
      <c r="C65" s="45" t="s">
        <v>38</v>
      </c>
      <c r="D65" s="46">
        <v>1</v>
      </c>
      <c r="E65" s="38"/>
      <c r="F65" s="47"/>
    </row>
    <row r="66" spans="1:7" s="10" customFormat="1" ht="13.5" thickBot="1" x14ac:dyDescent="0.3">
      <c r="A66" s="32"/>
      <c r="B66" s="44"/>
      <c r="C66" s="45"/>
      <c r="D66" s="46"/>
      <c r="E66" s="38"/>
      <c r="F66" s="47"/>
    </row>
    <row r="67" spans="1:7" s="10" customFormat="1" ht="13.5" thickBot="1" x14ac:dyDescent="0.3">
      <c r="A67" s="32"/>
      <c r="B67" s="33" t="s">
        <v>62</v>
      </c>
      <c r="C67" s="34"/>
      <c r="D67" s="35"/>
      <c r="E67" s="38"/>
      <c r="F67" s="36"/>
    </row>
    <row r="68" spans="1:7" s="10" customFormat="1" ht="14.25" thickTop="1" thickBot="1" x14ac:dyDescent="0.3">
      <c r="A68" s="32"/>
      <c r="B68" s="49"/>
      <c r="C68" s="34"/>
      <c r="D68" s="35"/>
      <c r="E68" s="38"/>
      <c r="F68" s="36"/>
    </row>
    <row r="69" spans="1:7" s="10" customFormat="1" ht="13.5" thickBot="1" x14ac:dyDescent="0.3">
      <c r="A69" s="32"/>
      <c r="B69" s="33" t="s">
        <v>63</v>
      </c>
      <c r="C69" s="45"/>
      <c r="D69" s="46"/>
      <c r="E69" s="38"/>
      <c r="F69" s="47"/>
      <c r="G69" s="47"/>
    </row>
    <row r="70" spans="1:7" s="10" customFormat="1" ht="13.5" thickTop="1" x14ac:dyDescent="0.25">
      <c r="A70" s="32"/>
      <c r="B70" s="44" t="s">
        <v>64</v>
      </c>
      <c r="C70" s="45" t="s">
        <v>27</v>
      </c>
      <c r="D70" s="46">
        <v>396.58</v>
      </c>
      <c r="E70" s="38"/>
      <c r="F70" s="47"/>
    </row>
    <row r="71" spans="1:7" s="10" customFormat="1" x14ac:dyDescent="0.25">
      <c r="A71" s="32"/>
      <c r="B71" s="44" t="s">
        <v>65</v>
      </c>
      <c r="C71" s="45" t="s">
        <v>27</v>
      </c>
      <c r="D71" s="46">
        <v>396.58</v>
      </c>
      <c r="E71" s="38"/>
      <c r="F71" s="47"/>
    </row>
    <row r="72" spans="1:7" s="10" customFormat="1" ht="13.5" thickBot="1" x14ac:dyDescent="0.3">
      <c r="A72" s="32"/>
      <c r="B72" s="44"/>
      <c r="C72" s="45"/>
      <c r="D72" s="46"/>
      <c r="E72" s="38"/>
      <c r="F72" s="47"/>
    </row>
    <row r="73" spans="1:7" s="10" customFormat="1" ht="13.5" thickBot="1" x14ac:dyDescent="0.3">
      <c r="A73" s="32"/>
      <c r="B73" s="33" t="s">
        <v>25</v>
      </c>
      <c r="C73" s="45"/>
      <c r="D73" s="46"/>
      <c r="E73" s="38"/>
      <c r="F73" s="45"/>
    </row>
    <row r="74" spans="1:7" s="10" customFormat="1" ht="13.5" thickTop="1" x14ac:dyDescent="0.25">
      <c r="A74" s="32"/>
      <c r="B74" s="50" t="s">
        <v>66</v>
      </c>
      <c r="C74" s="45" t="s">
        <v>27</v>
      </c>
      <c r="D74" s="46">
        <v>24.5</v>
      </c>
      <c r="E74" s="38"/>
      <c r="F74" s="45"/>
    </row>
    <row r="75" spans="1:7" s="10" customFormat="1" x14ac:dyDescent="0.25">
      <c r="A75" s="32"/>
      <c r="B75" s="50" t="s">
        <v>67</v>
      </c>
      <c r="C75" s="45" t="s">
        <v>27</v>
      </c>
      <c r="D75" s="46">
        <v>24.5</v>
      </c>
      <c r="E75" s="38"/>
      <c r="F75" s="45"/>
    </row>
    <row r="76" spans="1:7" s="10" customFormat="1" ht="13.5" thickBot="1" x14ac:dyDescent="0.3">
      <c r="A76" s="32"/>
      <c r="B76" s="50"/>
      <c r="C76" s="45"/>
      <c r="D76" s="46"/>
      <c r="E76" s="38"/>
      <c r="F76" s="45"/>
    </row>
    <row r="77" spans="1:7" s="10" customFormat="1" ht="13.5" thickBot="1" x14ac:dyDescent="0.3">
      <c r="A77" s="32"/>
      <c r="B77" s="33" t="s">
        <v>62</v>
      </c>
      <c r="C77" s="45"/>
      <c r="D77" s="46"/>
      <c r="E77" s="38"/>
      <c r="F77" s="45"/>
    </row>
    <row r="78" spans="1:7" s="10" customFormat="1" ht="14.25" thickTop="1" thickBot="1" x14ac:dyDescent="0.3">
      <c r="A78" s="32"/>
      <c r="B78" s="51"/>
      <c r="C78" s="45"/>
      <c r="D78" s="46"/>
      <c r="E78" s="38"/>
      <c r="F78" s="45"/>
    </row>
    <row r="79" spans="1:7" s="10" customFormat="1" ht="13.5" thickBot="1" x14ac:dyDescent="0.3">
      <c r="A79" s="32"/>
      <c r="B79" s="33" t="s">
        <v>25</v>
      </c>
      <c r="C79" s="45"/>
      <c r="D79" s="46"/>
      <c r="E79" s="38"/>
      <c r="F79" s="45"/>
    </row>
    <row r="80" spans="1:7" s="10" customFormat="1" ht="13.5" thickTop="1" x14ac:dyDescent="0.25">
      <c r="A80" s="32"/>
      <c r="B80" s="50" t="s">
        <v>66</v>
      </c>
      <c r="C80" s="45" t="s">
        <v>27</v>
      </c>
      <c r="D80" s="46">
        <v>27.3</v>
      </c>
      <c r="E80" s="38"/>
      <c r="F80" s="45"/>
    </row>
    <row r="81" spans="1:7" s="10" customFormat="1" x14ac:dyDescent="0.25">
      <c r="A81" s="32"/>
      <c r="B81" s="50" t="s">
        <v>67</v>
      </c>
      <c r="C81" s="45" t="s">
        <v>27</v>
      </c>
      <c r="D81" s="46">
        <v>27.3</v>
      </c>
      <c r="E81" s="38"/>
      <c r="F81" s="45"/>
    </row>
    <row r="82" spans="1:7" s="10" customFormat="1" ht="25.5" x14ac:dyDescent="0.25">
      <c r="A82" s="32"/>
      <c r="B82" s="52" t="s">
        <v>68</v>
      </c>
      <c r="C82" s="53" t="s">
        <v>69</v>
      </c>
      <c r="D82" s="54">
        <v>1</v>
      </c>
      <c r="E82" s="38"/>
      <c r="F82" s="54"/>
    </row>
    <row r="83" spans="1:7" s="10" customFormat="1" ht="13.5" thickBot="1" x14ac:dyDescent="0.3">
      <c r="A83" s="32"/>
      <c r="B83" s="50"/>
      <c r="C83" s="45"/>
      <c r="D83" s="46"/>
      <c r="E83" s="38"/>
      <c r="F83" s="45"/>
    </row>
    <row r="84" spans="1:7" s="10" customFormat="1" ht="13.5" thickBot="1" x14ac:dyDescent="0.3">
      <c r="A84" s="32"/>
      <c r="B84" s="33" t="s">
        <v>70</v>
      </c>
      <c r="C84" s="45"/>
      <c r="D84" s="46"/>
      <c r="E84" s="38"/>
      <c r="F84" s="45"/>
    </row>
    <row r="85" spans="1:7" s="10" customFormat="1" ht="13.5" thickTop="1" x14ac:dyDescent="0.25">
      <c r="A85" s="32"/>
      <c r="B85" s="52" t="s">
        <v>71</v>
      </c>
      <c r="C85" s="53" t="s">
        <v>34</v>
      </c>
      <c r="D85" s="54">
        <v>2</v>
      </c>
      <c r="E85" s="38"/>
      <c r="F85" s="54"/>
    </row>
    <row r="86" spans="1:7" s="10" customFormat="1" x14ac:dyDescent="0.25">
      <c r="A86" s="32"/>
      <c r="B86" s="50" t="s">
        <v>72</v>
      </c>
      <c r="C86" s="55" t="s">
        <v>34</v>
      </c>
      <c r="D86" s="56">
        <v>1</v>
      </c>
      <c r="E86" s="38"/>
      <c r="F86" s="56"/>
    </row>
    <row r="87" spans="1:7" s="10" customFormat="1" x14ac:dyDescent="0.25">
      <c r="A87" s="32"/>
      <c r="B87" s="57" t="s">
        <v>73</v>
      </c>
      <c r="C87" s="58" t="s">
        <v>74</v>
      </c>
      <c r="D87" s="59">
        <v>2</v>
      </c>
      <c r="E87" s="38"/>
      <c r="F87" s="47"/>
    </row>
    <row r="88" spans="1:7" s="10" customFormat="1" ht="13.5" thickBot="1" x14ac:dyDescent="0.3">
      <c r="A88" s="32"/>
      <c r="B88" s="57"/>
      <c r="C88" s="58"/>
      <c r="D88" s="59"/>
      <c r="E88" s="38"/>
      <c r="F88" s="47"/>
    </row>
    <row r="89" spans="1:7" s="10" customFormat="1" ht="13.5" thickBot="1" x14ac:dyDescent="0.3">
      <c r="A89" s="32"/>
      <c r="B89" s="33" t="s">
        <v>30</v>
      </c>
      <c r="C89" s="45"/>
      <c r="D89" s="46"/>
      <c r="E89" s="38"/>
      <c r="F89" s="47"/>
      <c r="G89" s="47"/>
    </row>
    <row r="90" spans="1:7" s="10" customFormat="1" ht="13.5" thickTop="1" x14ac:dyDescent="0.25">
      <c r="A90" s="32"/>
      <c r="B90" s="44" t="s">
        <v>31</v>
      </c>
      <c r="C90" s="45" t="s">
        <v>32</v>
      </c>
      <c r="D90" s="46">
        <v>12</v>
      </c>
      <c r="E90" s="38"/>
      <c r="F90" s="47"/>
    </row>
    <row r="91" spans="1:7" s="10" customFormat="1" x14ac:dyDescent="0.25">
      <c r="A91" s="32"/>
      <c r="B91" s="44" t="s">
        <v>33</v>
      </c>
      <c r="C91" s="45" t="s">
        <v>34</v>
      </c>
      <c r="D91" s="46">
        <v>6</v>
      </c>
      <c r="E91" s="38"/>
      <c r="F91" s="47"/>
    </row>
    <row r="92" spans="1:7" s="10" customFormat="1" x14ac:dyDescent="0.25">
      <c r="A92" s="32"/>
      <c r="B92" s="44" t="s">
        <v>35</v>
      </c>
      <c r="C92" s="45" t="s">
        <v>34</v>
      </c>
      <c r="D92" s="46">
        <v>4</v>
      </c>
      <c r="E92" s="38"/>
      <c r="F92" s="47"/>
    </row>
    <row r="93" spans="1:7" s="10" customFormat="1" x14ac:dyDescent="0.25">
      <c r="A93" s="32"/>
      <c r="B93" s="44" t="s">
        <v>36</v>
      </c>
      <c r="C93" s="45" t="s">
        <v>34</v>
      </c>
      <c r="D93" s="46">
        <v>2</v>
      </c>
      <c r="E93" s="38"/>
      <c r="F93" s="47"/>
    </row>
    <row r="94" spans="1:7" s="10" customFormat="1" x14ac:dyDescent="0.25">
      <c r="A94" s="32"/>
      <c r="B94" s="44" t="s">
        <v>39</v>
      </c>
      <c r="C94" s="45" t="s">
        <v>32</v>
      </c>
      <c r="D94" s="46">
        <v>2</v>
      </c>
      <c r="E94" s="38"/>
      <c r="F94" s="47"/>
    </row>
    <row r="95" spans="1:7" s="10" customFormat="1" x14ac:dyDescent="0.25">
      <c r="A95" s="32"/>
      <c r="B95" s="44" t="s">
        <v>75</v>
      </c>
      <c r="C95" s="45" t="s">
        <v>17</v>
      </c>
      <c r="D95" s="46">
        <v>2</v>
      </c>
      <c r="E95" s="38"/>
      <c r="F95" s="47"/>
    </row>
    <row r="96" spans="1:7" s="10" customFormat="1" ht="13.5" thickBot="1" x14ac:dyDescent="0.3">
      <c r="A96" s="32"/>
      <c r="B96" s="44"/>
      <c r="C96" s="45"/>
      <c r="D96" s="46"/>
      <c r="E96" s="38"/>
      <c r="F96" s="47"/>
    </row>
    <row r="97" spans="1:7" s="10" customFormat="1" ht="13.5" thickBot="1" x14ac:dyDescent="0.3">
      <c r="A97" s="32"/>
      <c r="B97" s="33" t="s">
        <v>76</v>
      </c>
      <c r="C97" s="45"/>
      <c r="D97" s="46"/>
      <c r="E97" s="38"/>
      <c r="F97" s="47"/>
      <c r="G97" s="47"/>
    </row>
    <row r="98" spans="1:7" s="10" customFormat="1" ht="13.5" thickTop="1" x14ac:dyDescent="0.25">
      <c r="A98" s="32"/>
      <c r="B98" s="44" t="s">
        <v>77</v>
      </c>
      <c r="C98" s="45" t="s">
        <v>27</v>
      </c>
      <c r="D98" s="46">
        <v>292.95999999999998</v>
      </c>
      <c r="E98" s="38"/>
      <c r="F98" s="47"/>
    </row>
    <row r="99" spans="1:7" s="10" customFormat="1" ht="13.5" thickBot="1" x14ac:dyDescent="0.3">
      <c r="A99" s="32"/>
      <c r="B99" s="44"/>
      <c r="C99" s="45"/>
      <c r="D99" s="46"/>
      <c r="E99" s="38"/>
      <c r="F99" s="47"/>
    </row>
    <row r="100" spans="1:7" s="10" customFormat="1" ht="13.5" thickBot="1" x14ac:dyDescent="0.3">
      <c r="A100" s="32"/>
      <c r="B100" s="33" t="s">
        <v>78</v>
      </c>
      <c r="C100" s="45"/>
      <c r="D100" s="46"/>
      <c r="E100" s="38"/>
      <c r="F100" s="47"/>
    </row>
    <row r="101" spans="1:7" s="10" customFormat="1" ht="13.5" thickTop="1" x14ac:dyDescent="0.25">
      <c r="A101" s="32"/>
      <c r="B101" s="44" t="s">
        <v>79</v>
      </c>
      <c r="C101" s="45" t="s">
        <v>27</v>
      </c>
      <c r="D101" s="46">
        <v>4.42</v>
      </c>
      <c r="E101" s="38"/>
      <c r="F101" s="47"/>
    </row>
    <row r="102" spans="1:7" s="10" customFormat="1" x14ac:dyDescent="0.25">
      <c r="A102" s="32"/>
      <c r="B102" s="44" t="s">
        <v>80</v>
      </c>
      <c r="C102" s="45" t="s">
        <v>81</v>
      </c>
      <c r="D102" s="46">
        <v>31</v>
      </c>
      <c r="E102" s="38"/>
      <c r="F102" s="47"/>
    </row>
    <row r="103" spans="1:7" s="10" customFormat="1" ht="13.5" thickBot="1" x14ac:dyDescent="0.3">
      <c r="A103" s="32"/>
      <c r="B103" s="44"/>
      <c r="C103" s="45"/>
      <c r="D103" s="46"/>
      <c r="E103" s="38"/>
      <c r="F103" s="47"/>
    </row>
    <row r="104" spans="1:7" s="10" customFormat="1" ht="13.5" thickBot="1" x14ac:dyDescent="0.3">
      <c r="A104" s="32"/>
      <c r="B104" s="33" t="s">
        <v>47</v>
      </c>
      <c r="C104" s="45"/>
      <c r="D104" s="46"/>
      <c r="E104" s="38"/>
      <c r="F104" s="47"/>
    </row>
    <row r="105" spans="1:7" s="10" customFormat="1" ht="13.5" thickTop="1" x14ac:dyDescent="0.25">
      <c r="A105" s="32"/>
      <c r="B105" s="44" t="s">
        <v>48</v>
      </c>
      <c r="C105" s="45" t="s">
        <v>27</v>
      </c>
      <c r="D105" s="46">
        <v>51.12</v>
      </c>
      <c r="E105" s="38"/>
      <c r="F105" s="47"/>
    </row>
    <row r="106" spans="1:7" s="10" customFormat="1" x14ac:dyDescent="0.25">
      <c r="A106" s="32"/>
      <c r="B106" s="44" t="s">
        <v>49</v>
      </c>
      <c r="C106" s="45" t="s">
        <v>45</v>
      </c>
      <c r="D106" s="46">
        <v>15.34</v>
      </c>
      <c r="E106" s="38"/>
      <c r="F106" s="47"/>
    </row>
    <row r="107" spans="1:7" s="10" customFormat="1" ht="13.5" thickBot="1" x14ac:dyDescent="0.3">
      <c r="A107" s="32"/>
      <c r="B107" s="44"/>
      <c r="C107" s="45"/>
      <c r="D107" s="46"/>
      <c r="E107" s="38"/>
      <c r="F107" s="47"/>
    </row>
    <row r="108" spans="1:7" s="10" customFormat="1" ht="13.5" thickBot="1" x14ac:dyDescent="0.3">
      <c r="A108" s="32"/>
      <c r="B108" s="33" t="s">
        <v>82</v>
      </c>
      <c r="C108" s="45"/>
      <c r="D108" s="46"/>
      <c r="E108" s="38"/>
      <c r="F108" s="47"/>
      <c r="G108" s="47"/>
    </row>
    <row r="109" spans="1:7" s="10" customFormat="1" ht="13.5" thickTop="1" x14ac:dyDescent="0.25">
      <c r="A109" s="32"/>
      <c r="B109" s="44" t="s">
        <v>83</v>
      </c>
      <c r="C109" s="45" t="s">
        <v>34</v>
      </c>
      <c r="D109" s="46">
        <v>12</v>
      </c>
      <c r="E109" s="38"/>
      <c r="F109" s="47"/>
    </row>
    <row r="110" spans="1:7" s="10" customFormat="1" x14ac:dyDescent="0.25">
      <c r="A110" s="32"/>
      <c r="B110" s="44" t="s">
        <v>52</v>
      </c>
      <c r="C110" s="45" t="s">
        <v>32</v>
      </c>
      <c r="D110" s="46">
        <v>6</v>
      </c>
      <c r="E110" s="38"/>
      <c r="F110" s="47"/>
    </row>
    <row r="111" spans="1:7" s="10" customFormat="1" x14ac:dyDescent="0.25">
      <c r="A111" s="32"/>
      <c r="B111" s="44" t="s">
        <v>84</v>
      </c>
      <c r="C111" s="45" t="s">
        <v>45</v>
      </c>
      <c r="D111" s="46">
        <v>26.4</v>
      </c>
      <c r="E111" s="38"/>
      <c r="F111" s="47"/>
    </row>
    <row r="112" spans="1:7" s="10" customFormat="1" x14ac:dyDescent="0.25">
      <c r="A112" s="32"/>
      <c r="B112" s="44" t="s">
        <v>54</v>
      </c>
      <c r="C112" s="45" t="s">
        <v>27</v>
      </c>
      <c r="D112" s="46">
        <v>26.4</v>
      </c>
      <c r="E112" s="38"/>
      <c r="F112" s="47"/>
    </row>
    <row r="113" spans="1:7" s="10" customFormat="1" x14ac:dyDescent="0.25">
      <c r="A113" s="32"/>
      <c r="B113" s="44" t="s">
        <v>55</v>
      </c>
      <c r="C113" s="45" t="s">
        <v>17</v>
      </c>
      <c r="D113" s="46">
        <v>6</v>
      </c>
      <c r="E113" s="38"/>
      <c r="F113" s="47"/>
    </row>
    <row r="114" spans="1:7" s="10" customFormat="1" ht="13.5" thickBot="1" x14ac:dyDescent="0.3">
      <c r="A114" s="32"/>
      <c r="B114" s="44"/>
      <c r="C114" s="45"/>
      <c r="D114" s="46"/>
      <c r="E114" s="38"/>
      <c r="F114" s="47"/>
    </row>
    <row r="115" spans="1:7" s="10" customFormat="1" ht="13.5" thickBot="1" x14ac:dyDescent="0.3">
      <c r="A115" s="32"/>
      <c r="B115" s="33" t="s">
        <v>56</v>
      </c>
      <c r="C115" s="45"/>
      <c r="D115" s="46"/>
      <c r="E115" s="38"/>
      <c r="F115" s="47"/>
    </row>
    <row r="116" spans="1:7" s="10" customFormat="1" ht="13.5" thickTop="1" x14ac:dyDescent="0.25">
      <c r="A116" s="32"/>
      <c r="B116" s="44" t="s">
        <v>85</v>
      </c>
      <c r="C116" s="45" t="s">
        <v>27</v>
      </c>
      <c r="D116" s="46">
        <v>381.05</v>
      </c>
      <c r="E116" s="38"/>
      <c r="F116" s="47"/>
    </row>
    <row r="117" spans="1:7" s="10" customFormat="1" x14ac:dyDescent="0.25">
      <c r="A117" s="32"/>
      <c r="B117" s="44" t="s">
        <v>59</v>
      </c>
      <c r="C117" s="45" t="s">
        <v>27</v>
      </c>
      <c r="D117" s="46">
        <v>762.99</v>
      </c>
      <c r="E117" s="38"/>
      <c r="F117" s="47"/>
    </row>
    <row r="118" spans="1:7" s="10" customFormat="1" x14ac:dyDescent="0.25">
      <c r="A118" s="32"/>
      <c r="B118" s="44" t="s">
        <v>86</v>
      </c>
      <c r="C118" s="45" t="s">
        <v>27</v>
      </c>
      <c r="D118" s="46">
        <v>279.19</v>
      </c>
      <c r="E118" s="38"/>
      <c r="F118" s="47"/>
    </row>
    <row r="119" spans="1:7" s="10" customFormat="1" x14ac:dyDescent="0.25">
      <c r="A119" s="32"/>
      <c r="B119" s="44" t="s">
        <v>87</v>
      </c>
      <c r="C119" s="45" t="s">
        <v>45</v>
      </c>
      <c r="D119" s="46">
        <v>63</v>
      </c>
      <c r="E119" s="38"/>
      <c r="F119" s="47"/>
    </row>
    <row r="120" spans="1:7" s="10" customFormat="1" ht="13.5" thickBot="1" x14ac:dyDescent="0.3">
      <c r="A120" s="32"/>
      <c r="B120" s="44"/>
      <c r="C120" s="45"/>
      <c r="D120" s="46"/>
      <c r="E120" s="38"/>
      <c r="F120" s="47"/>
    </row>
    <row r="121" spans="1:7" s="10" customFormat="1" ht="13.5" thickBot="1" x14ac:dyDescent="0.3">
      <c r="A121" s="32"/>
      <c r="B121" s="33" t="s">
        <v>88</v>
      </c>
      <c r="C121" s="45"/>
      <c r="D121" s="46"/>
      <c r="E121" s="38"/>
      <c r="F121" s="47"/>
      <c r="G121" s="47"/>
    </row>
    <row r="122" spans="1:7" s="10" customFormat="1" ht="14.25" thickTop="1" thickBot="1" x14ac:dyDescent="0.3">
      <c r="A122" s="32"/>
      <c r="B122" s="43"/>
      <c r="C122" s="45"/>
      <c r="D122" s="46"/>
      <c r="E122" s="38"/>
      <c r="F122" s="47"/>
      <c r="G122" s="47"/>
    </row>
    <row r="123" spans="1:7" s="10" customFormat="1" ht="13.5" thickBot="1" x14ac:dyDescent="0.3">
      <c r="A123" s="32"/>
      <c r="B123" s="33" t="s">
        <v>63</v>
      </c>
      <c r="C123" s="45"/>
      <c r="D123" s="46"/>
      <c r="E123" s="38"/>
      <c r="F123" s="47"/>
      <c r="G123" s="47"/>
    </row>
    <row r="124" spans="1:7" s="10" customFormat="1" ht="13.5" thickTop="1" x14ac:dyDescent="0.25">
      <c r="A124" s="32"/>
      <c r="B124" s="44" t="s">
        <v>64</v>
      </c>
      <c r="C124" s="45" t="s">
        <v>27</v>
      </c>
      <c r="D124" s="46">
        <v>172.48</v>
      </c>
      <c r="E124" s="38"/>
      <c r="F124" s="47"/>
    </row>
    <row r="125" spans="1:7" s="10" customFormat="1" x14ac:dyDescent="0.25">
      <c r="A125" s="32"/>
      <c r="B125" s="44" t="s">
        <v>65</v>
      </c>
      <c r="C125" s="45" t="s">
        <v>27</v>
      </c>
      <c r="D125" s="46">
        <v>172.48</v>
      </c>
      <c r="E125" s="38"/>
      <c r="F125" s="47"/>
    </row>
    <row r="126" spans="1:7" s="10" customFormat="1" ht="13.5" thickBot="1" x14ac:dyDescent="0.3">
      <c r="A126" s="32"/>
      <c r="B126" s="44"/>
      <c r="C126" s="45"/>
      <c r="D126" s="46"/>
      <c r="E126" s="38"/>
      <c r="F126" s="47"/>
    </row>
    <row r="127" spans="1:7" s="10" customFormat="1" ht="13.5" thickBot="1" x14ac:dyDescent="0.3">
      <c r="A127" s="32"/>
      <c r="B127" s="33" t="s">
        <v>76</v>
      </c>
      <c r="C127" s="45"/>
      <c r="D127" s="46"/>
      <c r="E127" s="38"/>
      <c r="F127" s="47"/>
      <c r="G127" s="47"/>
    </row>
    <row r="128" spans="1:7" s="10" customFormat="1" ht="13.5" thickTop="1" x14ac:dyDescent="0.25">
      <c r="A128" s="32"/>
      <c r="B128" s="44" t="s">
        <v>89</v>
      </c>
      <c r="C128" s="45" t="s">
        <v>27</v>
      </c>
      <c r="D128" s="46">
        <v>108.56</v>
      </c>
      <c r="E128" s="38"/>
      <c r="F128" s="47"/>
    </row>
    <row r="129" spans="1:6" s="10" customFormat="1" ht="13.5" thickBot="1" x14ac:dyDescent="0.3">
      <c r="A129" s="32"/>
      <c r="B129" s="44"/>
      <c r="C129" s="45"/>
      <c r="D129" s="46"/>
      <c r="E129" s="38"/>
      <c r="F129" s="47"/>
    </row>
    <row r="130" spans="1:6" s="10" customFormat="1" ht="13.5" thickBot="1" x14ac:dyDescent="0.3">
      <c r="A130" s="32"/>
      <c r="B130" s="33" t="s">
        <v>90</v>
      </c>
      <c r="C130" s="45"/>
      <c r="D130" s="46"/>
      <c r="E130" s="38"/>
      <c r="F130" s="47"/>
    </row>
    <row r="131" spans="1:6" s="10" customFormat="1" ht="13.5" thickTop="1" x14ac:dyDescent="0.25">
      <c r="A131" s="32"/>
      <c r="B131" s="60" t="s">
        <v>52</v>
      </c>
      <c r="C131" s="45" t="s">
        <v>32</v>
      </c>
      <c r="D131" s="46">
        <v>4</v>
      </c>
      <c r="E131" s="38"/>
      <c r="F131" s="47"/>
    </row>
    <row r="132" spans="1:6" s="10" customFormat="1" x14ac:dyDescent="0.25">
      <c r="A132" s="32"/>
      <c r="B132" s="60" t="s">
        <v>84</v>
      </c>
      <c r="C132" s="45" t="s">
        <v>45</v>
      </c>
      <c r="D132" s="46">
        <v>16.8</v>
      </c>
      <c r="E132" s="38"/>
      <c r="F132" s="47"/>
    </row>
    <row r="133" spans="1:6" s="10" customFormat="1" x14ac:dyDescent="0.25">
      <c r="A133" s="32"/>
      <c r="B133" s="60" t="s">
        <v>54</v>
      </c>
      <c r="C133" s="45" t="s">
        <v>27</v>
      </c>
      <c r="D133" s="46">
        <v>16.8</v>
      </c>
      <c r="E133" s="38"/>
      <c r="F133" s="47"/>
    </row>
    <row r="134" spans="1:6" s="10" customFormat="1" ht="13.5" thickBot="1" x14ac:dyDescent="0.3">
      <c r="A134" s="32"/>
      <c r="B134" s="60"/>
      <c r="C134" s="45"/>
      <c r="D134" s="46"/>
      <c r="E134" s="38"/>
      <c r="F134" s="47"/>
    </row>
    <row r="135" spans="1:6" s="10" customFormat="1" ht="13.5" thickBot="1" x14ac:dyDescent="0.3">
      <c r="A135" s="32"/>
      <c r="B135" s="33" t="s">
        <v>47</v>
      </c>
      <c r="C135" s="45"/>
      <c r="D135" s="46"/>
      <c r="E135" s="38"/>
      <c r="F135" s="47"/>
    </row>
    <row r="136" spans="1:6" s="10" customFormat="1" ht="13.5" thickTop="1" x14ac:dyDescent="0.25">
      <c r="A136" s="32"/>
      <c r="B136" s="44" t="s">
        <v>48</v>
      </c>
      <c r="C136" s="45" t="s">
        <v>27</v>
      </c>
      <c r="D136" s="46">
        <v>37.340000000000003</v>
      </c>
      <c r="E136" s="38"/>
      <c r="F136" s="47"/>
    </row>
    <row r="137" spans="1:6" s="10" customFormat="1" x14ac:dyDescent="0.25">
      <c r="A137" s="32"/>
      <c r="B137" s="44" t="s">
        <v>49</v>
      </c>
      <c r="C137" s="45" t="s">
        <v>45</v>
      </c>
      <c r="D137" s="46">
        <v>37.340000000000003</v>
      </c>
      <c r="E137" s="38"/>
      <c r="F137" s="47"/>
    </row>
    <row r="138" spans="1:6" s="10" customFormat="1" ht="13.5" thickBot="1" x14ac:dyDescent="0.3">
      <c r="A138" s="32"/>
      <c r="B138" s="44"/>
      <c r="C138" s="45"/>
      <c r="D138" s="46"/>
      <c r="E138" s="38"/>
      <c r="F138" s="47"/>
    </row>
    <row r="139" spans="1:6" s="10" customFormat="1" ht="13.5" thickBot="1" x14ac:dyDescent="0.3">
      <c r="A139" s="32"/>
      <c r="B139" s="33" t="s">
        <v>56</v>
      </c>
      <c r="C139" s="45"/>
      <c r="D139" s="46"/>
      <c r="E139" s="38"/>
      <c r="F139" s="47"/>
    </row>
    <row r="140" spans="1:6" s="10" customFormat="1" ht="13.5" thickTop="1" x14ac:dyDescent="0.25">
      <c r="A140" s="32"/>
      <c r="B140" s="44" t="s">
        <v>91</v>
      </c>
      <c r="C140" s="45" t="s">
        <v>27</v>
      </c>
      <c r="D140" s="46">
        <v>159.35</v>
      </c>
      <c r="E140" s="38"/>
      <c r="F140" s="47"/>
    </row>
    <row r="141" spans="1:6" s="10" customFormat="1" x14ac:dyDescent="0.25">
      <c r="A141" s="32"/>
      <c r="B141" s="44" t="s">
        <v>92</v>
      </c>
      <c r="C141" s="45" t="s">
        <v>27</v>
      </c>
      <c r="D141" s="46">
        <v>231.72</v>
      </c>
      <c r="E141" s="38"/>
      <c r="F141" s="47"/>
    </row>
    <row r="142" spans="1:6" s="10" customFormat="1" x14ac:dyDescent="0.25">
      <c r="A142" s="32"/>
      <c r="B142" s="44" t="s">
        <v>86</v>
      </c>
      <c r="C142" s="45" t="s">
        <v>27</v>
      </c>
      <c r="D142" s="46">
        <v>194.75</v>
      </c>
      <c r="E142" s="38"/>
      <c r="F142" s="47"/>
    </row>
    <row r="143" spans="1:6" s="10" customFormat="1" ht="13.5" thickBot="1" x14ac:dyDescent="0.3">
      <c r="A143" s="32"/>
      <c r="B143" s="44"/>
      <c r="C143" s="45"/>
      <c r="D143" s="46"/>
      <c r="E143" s="38"/>
      <c r="F143" s="47"/>
    </row>
    <row r="144" spans="1:6" s="10" customFormat="1" ht="13.5" thickBot="1" x14ac:dyDescent="0.3">
      <c r="A144" s="32"/>
      <c r="B144" s="33" t="s">
        <v>93</v>
      </c>
      <c r="C144" s="45"/>
      <c r="D144" s="46"/>
      <c r="E144" s="38"/>
      <c r="F144" s="47"/>
    </row>
    <row r="145" spans="1:7" s="10" customFormat="1" ht="14.25" thickTop="1" thickBot="1" x14ac:dyDescent="0.3">
      <c r="A145" s="32"/>
      <c r="B145" s="49"/>
      <c r="C145" s="45"/>
      <c r="D145" s="46"/>
      <c r="E145" s="38"/>
      <c r="F145" s="47"/>
    </row>
    <row r="146" spans="1:7" s="10" customFormat="1" ht="13.5" thickBot="1" x14ac:dyDescent="0.3">
      <c r="A146" s="32"/>
      <c r="B146" s="33" t="s">
        <v>63</v>
      </c>
      <c r="C146" s="45"/>
      <c r="D146" s="46"/>
      <c r="E146" s="38"/>
      <c r="F146" s="47"/>
      <c r="G146" s="47"/>
    </row>
    <row r="147" spans="1:7" s="10" customFormat="1" ht="13.5" thickTop="1" x14ac:dyDescent="0.25">
      <c r="A147" s="32"/>
      <c r="B147" s="44" t="s">
        <v>64</v>
      </c>
      <c r="C147" s="45" t="s">
        <v>27</v>
      </c>
      <c r="D147" s="46">
        <v>241.08</v>
      </c>
      <c r="E147" s="38"/>
      <c r="F147" s="47"/>
    </row>
    <row r="148" spans="1:7" s="10" customFormat="1" x14ac:dyDescent="0.25">
      <c r="A148" s="32"/>
      <c r="B148" s="44" t="s">
        <v>65</v>
      </c>
      <c r="C148" s="45" t="s">
        <v>27</v>
      </c>
      <c r="D148" s="46">
        <v>241.08</v>
      </c>
      <c r="E148" s="38"/>
      <c r="F148" s="47"/>
    </row>
    <row r="149" spans="1:7" s="10" customFormat="1" ht="13.5" thickBot="1" x14ac:dyDescent="0.3">
      <c r="A149" s="32"/>
      <c r="B149" s="44"/>
      <c r="C149" s="45"/>
      <c r="D149" s="46"/>
      <c r="E149" s="38"/>
      <c r="F149" s="47"/>
    </row>
    <row r="150" spans="1:7" s="10" customFormat="1" ht="13.5" thickBot="1" x14ac:dyDescent="0.3">
      <c r="A150" s="32"/>
      <c r="B150" s="33" t="s">
        <v>94</v>
      </c>
      <c r="C150" s="45"/>
      <c r="D150" s="46"/>
      <c r="E150" s="38"/>
      <c r="F150" s="47"/>
    </row>
    <row r="151" spans="1:7" s="10" customFormat="1" ht="13.5" thickTop="1" x14ac:dyDescent="0.25">
      <c r="A151" s="32"/>
      <c r="B151" s="44" t="s">
        <v>89</v>
      </c>
      <c r="C151" s="45" t="s">
        <v>27</v>
      </c>
      <c r="D151" s="46">
        <v>163.83000000000001</v>
      </c>
      <c r="E151" s="38"/>
      <c r="F151" s="47"/>
    </row>
    <row r="152" spans="1:7" s="10" customFormat="1" ht="13.5" thickBot="1" x14ac:dyDescent="0.3">
      <c r="A152" s="32"/>
      <c r="B152" s="44"/>
      <c r="C152" s="45"/>
      <c r="D152" s="46"/>
      <c r="E152" s="38"/>
      <c r="F152" s="47"/>
    </row>
    <row r="153" spans="1:7" s="10" customFormat="1" ht="13.5" thickBot="1" x14ac:dyDescent="0.3">
      <c r="A153" s="32"/>
      <c r="B153" s="33" t="s">
        <v>90</v>
      </c>
      <c r="C153" s="45"/>
      <c r="D153" s="46"/>
      <c r="E153" s="38"/>
      <c r="F153" s="47"/>
    </row>
    <row r="154" spans="1:7" s="10" customFormat="1" ht="13.5" thickTop="1" x14ac:dyDescent="0.25">
      <c r="A154" s="32"/>
      <c r="B154" s="60" t="s">
        <v>52</v>
      </c>
      <c r="C154" s="45" t="s">
        <v>32</v>
      </c>
      <c r="D154" s="46">
        <v>4</v>
      </c>
      <c r="E154" s="38"/>
      <c r="F154" s="47"/>
    </row>
    <row r="155" spans="1:7" s="10" customFormat="1" x14ac:dyDescent="0.25">
      <c r="A155" s="32"/>
      <c r="B155" s="60" t="s">
        <v>84</v>
      </c>
      <c r="C155" s="45" t="s">
        <v>45</v>
      </c>
      <c r="D155" s="46">
        <v>16.8</v>
      </c>
      <c r="E155" s="38"/>
      <c r="F155" s="47"/>
    </row>
    <row r="156" spans="1:7" s="10" customFormat="1" x14ac:dyDescent="0.25">
      <c r="A156" s="32"/>
      <c r="B156" s="60" t="s">
        <v>54</v>
      </c>
      <c r="C156" s="45" t="s">
        <v>27</v>
      </c>
      <c r="D156" s="46">
        <v>16.8</v>
      </c>
      <c r="E156" s="38"/>
      <c r="F156" s="47"/>
    </row>
    <row r="157" spans="1:7" s="10" customFormat="1" ht="13.5" thickBot="1" x14ac:dyDescent="0.3">
      <c r="A157" s="32"/>
      <c r="B157" s="60"/>
      <c r="C157" s="45"/>
      <c r="D157" s="46"/>
      <c r="E157" s="38"/>
      <c r="F157" s="47"/>
    </row>
    <row r="158" spans="1:7" s="10" customFormat="1" ht="13.5" thickBot="1" x14ac:dyDescent="0.3">
      <c r="A158" s="32"/>
      <c r="B158" s="33" t="s">
        <v>47</v>
      </c>
      <c r="C158" s="45"/>
      <c r="D158" s="46"/>
      <c r="E158" s="38"/>
      <c r="F158" s="47"/>
    </row>
    <row r="159" spans="1:7" s="10" customFormat="1" ht="13.5" thickTop="1" x14ac:dyDescent="0.25">
      <c r="A159" s="32"/>
      <c r="B159" s="60" t="s">
        <v>48</v>
      </c>
      <c r="C159" s="45" t="s">
        <v>27</v>
      </c>
      <c r="D159" s="46">
        <v>39.4</v>
      </c>
      <c r="E159" s="38"/>
      <c r="F159" s="47"/>
    </row>
    <row r="160" spans="1:7" s="10" customFormat="1" x14ac:dyDescent="0.25">
      <c r="A160" s="32"/>
      <c r="B160" s="60" t="s">
        <v>95</v>
      </c>
      <c r="C160" s="45" t="s">
        <v>96</v>
      </c>
      <c r="D160" s="46">
        <v>423.95</v>
      </c>
      <c r="E160" s="38"/>
      <c r="F160" s="47"/>
    </row>
    <row r="161" spans="1:7" s="10" customFormat="1" ht="13.5" thickBot="1" x14ac:dyDescent="0.3">
      <c r="A161" s="32"/>
      <c r="B161" s="60"/>
      <c r="C161" s="45"/>
      <c r="D161" s="46"/>
      <c r="E161" s="38"/>
      <c r="F161" s="47"/>
    </row>
    <row r="162" spans="1:7" s="10" customFormat="1" ht="13.5" thickBot="1" x14ac:dyDescent="0.3">
      <c r="A162" s="32"/>
      <c r="B162" s="33" t="s">
        <v>56</v>
      </c>
      <c r="C162" s="45"/>
      <c r="D162" s="46"/>
      <c r="E162" s="38"/>
      <c r="F162" s="47"/>
    </row>
    <row r="163" spans="1:7" s="10" customFormat="1" ht="13.5" thickTop="1" x14ac:dyDescent="0.25">
      <c r="A163" s="32"/>
      <c r="B163" s="44" t="s">
        <v>91</v>
      </c>
      <c r="C163" s="45" t="s">
        <v>27</v>
      </c>
      <c r="D163" s="46">
        <v>199.94</v>
      </c>
      <c r="E163" s="38"/>
      <c r="F163" s="47"/>
    </row>
    <row r="164" spans="1:7" s="10" customFormat="1" x14ac:dyDescent="0.25">
      <c r="A164" s="32"/>
      <c r="B164" s="44" t="s">
        <v>92</v>
      </c>
      <c r="C164" s="45" t="s">
        <v>27</v>
      </c>
      <c r="D164" s="46">
        <v>270.60000000000002</v>
      </c>
      <c r="E164" s="38"/>
      <c r="F164" s="47"/>
    </row>
    <row r="165" spans="1:7" s="10" customFormat="1" x14ac:dyDescent="0.25">
      <c r="A165" s="32"/>
      <c r="B165" s="44" t="s">
        <v>86</v>
      </c>
      <c r="C165" s="45" t="s">
        <v>27</v>
      </c>
      <c r="D165" s="46">
        <v>244.38</v>
      </c>
      <c r="E165" s="38"/>
      <c r="F165" s="47"/>
    </row>
    <row r="166" spans="1:7" s="10" customFormat="1" ht="13.5" thickBot="1" x14ac:dyDescent="0.3">
      <c r="A166" s="32"/>
      <c r="B166" s="44"/>
      <c r="C166" s="45"/>
      <c r="D166" s="46"/>
      <c r="E166" s="38"/>
      <c r="F166" s="47"/>
    </row>
    <row r="167" spans="1:7" s="10" customFormat="1" ht="13.5" thickBot="1" x14ac:dyDescent="0.3">
      <c r="A167" s="32"/>
      <c r="B167" s="33" t="s">
        <v>97</v>
      </c>
      <c r="C167" s="34"/>
      <c r="D167" s="35"/>
      <c r="E167" s="38"/>
      <c r="F167" s="36"/>
    </row>
    <row r="168" spans="1:7" s="10" customFormat="1" ht="14.25" thickTop="1" thickBot="1" x14ac:dyDescent="0.3">
      <c r="A168" s="32"/>
      <c r="B168" s="61"/>
      <c r="C168" s="34"/>
      <c r="D168" s="35"/>
      <c r="E168" s="38"/>
      <c r="F168" s="36"/>
    </row>
    <row r="169" spans="1:7" s="10" customFormat="1" ht="13.5" thickBot="1" x14ac:dyDescent="0.3">
      <c r="A169" s="32"/>
      <c r="B169" s="33" t="s">
        <v>98</v>
      </c>
      <c r="C169" s="34"/>
      <c r="D169" s="35"/>
      <c r="E169" s="38"/>
      <c r="F169" s="36"/>
    </row>
    <row r="170" spans="1:7" s="10" customFormat="1" ht="13.5" thickTop="1" x14ac:dyDescent="0.25">
      <c r="A170" s="32"/>
      <c r="B170" s="62" t="s">
        <v>99</v>
      </c>
      <c r="C170" s="58" t="s">
        <v>45</v>
      </c>
      <c r="D170" s="59">
        <v>198</v>
      </c>
      <c r="E170" s="38"/>
      <c r="F170" s="47"/>
    </row>
    <row r="171" spans="1:7" s="10" customFormat="1" x14ac:dyDescent="0.25">
      <c r="A171" s="32"/>
      <c r="B171" s="62" t="s">
        <v>100</v>
      </c>
      <c r="C171" s="58" t="s">
        <v>101</v>
      </c>
      <c r="D171" s="59">
        <v>12.28</v>
      </c>
      <c r="E171" s="38"/>
      <c r="F171" s="47"/>
    </row>
    <row r="172" spans="1:7" s="10" customFormat="1" x14ac:dyDescent="0.25">
      <c r="A172" s="32"/>
      <c r="B172" s="62" t="s">
        <v>102</v>
      </c>
      <c r="C172" s="58" t="s">
        <v>101</v>
      </c>
      <c r="D172" s="59">
        <v>98.6</v>
      </c>
      <c r="E172" s="38"/>
      <c r="F172" s="47"/>
    </row>
    <row r="173" spans="1:7" s="10" customFormat="1" x14ac:dyDescent="0.25">
      <c r="A173" s="32"/>
      <c r="B173" s="62" t="s">
        <v>103</v>
      </c>
      <c r="C173" s="58" t="s">
        <v>45</v>
      </c>
      <c r="D173" s="59">
        <v>210</v>
      </c>
      <c r="E173" s="38"/>
      <c r="F173" s="47"/>
    </row>
    <row r="174" spans="1:7" s="10" customFormat="1" ht="13.5" thickBot="1" x14ac:dyDescent="0.3">
      <c r="A174" s="32"/>
      <c r="B174" s="62"/>
      <c r="C174" s="58"/>
      <c r="D174" s="59"/>
      <c r="E174" s="38"/>
      <c r="F174" s="47"/>
    </row>
    <row r="175" spans="1:7" s="10" customFormat="1" ht="13.5" thickBot="1" x14ac:dyDescent="0.3">
      <c r="A175" s="32"/>
      <c r="B175" s="33" t="s">
        <v>104</v>
      </c>
      <c r="C175" s="63"/>
      <c r="D175" s="64"/>
      <c r="E175" s="38"/>
      <c r="F175" s="47"/>
      <c r="G175" s="47"/>
    </row>
    <row r="176" spans="1:7" s="10" customFormat="1" ht="13.5" thickTop="1" x14ac:dyDescent="0.25">
      <c r="A176" s="32"/>
      <c r="B176" s="62" t="s">
        <v>43</v>
      </c>
      <c r="C176" s="58" t="s">
        <v>45</v>
      </c>
      <c r="D176" s="59">
        <v>334.88</v>
      </c>
      <c r="E176" s="38"/>
      <c r="F176" s="47"/>
    </row>
    <row r="177" spans="1:7" s="10" customFormat="1" ht="13.5" thickBot="1" x14ac:dyDescent="0.3">
      <c r="A177" s="32"/>
      <c r="B177" s="62"/>
      <c r="C177" s="58"/>
      <c r="D177" s="59"/>
      <c r="E177" s="38"/>
      <c r="F177" s="47"/>
    </row>
    <row r="178" spans="1:7" s="10" customFormat="1" ht="13.5" thickBot="1" x14ac:dyDescent="0.3">
      <c r="A178" s="32"/>
      <c r="B178" s="33" t="s">
        <v>105</v>
      </c>
      <c r="C178" s="63"/>
      <c r="D178" s="64"/>
      <c r="E178" s="38"/>
      <c r="F178" s="47"/>
      <c r="G178" s="47"/>
    </row>
    <row r="179" spans="1:7" s="10" customFormat="1" ht="13.5" thickTop="1" x14ac:dyDescent="0.25">
      <c r="A179" s="32"/>
      <c r="B179" s="62" t="s">
        <v>106</v>
      </c>
      <c r="C179" s="63" t="s">
        <v>27</v>
      </c>
      <c r="D179" s="64">
        <v>352.82</v>
      </c>
      <c r="E179" s="38"/>
      <c r="F179" s="47"/>
    </row>
    <row r="180" spans="1:7" s="10" customFormat="1" x14ac:dyDescent="0.25">
      <c r="A180" s="32"/>
      <c r="B180" s="62" t="s">
        <v>107</v>
      </c>
      <c r="C180" s="58" t="s">
        <v>45</v>
      </c>
      <c r="D180" s="59">
        <v>352.82</v>
      </c>
      <c r="E180" s="38"/>
      <c r="F180" s="47"/>
    </row>
    <row r="181" spans="1:7" s="10" customFormat="1" x14ac:dyDescent="0.25">
      <c r="A181" s="32"/>
      <c r="B181" s="62" t="s">
        <v>108</v>
      </c>
      <c r="C181" s="58" t="s">
        <v>45</v>
      </c>
      <c r="D181" s="59">
        <v>71.61</v>
      </c>
      <c r="E181" s="38"/>
      <c r="F181" s="47"/>
    </row>
    <row r="182" spans="1:7" s="10" customFormat="1" x14ac:dyDescent="0.25">
      <c r="A182" s="32"/>
      <c r="B182" s="62" t="s">
        <v>109</v>
      </c>
      <c r="C182" s="58" t="s">
        <v>45</v>
      </c>
      <c r="D182" s="59">
        <v>58.59</v>
      </c>
      <c r="E182" s="38"/>
      <c r="F182" s="47"/>
    </row>
    <row r="183" spans="1:7" s="10" customFormat="1" ht="13.5" thickBot="1" x14ac:dyDescent="0.3">
      <c r="A183" s="32"/>
      <c r="B183" s="62"/>
      <c r="C183" s="58"/>
      <c r="D183" s="59"/>
      <c r="E183" s="38"/>
      <c r="F183" s="47"/>
    </row>
    <row r="184" spans="1:7" s="10" customFormat="1" ht="13.5" thickBot="1" x14ac:dyDescent="0.3">
      <c r="A184" s="32"/>
      <c r="B184" s="33" t="s">
        <v>110</v>
      </c>
      <c r="C184" s="34"/>
      <c r="D184" s="35"/>
      <c r="E184" s="38"/>
      <c r="F184" s="36"/>
    </row>
    <row r="185" spans="1:7" s="10" customFormat="1" ht="14.25" thickTop="1" thickBot="1" x14ac:dyDescent="0.3">
      <c r="A185" s="32"/>
      <c r="B185" s="61"/>
      <c r="C185" s="34"/>
      <c r="D185" s="35"/>
      <c r="E185" s="38"/>
      <c r="F185" s="36"/>
    </row>
    <row r="186" spans="1:7" s="10" customFormat="1" ht="13.5" thickBot="1" x14ac:dyDescent="0.3">
      <c r="A186" s="32"/>
      <c r="B186" s="33" t="s">
        <v>25</v>
      </c>
      <c r="C186" s="63"/>
      <c r="D186" s="64"/>
      <c r="E186" s="38"/>
      <c r="F186" s="47"/>
      <c r="G186" s="47"/>
    </row>
    <row r="187" spans="1:7" s="10" customFormat="1" ht="13.5" thickTop="1" x14ac:dyDescent="0.25">
      <c r="A187" s="32"/>
      <c r="B187" s="62" t="s">
        <v>111</v>
      </c>
      <c r="C187" s="58" t="s">
        <v>27</v>
      </c>
      <c r="D187" s="59">
        <v>49.2</v>
      </c>
      <c r="E187" s="38"/>
      <c r="F187" s="47"/>
    </row>
    <row r="188" spans="1:7" s="10" customFormat="1" ht="13.5" thickBot="1" x14ac:dyDescent="0.3">
      <c r="A188" s="32"/>
      <c r="B188" s="62"/>
      <c r="C188" s="58"/>
      <c r="D188" s="59"/>
      <c r="E188" s="38"/>
      <c r="F188" s="47"/>
    </row>
    <row r="189" spans="1:7" s="10" customFormat="1" ht="13.5" thickBot="1" x14ac:dyDescent="0.3">
      <c r="A189" s="32"/>
      <c r="B189" s="33" t="s">
        <v>63</v>
      </c>
      <c r="C189" s="63"/>
      <c r="D189" s="64"/>
      <c r="E189" s="38"/>
      <c r="F189" s="47"/>
    </row>
    <row r="190" spans="1:7" s="10" customFormat="1" ht="13.5" thickTop="1" x14ac:dyDescent="0.25">
      <c r="A190" s="32"/>
      <c r="B190" s="62" t="s">
        <v>112</v>
      </c>
      <c r="C190" s="58" t="s">
        <v>27</v>
      </c>
      <c r="D190" s="59">
        <v>176.37</v>
      </c>
      <c r="E190" s="38"/>
      <c r="F190" s="47"/>
    </row>
    <row r="191" spans="1:7" s="10" customFormat="1" x14ac:dyDescent="0.25">
      <c r="A191" s="32"/>
      <c r="B191" s="62" t="s">
        <v>65</v>
      </c>
      <c r="C191" s="58" t="s">
        <v>27</v>
      </c>
      <c r="D191" s="59">
        <v>176.37</v>
      </c>
      <c r="E191" s="38"/>
      <c r="F191" s="47"/>
    </row>
    <row r="192" spans="1:7" s="10" customFormat="1" ht="13.5" thickBot="1" x14ac:dyDescent="0.3">
      <c r="A192" s="32"/>
      <c r="B192" s="62"/>
      <c r="C192" s="58"/>
      <c r="D192" s="59"/>
      <c r="E192" s="38"/>
      <c r="F192" s="47"/>
    </row>
    <row r="193" spans="1:7" s="10" customFormat="1" ht="13.5" thickBot="1" x14ac:dyDescent="0.3">
      <c r="A193" s="32"/>
      <c r="B193" s="33" t="s">
        <v>30</v>
      </c>
      <c r="C193" s="63"/>
      <c r="D193" s="64"/>
      <c r="E193" s="38"/>
      <c r="F193" s="47"/>
    </row>
    <row r="194" spans="1:7" s="10" customFormat="1" ht="13.5" thickTop="1" x14ac:dyDescent="0.25">
      <c r="A194" s="32"/>
      <c r="B194" s="62" t="s">
        <v>31</v>
      </c>
      <c r="C194" s="63" t="s">
        <v>34</v>
      </c>
      <c r="D194" s="64">
        <v>6</v>
      </c>
      <c r="E194" s="38"/>
      <c r="F194" s="47"/>
    </row>
    <row r="195" spans="1:7" s="10" customFormat="1" x14ac:dyDescent="0.25">
      <c r="A195" s="32"/>
      <c r="B195" s="62" t="s">
        <v>113</v>
      </c>
      <c r="C195" s="58" t="s">
        <v>34</v>
      </c>
      <c r="D195" s="59">
        <v>2</v>
      </c>
      <c r="E195" s="38"/>
      <c r="F195" s="47"/>
    </row>
    <row r="196" spans="1:7" s="10" customFormat="1" x14ac:dyDescent="0.25">
      <c r="A196" s="32"/>
      <c r="B196" s="62" t="s">
        <v>35</v>
      </c>
      <c r="C196" s="58" t="s">
        <v>34</v>
      </c>
      <c r="D196" s="59">
        <v>2</v>
      </c>
      <c r="E196" s="38"/>
      <c r="F196" s="47"/>
    </row>
    <row r="197" spans="1:7" s="10" customFormat="1" x14ac:dyDescent="0.25">
      <c r="A197" s="32"/>
      <c r="B197" s="62" t="s">
        <v>36</v>
      </c>
      <c r="C197" s="58" t="s">
        <v>17</v>
      </c>
      <c r="D197" s="59">
        <v>2</v>
      </c>
      <c r="E197" s="38"/>
      <c r="F197" s="47"/>
    </row>
    <row r="198" spans="1:7" s="10" customFormat="1" x14ac:dyDescent="0.25">
      <c r="A198" s="32"/>
      <c r="B198" s="62" t="s">
        <v>39</v>
      </c>
      <c r="C198" s="58" t="s">
        <v>34</v>
      </c>
      <c r="D198" s="59">
        <v>1</v>
      </c>
      <c r="E198" s="38"/>
      <c r="F198" s="47"/>
    </row>
    <row r="199" spans="1:7" s="10" customFormat="1" x14ac:dyDescent="0.25">
      <c r="A199" s="32"/>
      <c r="B199" s="62" t="s">
        <v>114</v>
      </c>
      <c r="C199" s="58" t="s">
        <v>17</v>
      </c>
      <c r="D199" s="59">
        <v>1</v>
      </c>
      <c r="E199" s="38"/>
      <c r="F199" s="47"/>
    </row>
    <row r="200" spans="1:7" s="10" customFormat="1" x14ac:dyDescent="0.25">
      <c r="A200" s="32"/>
      <c r="B200" s="62" t="s">
        <v>115</v>
      </c>
      <c r="C200" s="58" t="s">
        <v>38</v>
      </c>
      <c r="D200" s="59">
        <v>1</v>
      </c>
      <c r="E200" s="38"/>
      <c r="F200" s="47"/>
    </row>
    <row r="201" spans="1:7" s="10" customFormat="1" x14ac:dyDescent="0.25">
      <c r="A201" s="32"/>
      <c r="B201" s="57" t="s">
        <v>37</v>
      </c>
      <c r="C201" s="58" t="s">
        <v>38</v>
      </c>
      <c r="D201" s="59">
        <v>1</v>
      </c>
      <c r="E201" s="38"/>
      <c r="F201" s="47"/>
    </row>
    <row r="202" spans="1:7" s="10" customFormat="1" x14ac:dyDescent="0.25">
      <c r="A202" s="32"/>
      <c r="B202" s="57" t="s">
        <v>116</v>
      </c>
      <c r="C202" s="58" t="s">
        <v>117</v>
      </c>
      <c r="D202" s="59">
        <v>2</v>
      </c>
      <c r="E202" s="38"/>
      <c r="F202" s="47"/>
    </row>
    <row r="203" spans="1:7" s="10" customFormat="1" ht="13.5" thickBot="1" x14ac:dyDescent="0.3">
      <c r="A203" s="32"/>
      <c r="B203" s="57"/>
      <c r="C203" s="58"/>
      <c r="D203" s="59"/>
      <c r="E203" s="38"/>
      <c r="F203" s="47"/>
    </row>
    <row r="204" spans="1:7" s="10" customFormat="1" ht="13.5" thickBot="1" x14ac:dyDescent="0.3">
      <c r="A204" s="32"/>
      <c r="B204" s="33" t="s">
        <v>76</v>
      </c>
      <c r="C204" s="63"/>
      <c r="D204" s="64"/>
      <c r="E204" s="38"/>
      <c r="F204" s="47"/>
      <c r="G204" s="47"/>
    </row>
    <row r="205" spans="1:7" s="10" customFormat="1" ht="13.5" thickTop="1" x14ac:dyDescent="0.25">
      <c r="A205" s="32"/>
      <c r="B205" s="57" t="s">
        <v>118</v>
      </c>
      <c r="C205" s="58" t="s">
        <v>27</v>
      </c>
      <c r="D205" s="59">
        <v>133.26</v>
      </c>
      <c r="E205" s="38"/>
      <c r="F205" s="47"/>
    </row>
    <row r="206" spans="1:7" s="10" customFormat="1" ht="13.5" thickBot="1" x14ac:dyDescent="0.3">
      <c r="A206" s="32"/>
      <c r="B206" s="57"/>
      <c r="C206" s="58"/>
      <c r="D206" s="59"/>
      <c r="E206" s="38"/>
      <c r="F206" s="47"/>
    </row>
    <row r="207" spans="1:7" s="10" customFormat="1" ht="13.5" thickBot="1" x14ac:dyDescent="0.3">
      <c r="A207" s="32"/>
      <c r="B207" s="33" t="s">
        <v>90</v>
      </c>
      <c r="C207" s="63"/>
      <c r="D207" s="64"/>
      <c r="E207" s="38"/>
      <c r="F207" s="47"/>
    </row>
    <row r="208" spans="1:7" s="10" customFormat="1" ht="13.5" thickTop="1" x14ac:dyDescent="0.25">
      <c r="A208" s="32"/>
      <c r="B208" s="57" t="s">
        <v>119</v>
      </c>
      <c r="C208" s="58" t="s">
        <v>38</v>
      </c>
      <c r="D208" s="59">
        <v>1</v>
      </c>
      <c r="E208" s="38"/>
      <c r="F208" s="47"/>
    </row>
    <row r="209" spans="1:6" s="10" customFormat="1" x14ac:dyDescent="0.25">
      <c r="A209" s="32"/>
      <c r="B209" s="60" t="s">
        <v>84</v>
      </c>
      <c r="C209" s="65" t="s">
        <v>45</v>
      </c>
      <c r="D209" s="66">
        <v>12.6</v>
      </c>
      <c r="E209" s="38"/>
      <c r="F209" s="66"/>
    </row>
    <row r="210" spans="1:6" s="10" customFormat="1" x14ac:dyDescent="0.25">
      <c r="A210" s="32"/>
      <c r="B210" s="57" t="s">
        <v>54</v>
      </c>
      <c r="C210" s="58" t="s">
        <v>27</v>
      </c>
      <c r="D210" s="59">
        <v>12.6</v>
      </c>
      <c r="E210" s="38"/>
      <c r="F210" s="47"/>
    </row>
    <row r="211" spans="1:6" s="10" customFormat="1" x14ac:dyDescent="0.25">
      <c r="A211" s="32"/>
      <c r="B211" s="57" t="s">
        <v>120</v>
      </c>
      <c r="C211" s="58" t="s">
        <v>17</v>
      </c>
      <c r="D211" s="59">
        <v>6</v>
      </c>
      <c r="E211" s="38"/>
      <c r="F211" s="47"/>
    </row>
    <row r="212" spans="1:6" s="10" customFormat="1" ht="13.5" thickBot="1" x14ac:dyDescent="0.3">
      <c r="A212" s="32"/>
      <c r="B212" s="57"/>
      <c r="C212" s="58"/>
      <c r="D212" s="59"/>
      <c r="E212" s="38"/>
      <c r="F212" s="47"/>
    </row>
    <row r="213" spans="1:6" s="10" customFormat="1" ht="13.5" thickBot="1" x14ac:dyDescent="0.3">
      <c r="A213" s="32"/>
      <c r="B213" s="33" t="s">
        <v>47</v>
      </c>
      <c r="C213" s="63"/>
      <c r="D213" s="64"/>
      <c r="E213" s="38"/>
      <c r="F213" s="47"/>
    </row>
    <row r="214" spans="1:6" s="10" customFormat="1" ht="13.5" thickTop="1" x14ac:dyDescent="0.25">
      <c r="A214" s="32"/>
      <c r="B214" s="57" t="s">
        <v>48</v>
      </c>
      <c r="C214" s="58" t="s">
        <v>27</v>
      </c>
      <c r="D214" s="59">
        <v>72.94</v>
      </c>
      <c r="E214" s="38"/>
      <c r="F214" s="47"/>
    </row>
    <row r="215" spans="1:6" s="10" customFormat="1" x14ac:dyDescent="0.25">
      <c r="A215" s="32"/>
      <c r="B215" s="57" t="s">
        <v>121</v>
      </c>
      <c r="C215" s="58" t="s">
        <v>96</v>
      </c>
      <c r="D215" s="59">
        <v>300</v>
      </c>
      <c r="E215" s="38"/>
      <c r="F215" s="47"/>
    </row>
    <row r="216" spans="1:6" s="10" customFormat="1" ht="13.5" thickBot="1" x14ac:dyDescent="0.3">
      <c r="A216" s="32"/>
      <c r="B216" s="57"/>
      <c r="C216" s="58"/>
      <c r="D216" s="59"/>
      <c r="E216" s="38"/>
      <c r="F216" s="47"/>
    </row>
    <row r="217" spans="1:6" s="10" customFormat="1" ht="13.5" thickBot="1" x14ac:dyDescent="0.3">
      <c r="A217" s="32"/>
      <c r="B217" s="33" t="s">
        <v>56</v>
      </c>
      <c r="C217" s="63"/>
      <c r="D217" s="64"/>
      <c r="E217" s="38"/>
      <c r="F217" s="47"/>
    </row>
    <row r="218" spans="1:6" s="10" customFormat="1" ht="13.5" thickTop="1" x14ac:dyDescent="0.25">
      <c r="A218" s="32"/>
      <c r="B218" s="57" t="s">
        <v>122</v>
      </c>
      <c r="C218" s="58" t="s">
        <v>27</v>
      </c>
      <c r="D218" s="59">
        <v>121.83</v>
      </c>
      <c r="E218" s="38"/>
      <c r="F218" s="47"/>
    </row>
    <row r="219" spans="1:6" s="10" customFormat="1" x14ac:dyDescent="0.25">
      <c r="A219" s="32"/>
      <c r="B219" s="57" t="s">
        <v>123</v>
      </c>
      <c r="C219" s="58" t="s">
        <v>27</v>
      </c>
      <c r="D219" s="59">
        <v>170.72</v>
      </c>
      <c r="E219" s="38"/>
      <c r="F219" s="47"/>
    </row>
    <row r="220" spans="1:6" s="10" customFormat="1" x14ac:dyDescent="0.25">
      <c r="A220" s="32"/>
      <c r="B220" s="57" t="s">
        <v>86</v>
      </c>
      <c r="C220" s="58" t="s">
        <v>27</v>
      </c>
      <c r="D220" s="59">
        <v>148.88999999999999</v>
      </c>
      <c r="E220" s="38"/>
      <c r="F220" s="47"/>
    </row>
    <row r="221" spans="1:6" s="10" customFormat="1" ht="13.5" thickBot="1" x14ac:dyDescent="0.3">
      <c r="A221" s="32"/>
      <c r="B221" s="57"/>
      <c r="C221" s="58"/>
      <c r="D221" s="59"/>
      <c r="E221" s="38"/>
      <c r="F221" s="47"/>
    </row>
    <row r="222" spans="1:6" s="10" customFormat="1" ht="13.5" thickBot="1" x14ac:dyDescent="0.3">
      <c r="A222" s="32"/>
      <c r="B222" s="33" t="s">
        <v>124</v>
      </c>
      <c r="C222" s="63"/>
      <c r="D222" s="64"/>
      <c r="E222" s="38"/>
      <c r="F222" s="47"/>
    </row>
    <row r="223" spans="1:6" s="10" customFormat="1" ht="13.5" thickTop="1" x14ac:dyDescent="0.25">
      <c r="A223" s="32"/>
      <c r="B223" s="57" t="s">
        <v>125</v>
      </c>
      <c r="C223" s="58" t="s">
        <v>126</v>
      </c>
      <c r="D223" s="59">
        <v>2</v>
      </c>
      <c r="E223" s="38"/>
      <c r="F223" s="47"/>
    </row>
    <row r="224" spans="1:6" s="10" customFormat="1" x14ac:dyDescent="0.25">
      <c r="A224" s="32"/>
      <c r="B224" s="57" t="s">
        <v>127</v>
      </c>
      <c r="C224" s="58" t="s">
        <v>128</v>
      </c>
      <c r="D224" s="59">
        <v>18</v>
      </c>
      <c r="E224" s="38"/>
      <c r="F224" s="47"/>
    </row>
    <row r="225" spans="1:8" s="10" customFormat="1" x14ac:dyDescent="0.25">
      <c r="A225" s="32"/>
      <c r="B225" s="48" t="s">
        <v>212</v>
      </c>
      <c r="C225" s="58" t="s">
        <v>38</v>
      </c>
      <c r="D225" s="59">
        <v>1</v>
      </c>
      <c r="E225" s="38"/>
      <c r="F225" s="47"/>
    </row>
    <row r="226" spans="1:8" s="10" customFormat="1" x14ac:dyDescent="0.25">
      <c r="A226" s="32"/>
      <c r="B226" s="57" t="s">
        <v>129</v>
      </c>
      <c r="C226" s="58" t="s">
        <v>27</v>
      </c>
      <c r="D226" s="59">
        <f>101*1.8</f>
        <v>181.8</v>
      </c>
      <c r="E226" s="38"/>
      <c r="F226" s="47"/>
    </row>
    <row r="227" spans="1:8" s="10" customFormat="1" x14ac:dyDescent="0.25">
      <c r="A227" s="32"/>
      <c r="B227" s="57" t="s">
        <v>130</v>
      </c>
      <c r="C227" s="58" t="s">
        <v>101</v>
      </c>
      <c r="D227" s="59">
        <v>3</v>
      </c>
      <c r="E227" s="38"/>
      <c r="F227" s="47"/>
    </row>
    <row r="228" spans="1:8" s="10" customFormat="1" x14ac:dyDescent="0.25">
      <c r="A228" s="32"/>
      <c r="B228" s="57" t="s">
        <v>131</v>
      </c>
      <c r="C228" s="58" t="s">
        <v>132</v>
      </c>
      <c r="D228" s="59">
        <v>3</v>
      </c>
      <c r="E228" s="38"/>
      <c r="F228" s="47"/>
    </row>
    <row r="229" spans="1:8" s="10" customFormat="1" ht="13.5" thickBot="1" x14ac:dyDescent="0.3">
      <c r="A229" s="32"/>
      <c r="B229" s="57"/>
      <c r="C229" s="58"/>
      <c r="D229" s="59"/>
      <c r="E229" s="38"/>
      <c r="F229" s="47"/>
    </row>
    <row r="230" spans="1:8" s="10" customFormat="1" ht="13.5" thickBot="1" x14ac:dyDescent="0.3">
      <c r="A230" s="32"/>
      <c r="B230" s="33" t="s">
        <v>133</v>
      </c>
      <c r="C230" s="34"/>
      <c r="D230" s="35"/>
      <c r="E230" s="38"/>
      <c r="F230" s="36"/>
    </row>
    <row r="231" spans="1:8" s="10" customFormat="1" ht="14.25" thickTop="1" thickBot="1" x14ac:dyDescent="0.3">
      <c r="A231" s="32"/>
      <c r="B231" s="67"/>
      <c r="C231" s="34"/>
      <c r="D231" s="35"/>
      <c r="E231" s="38"/>
      <c r="F231" s="36"/>
    </row>
    <row r="232" spans="1:8" s="10" customFormat="1" ht="13.5" thickBot="1" x14ac:dyDescent="0.3">
      <c r="A232" s="32"/>
      <c r="B232" s="33" t="s">
        <v>134</v>
      </c>
      <c r="C232" s="34"/>
      <c r="D232" s="35"/>
      <c r="E232" s="38"/>
      <c r="F232" s="36"/>
    </row>
    <row r="233" spans="1:8" s="10" customFormat="1" ht="13.5" thickTop="1" x14ac:dyDescent="0.25">
      <c r="A233" s="32"/>
      <c r="B233" s="57" t="s">
        <v>135</v>
      </c>
      <c r="C233" s="58" t="s">
        <v>136</v>
      </c>
      <c r="D233" s="59">
        <v>23.12</v>
      </c>
      <c r="E233" s="38"/>
      <c r="F233" s="47"/>
    </row>
    <row r="234" spans="1:8" s="10" customFormat="1" x14ac:dyDescent="0.25">
      <c r="A234" s="32"/>
      <c r="B234" s="57" t="s">
        <v>111</v>
      </c>
      <c r="C234" s="58" t="s">
        <v>136</v>
      </c>
      <c r="D234" s="59">
        <v>61.02</v>
      </c>
      <c r="E234" s="38"/>
      <c r="F234" s="47"/>
      <c r="H234" s="47"/>
    </row>
    <row r="235" spans="1:8" s="10" customFormat="1" ht="13.5" thickBot="1" x14ac:dyDescent="0.3">
      <c r="A235" s="32"/>
      <c r="B235" s="57"/>
      <c r="C235" s="58"/>
      <c r="D235" s="59"/>
      <c r="E235" s="38"/>
      <c r="F235" s="47"/>
      <c r="H235" s="47"/>
    </row>
    <row r="236" spans="1:8" s="10" customFormat="1" ht="13.5" thickBot="1" x14ac:dyDescent="0.3">
      <c r="A236" s="32"/>
      <c r="B236" s="33" t="s">
        <v>137</v>
      </c>
      <c r="C236" s="63"/>
      <c r="D236" s="64"/>
      <c r="E236" s="38"/>
      <c r="F236" s="47"/>
      <c r="H236" s="47"/>
    </row>
    <row r="237" spans="1:8" s="10" customFormat="1" ht="13.5" thickTop="1" x14ac:dyDescent="0.25">
      <c r="A237" s="32"/>
      <c r="B237" s="57" t="s">
        <v>138</v>
      </c>
      <c r="C237" s="58" t="s">
        <v>136</v>
      </c>
      <c r="D237" s="59">
        <v>22.11</v>
      </c>
      <c r="E237" s="38"/>
      <c r="F237" s="47"/>
      <c r="H237" s="47"/>
    </row>
    <row r="238" spans="1:8" s="10" customFormat="1" ht="13.5" thickBot="1" x14ac:dyDescent="0.3">
      <c r="A238" s="32"/>
      <c r="B238" s="57"/>
      <c r="C238" s="58"/>
      <c r="D238" s="59"/>
      <c r="E238" s="38"/>
      <c r="F238" s="47"/>
      <c r="H238" s="47"/>
    </row>
    <row r="239" spans="1:8" s="10" customFormat="1" ht="13.5" thickBot="1" x14ac:dyDescent="0.3">
      <c r="A239" s="32"/>
      <c r="B239" s="33" t="s">
        <v>139</v>
      </c>
      <c r="C239" s="63"/>
      <c r="D239" s="64"/>
      <c r="E239" s="38"/>
      <c r="F239" s="47"/>
      <c r="G239" s="47"/>
    </row>
    <row r="240" spans="1:8" s="10" customFormat="1" ht="13.5" thickTop="1" x14ac:dyDescent="0.25">
      <c r="A240" s="32"/>
      <c r="B240" s="57" t="s">
        <v>140</v>
      </c>
      <c r="C240" s="58" t="s">
        <v>34</v>
      </c>
      <c r="D240" s="59">
        <v>2</v>
      </c>
      <c r="E240" s="38"/>
      <c r="F240" s="47"/>
    </row>
    <row r="241" spans="1:6" s="10" customFormat="1" x14ac:dyDescent="0.25">
      <c r="A241" s="32"/>
      <c r="B241" s="60" t="s">
        <v>84</v>
      </c>
      <c r="C241" s="58" t="s">
        <v>45</v>
      </c>
      <c r="D241" s="59">
        <f>3.78*2</f>
        <v>7.56</v>
      </c>
      <c r="E241" s="38"/>
      <c r="F241" s="47"/>
    </row>
    <row r="242" spans="1:6" s="10" customFormat="1" x14ac:dyDescent="0.25">
      <c r="A242" s="32"/>
      <c r="B242" s="57" t="s">
        <v>54</v>
      </c>
      <c r="C242" s="58" t="s">
        <v>27</v>
      </c>
      <c r="D242" s="59">
        <f>+D241</f>
        <v>7.56</v>
      </c>
      <c r="E242" s="38"/>
      <c r="F242" s="47"/>
    </row>
    <row r="243" spans="1:6" s="10" customFormat="1" x14ac:dyDescent="0.25">
      <c r="A243" s="32"/>
      <c r="B243" s="57" t="s">
        <v>120</v>
      </c>
      <c r="C243" s="58" t="s">
        <v>17</v>
      </c>
      <c r="D243" s="59">
        <v>6</v>
      </c>
      <c r="E243" s="38"/>
      <c r="F243" s="47"/>
    </row>
    <row r="244" spans="1:6" s="10" customFormat="1" x14ac:dyDescent="0.25">
      <c r="A244" s="32"/>
      <c r="B244" s="57" t="s">
        <v>48</v>
      </c>
      <c r="C244" s="58" t="s">
        <v>136</v>
      </c>
      <c r="D244" s="59">
        <v>7.24</v>
      </c>
      <c r="E244" s="38"/>
      <c r="F244" s="47"/>
    </row>
    <row r="245" spans="1:6" s="10" customFormat="1" ht="13.5" thickBot="1" x14ac:dyDescent="0.3">
      <c r="A245" s="32"/>
      <c r="B245" s="57"/>
      <c r="C245" s="58"/>
      <c r="D245" s="59"/>
      <c r="E245" s="38"/>
      <c r="F245" s="47"/>
    </row>
    <row r="246" spans="1:6" s="10" customFormat="1" ht="13.5" thickBot="1" x14ac:dyDescent="0.3">
      <c r="A246" s="32"/>
      <c r="B246" s="33" t="s">
        <v>141</v>
      </c>
      <c r="C246" s="63"/>
      <c r="D246" s="64"/>
      <c r="E246" s="38"/>
      <c r="F246" s="47"/>
    </row>
    <row r="247" spans="1:6" s="10" customFormat="1" ht="13.5" thickTop="1" x14ac:dyDescent="0.25">
      <c r="A247" s="32"/>
      <c r="B247" s="57" t="s">
        <v>31</v>
      </c>
      <c r="C247" s="58" t="s">
        <v>34</v>
      </c>
      <c r="D247" s="59">
        <v>13</v>
      </c>
      <c r="E247" s="38"/>
      <c r="F247" s="47"/>
    </row>
    <row r="248" spans="1:6" s="10" customFormat="1" x14ac:dyDescent="0.25">
      <c r="A248" s="32"/>
      <c r="B248" s="57" t="s">
        <v>113</v>
      </c>
      <c r="C248" s="58" t="s">
        <v>34</v>
      </c>
      <c r="D248" s="59">
        <v>6</v>
      </c>
      <c r="E248" s="38"/>
      <c r="F248" s="47"/>
    </row>
    <row r="249" spans="1:6" s="10" customFormat="1" x14ac:dyDescent="0.25">
      <c r="A249" s="32"/>
      <c r="B249" s="57" t="s">
        <v>35</v>
      </c>
      <c r="C249" s="58" t="s">
        <v>17</v>
      </c>
      <c r="D249" s="59">
        <v>5</v>
      </c>
      <c r="E249" s="38"/>
      <c r="F249" s="47"/>
    </row>
    <row r="250" spans="1:6" s="10" customFormat="1" x14ac:dyDescent="0.25">
      <c r="A250" s="32"/>
      <c r="B250" s="57" t="s">
        <v>36</v>
      </c>
      <c r="C250" s="58" t="s">
        <v>17</v>
      </c>
      <c r="D250" s="59">
        <v>2</v>
      </c>
      <c r="E250" s="38"/>
      <c r="F250" s="47"/>
    </row>
    <row r="251" spans="1:6" s="10" customFormat="1" x14ac:dyDescent="0.25">
      <c r="A251" s="32"/>
      <c r="B251" s="57" t="s">
        <v>39</v>
      </c>
      <c r="C251" s="58" t="s">
        <v>17</v>
      </c>
      <c r="D251" s="59">
        <v>1</v>
      </c>
      <c r="E251" s="38"/>
      <c r="F251" s="47"/>
    </row>
    <row r="252" spans="1:6" s="10" customFormat="1" ht="13.5" thickBot="1" x14ac:dyDescent="0.3">
      <c r="A252" s="32"/>
      <c r="B252" s="57"/>
      <c r="C252" s="58"/>
      <c r="D252" s="59"/>
      <c r="E252" s="38"/>
      <c r="F252" s="47"/>
    </row>
    <row r="253" spans="1:6" s="10" customFormat="1" ht="13.5" thickBot="1" x14ac:dyDescent="0.3">
      <c r="A253" s="32"/>
      <c r="B253" s="33" t="s">
        <v>142</v>
      </c>
      <c r="C253" s="63"/>
      <c r="D253" s="64"/>
      <c r="E253" s="38"/>
      <c r="F253" s="47"/>
    </row>
    <row r="254" spans="1:6" s="10" customFormat="1" ht="13.5" thickTop="1" x14ac:dyDescent="0.25">
      <c r="A254" s="32"/>
      <c r="B254" s="57" t="s">
        <v>143</v>
      </c>
      <c r="C254" s="58" t="s">
        <v>136</v>
      </c>
      <c r="D254" s="59">
        <v>43.33</v>
      </c>
      <c r="E254" s="38"/>
      <c r="F254" s="47"/>
    </row>
    <row r="255" spans="1:6" s="10" customFormat="1" x14ac:dyDescent="0.25">
      <c r="A255" s="32"/>
      <c r="B255" s="62" t="s">
        <v>144</v>
      </c>
      <c r="C255" s="58" t="s">
        <v>136</v>
      </c>
      <c r="D255" s="59">
        <v>20.16</v>
      </c>
      <c r="E255" s="38"/>
      <c r="F255" s="47"/>
    </row>
    <row r="256" spans="1:6" s="10" customFormat="1" x14ac:dyDescent="0.25">
      <c r="A256" s="32"/>
      <c r="B256" s="62" t="s">
        <v>145</v>
      </c>
      <c r="C256" s="58" t="s">
        <v>136</v>
      </c>
      <c r="D256" s="59">
        <v>23.9</v>
      </c>
      <c r="E256" s="38"/>
      <c r="F256" s="47"/>
    </row>
    <row r="257" spans="1:7" s="10" customFormat="1" x14ac:dyDescent="0.25">
      <c r="A257" s="32"/>
      <c r="B257" s="62" t="s">
        <v>146</v>
      </c>
      <c r="C257" s="58" t="s">
        <v>136</v>
      </c>
      <c r="D257" s="59">
        <v>21.58</v>
      </c>
      <c r="E257" s="38"/>
      <c r="F257" s="47"/>
    </row>
    <row r="258" spans="1:7" s="10" customFormat="1" x14ac:dyDescent="0.25">
      <c r="A258" s="32"/>
      <c r="B258" s="62" t="s">
        <v>147</v>
      </c>
      <c r="C258" s="58" t="s">
        <v>136</v>
      </c>
      <c r="D258" s="59">
        <v>34.950000000000003</v>
      </c>
      <c r="E258" s="38"/>
      <c r="F258" s="47"/>
    </row>
    <row r="259" spans="1:7" s="10" customFormat="1" ht="13.5" thickBot="1" x14ac:dyDescent="0.3">
      <c r="A259" s="32"/>
      <c r="B259" s="62"/>
      <c r="C259" s="58"/>
      <c r="D259" s="59"/>
      <c r="E259" s="38"/>
      <c r="F259" s="47"/>
    </row>
    <row r="260" spans="1:7" s="10" customFormat="1" ht="13.5" thickBot="1" x14ac:dyDescent="0.3">
      <c r="A260" s="32"/>
      <c r="B260" s="33" t="s">
        <v>148</v>
      </c>
      <c r="C260" s="34"/>
      <c r="D260" s="35"/>
      <c r="E260" s="38"/>
      <c r="F260" s="36"/>
    </row>
    <row r="261" spans="1:7" s="10" customFormat="1" ht="14.25" thickTop="1" thickBot="1" x14ac:dyDescent="0.3">
      <c r="A261" s="32"/>
      <c r="B261" s="61"/>
      <c r="C261" s="34"/>
      <c r="D261" s="35"/>
      <c r="E261" s="38"/>
      <c r="F261" s="36"/>
    </row>
    <row r="262" spans="1:7" s="10" customFormat="1" ht="13.5" thickBot="1" x14ac:dyDescent="0.3">
      <c r="A262" s="32"/>
      <c r="B262" s="33" t="s">
        <v>149</v>
      </c>
      <c r="C262" s="63"/>
      <c r="D262" s="64"/>
      <c r="E262" s="38"/>
      <c r="F262" s="47"/>
      <c r="G262" s="47"/>
    </row>
    <row r="263" spans="1:7" s="10" customFormat="1" ht="13.5" thickTop="1" x14ac:dyDescent="0.25">
      <c r="A263" s="32"/>
      <c r="B263" s="57" t="s">
        <v>150</v>
      </c>
      <c r="C263" s="58" t="s">
        <v>136</v>
      </c>
      <c r="D263" s="59">
        <v>30.85</v>
      </c>
      <c r="E263" s="38"/>
      <c r="F263" s="47"/>
    </row>
    <row r="264" spans="1:7" s="10" customFormat="1" ht="13.5" thickBot="1" x14ac:dyDescent="0.3">
      <c r="A264" s="32"/>
      <c r="B264" s="57"/>
      <c r="C264" s="58"/>
      <c r="D264" s="59"/>
      <c r="E264" s="38"/>
      <c r="F264" s="47"/>
    </row>
    <row r="265" spans="1:7" s="10" customFormat="1" ht="13.5" thickBot="1" x14ac:dyDescent="0.3">
      <c r="A265" s="32"/>
      <c r="B265" s="33" t="s">
        <v>139</v>
      </c>
      <c r="C265" s="63"/>
      <c r="D265" s="64"/>
      <c r="E265" s="38"/>
      <c r="F265" s="47"/>
    </row>
    <row r="266" spans="1:7" s="10" customFormat="1" ht="13.5" thickTop="1" x14ac:dyDescent="0.25">
      <c r="A266" s="32"/>
      <c r="B266" s="57" t="s">
        <v>151</v>
      </c>
      <c r="C266" s="58" t="s">
        <v>34</v>
      </c>
      <c r="D266" s="59">
        <v>2</v>
      </c>
      <c r="E266" s="38"/>
      <c r="F266" s="47"/>
    </row>
    <row r="267" spans="1:7" s="10" customFormat="1" x14ac:dyDescent="0.25">
      <c r="A267" s="32"/>
      <c r="B267" s="60" t="s">
        <v>84</v>
      </c>
      <c r="C267" s="58" t="s">
        <v>45</v>
      </c>
      <c r="D267" s="59">
        <f>5.67*2</f>
        <v>11.34</v>
      </c>
      <c r="E267" s="38"/>
      <c r="F267" s="47"/>
    </row>
    <row r="268" spans="1:7" s="10" customFormat="1" x14ac:dyDescent="0.25">
      <c r="A268" s="32"/>
      <c r="B268" s="57" t="s">
        <v>54</v>
      </c>
      <c r="C268" s="58" t="s">
        <v>27</v>
      </c>
      <c r="D268" s="59">
        <f>+D267</f>
        <v>11.34</v>
      </c>
      <c r="E268" s="38"/>
      <c r="F268" s="47"/>
    </row>
    <row r="269" spans="1:7" s="10" customFormat="1" x14ac:dyDescent="0.25">
      <c r="A269" s="32"/>
      <c r="B269" s="57" t="s">
        <v>48</v>
      </c>
      <c r="C269" s="58" t="s">
        <v>136</v>
      </c>
      <c r="D269" s="59">
        <v>5.63</v>
      </c>
      <c r="E269" s="38"/>
      <c r="F269" s="47"/>
    </row>
    <row r="270" spans="1:7" s="10" customFormat="1" ht="13.5" thickBot="1" x14ac:dyDescent="0.3">
      <c r="A270" s="32"/>
      <c r="B270" s="57"/>
      <c r="C270" s="58"/>
      <c r="D270" s="59"/>
      <c r="E270" s="38"/>
      <c r="F270" s="47"/>
    </row>
    <row r="271" spans="1:7" s="10" customFormat="1" ht="13.5" thickBot="1" x14ac:dyDescent="0.3">
      <c r="A271" s="32"/>
      <c r="B271" s="33" t="s">
        <v>142</v>
      </c>
      <c r="C271" s="63"/>
      <c r="D271" s="64"/>
      <c r="E271" s="38"/>
      <c r="F271" s="47"/>
    </row>
    <row r="272" spans="1:7" s="10" customFormat="1" ht="13.5" thickTop="1" x14ac:dyDescent="0.25">
      <c r="A272" s="32"/>
      <c r="B272" s="57" t="s">
        <v>152</v>
      </c>
      <c r="C272" s="58" t="s">
        <v>136</v>
      </c>
      <c r="D272" s="59">
        <v>20.67</v>
      </c>
      <c r="E272" s="38"/>
      <c r="F272" s="47"/>
    </row>
    <row r="273" spans="1:7" s="10" customFormat="1" x14ac:dyDescent="0.25">
      <c r="A273" s="32"/>
      <c r="B273" s="57" t="s">
        <v>153</v>
      </c>
      <c r="C273" s="58" t="s">
        <v>136</v>
      </c>
      <c r="D273" s="59">
        <v>41.61</v>
      </c>
      <c r="E273" s="38"/>
      <c r="F273" s="47"/>
    </row>
    <row r="274" spans="1:7" s="10" customFormat="1" x14ac:dyDescent="0.25">
      <c r="A274" s="32"/>
      <c r="B274" s="62" t="s">
        <v>145</v>
      </c>
      <c r="C274" s="58" t="s">
        <v>136</v>
      </c>
      <c r="D274" s="59">
        <v>23.9</v>
      </c>
      <c r="E274" s="38"/>
      <c r="F274" s="47"/>
    </row>
    <row r="275" spans="1:7" s="10" customFormat="1" x14ac:dyDescent="0.25">
      <c r="A275" s="32"/>
      <c r="B275" s="62" t="s">
        <v>144</v>
      </c>
      <c r="C275" s="58" t="s">
        <v>136</v>
      </c>
      <c r="D275" s="59">
        <v>11.34</v>
      </c>
      <c r="E275" s="38"/>
      <c r="F275" s="47"/>
    </row>
    <row r="276" spans="1:7" s="10" customFormat="1" x14ac:dyDescent="0.25">
      <c r="A276" s="32"/>
      <c r="B276" s="62" t="s">
        <v>154</v>
      </c>
      <c r="C276" s="58" t="s">
        <v>136</v>
      </c>
      <c r="D276" s="59">
        <v>37.630000000000003</v>
      </c>
      <c r="E276" s="38"/>
      <c r="F276" s="47"/>
    </row>
    <row r="277" spans="1:7" s="10" customFormat="1" x14ac:dyDescent="0.25">
      <c r="A277" s="32"/>
      <c r="B277" s="62" t="s">
        <v>146</v>
      </c>
      <c r="C277" s="58" t="s">
        <v>136</v>
      </c>
      <c r="D277" s="59">
        <v>23.19</v>
      </c>
      <c r="E277" s="38"/>
      <c r="F277" s="47"/>
    </row>
    <row r="278" spans="1:7" s="10" customFormat="1" x14ac:dyDescent="0.25">
      <c r="A278" s="32"/>
      <c r="B278" s="62" t="s">
        <v>65</v>
      </c>
      <c r="C278" s="58" t="s">
        <v>136</v>
      </c>
      <c r="D278" s="59">
        <v>34.950000000000003</v>
      </c>
      <c r="E278" s="38"/>
      <c r="F278" s="47"/>
    </row>
    <row r="279" spans="1:7" s="10" customFormat="1" ht="13.5" thickBot="1" x14ac:dyDescent="0.3">
      <c r="A279" s="32"/>
      <c r="B279" s="62"/>
      <c r="C279" s="58"/>
      <c r="D279" s="59"/>
      <c r="E279" s="38"/>
      <c r="F279" s="47"/>
    </row>
    <row r="280" spans="1:7" s="10" customFormat="1" ht="13.5" thickBot="1" x14ac:dyDescent="0.3">
      <c r="A280" s="32"/>
      <c r="B280" s="33" t="s">
        <v>155</v>
      </c>
      <c r="C280" s="63"/>
      <c r="D280" s="64"/>
      <c r="E280" s="38"/>
      <c r="F280" s="47"/>
      <c r="G280" s="47"/>
    </row>
    <row r="281" spans="1:7" s="10" customFormat="1" ht="14.25" thickTop="1" thickBot="1" x14ac:dyDescent="0.3">
      <c r="A281" s="32"/>
      <c r="B281" s="61"/>
      <c r="C281" s="63"/>
      <c r="D281" s="64"/>
      <c r="E281" s="38"/>
      <c r="F281" s="47"/>
      <c r="G281" s="47"/>
    </row>
    <row r="282" spans="1:7" s="10" customFormat="1" ht="13.5" thickBot="1" x14ac:dyDescent="0.3">
      <c r="A282" s="32"/>
      <c r="B282" s="33" t="s">
        <v>98</v>
      </c>
      <c r="C282" s="63"/>
      <c r="D282" s="64"/>
      <c r="E282" s="38"/>
      <c r="F282" s="47"/>
      <c r="G282" s="47"/>
    </row>
    <row r="283" spans="1:7" s="10" customFormat="1" ht="13.5" thickTop="1" x14ac:dyDescent="0.25">
      <c r="A283" s="32"/>
      <c r="B283" s="57" t="s">
        <v>156</v>
      </c>
      <c r="C283" s="63" t="s">
        <v>27</v>
      </c>
      <c r="D283" s="64">
        <v>185</v>
      </c>
      <c r="E283" s="38"/>
      <c r="F283" s="47"/>
    </row>
    <row r="284" spans="1:7" s="10" customFormat="1" x14ac:dyDescent="0.25">
      <c r="A284" s="32"/>
      <c r="B284" s="57" t="s">
        <v>103</v>
      </c>
      <c r="C284" s="58" t="s">
        <v>136</v>
      </c>
      <c r="D284" s="59">
        <v>185</v>
      </c>
      <c r="E284" s="38"/>
      <c r="F284" s="47"/>
    </row>
    <row r="285" spans="1:7" s="10" customFormat="1" ht="13.5" thickBot="1" x14ac:dyDescent="0.3">
      <c r="A285" s="32"/>
      <c r="B285" s="57"/>
      <c r="C285" s="58"/>
      <c r="D285" s="59"/>
      <c r="E285" s="38"/>
      <c r="F285" s="47"/>
    </row>
    <row r="286" spans="1:7" s="10" customFormat="1" ht="13.5" thickBot="1" x14ac:dyDescent="0.3">
      <c r="A286" s="32"/>
      <c r="B286" s="33" t="s">
        <v>137</v>
      </c>
      <c r="C286" s="63"/>
      <c r="D286" s="64"/>
      <c r="E286" s="38"/>
      <c r="F286" s="47"/>
    </row>
    <row r="287" spans="1:7" s="10" customFormat="1" ht="13.5" thickTop="1" x14ac:dyDescent="0.25">
      <c r="A287" s="32"/>
      <c r="B287" s="57" t="s">
        <v>89</v>
      </c>
      <c r="C287" s="58" t="s">
        <v>136</v>
      </c>
      <c r="D287" s="59">
        <v>119.64</v>
      </c>
      <c r="E287" s="38"/>
      <c r="F287" s="47"/>
    </row>
    <row r="288" spans="1:7" s="10" customFormat="1" ht="13.5" thickBot="1" x14ac:dyDescent="0.3">
      <c r="A288" s="32"/>
      <c r="B288" s="57"/>
      <c r="C288" s="58"/>
      <c r="D288" s="59"/>
      <c r="E288" s="38"/>
      <c r="F288" s="47"/>
    </row>
    <row r="289" spans="1:6" s="10" customFormat="1" ht="13.5" thickBot="1" x14ac:dyDescent="0.3">
      <c r="A289" s="32"/>
      <c r="B289" s="33" t="s">
        <v>139</v>
      </c>
      <c r="C289" s="63"/>
      <c r="D289" s="64"/>
      <c r="E289" s="38"/>
      <c r="F289" s="47"/>
    </row>
    <row r="290" spans="1:6" s="10" customFormat="1" ht="13.5" thickTop="1" x14ac:dyDescent="0.25">
      <c r="A290" s="32"/>
      <c r="B290" s="57" t="s">
        <v>151</v>
      </c>
      <c r="C290" s="58" t="s">
        <v>34</v>
      </c>
      <c r="D290" s="59">
        <v>4</v>
      </c>
      <c r="E290" s="38"/>
      <c r="F290" s="47"/>
    </row>
    <row r="291" spans="1:6" s="10" customFormat="1" x14ac:dyDescent="0.25">
      <c r="A291" s="32"/>
      <c r="B291" s="60" t="s">
        <v>84</v>
      </c>
      <c r="C291" s="58" t="s">
        <v>45</v>
      </c>
      <c r="D291" s="59">
        <f>6.22*2</f>
        <v>12.44</v>
      </c>
      <c r="E291" s="38"/>
      <c r="F291" s="47"/>
    </row>
    <row r="292" spans="1:6" s="10" customFormat="1" x14ac:dyDescent="0.25">
      <c r="A292" s="32"/>
      <c r="B292" s="57" t="s">
        <v>54</v>
      </c>
      <c r="C292" s="58" t="s">
        <v>27</v>
      </c>
      <c r="D292" s="59">
        <f>+D291</f>
        <v>12.44</v>
      </c>
      <c r="E292" s="38"/>
      <c r="F292" s="47"/>
    </row>
    <row r="293" spans="1:6" s="10" customFormat="1" x14ac:dyDescent="0.25">
      <c r="A293" s="32"/>
      <c r="B293" s="57" t="s">
        <v>48</v>
      </c>
      <c r="C293" s="58" t="s">
        <v>136</v>
      </c>
      <c r="D293" s="59">
        <v>26.97</v>
      </c>
      <c r="E293" s="38"/>
      <c r="F293" s="47"/>
    </row>
    <row r="294" spans="1:6" s="10" customFormat="1" ht="13.5" thickBot="1" x14ac:dyDescent="0.3">
      <c r="A294" s="32"/>
      <c r="B294" s="57"/>
      <c r="C294" s="58"/>
      <c r="D294" s="59"/>
      <c r="E294" s="38"/>
      <c r="F294" s="47"/>
    </row>
    <row r="295" spans="1:6" s="10" customFormat="1" ht="13.5" thickBot="1" x14ac:dyDescent="0.3">
      <c r="A295" s="32"/>
      <c r="B295" s="33" t="s">
        <v>142</v>
      </c>
      <c r="C295" s="63"/>
      <c r="D295" s="64"/>
      <c r="E295" s="38"/>
      <c r="F295" s="47"/>
    </row>
    <row r="296" spans="1:6" s="10" customFormat="1" ht="13.5" thickTop="1" x14ac:dyDescent="0.25">
      <c r="A296" s="32"/>
      <c r="B296" s="57" t="s">
        <v>157</v>
      </c>
      <c r="C296" s="58" t="s">
        <v>136</v>
      </c>
      <c r="D296" s="59">
        <v>170</v>
      </c>
      <c r="E296" s="38"/>
      <c r="F296" s="47"/>
    </row>
    <row r="297" spans="1:6" s="10" customFormat="1" x14ac:dyDescent="0.25">
      <c r="A297" s="32"/>
      <c r="B297" s="57" t="s">
        <v>153</v>
      </c>
      <c r="C297" s="58" t="s">
        <v>136</v>
      </c>
      <c r="D297" s="59">
        <v>45.15</v>
      </c>
      <c r="E297" s="38"/>
      <c r="F297" s="47"/>
    </row>
    <row r="298" spans="1:6" s="10" customFormat="1" x14ac:dyDescent="0.25">
      <c r="A298" s="32"/>
      <c r="B298" s="57" t="s">
        <v>145</v>
      </c>
      <c r="C298" s="58" t="s">
        <v>136</v>
      </c>
      <c r="D298" s="59">
        <v>48.65</v>
      </c>
      <c r="E298" s="38"/>
      <c r="F298" s="47"/>
    </row>
    <row r="299" spans="1:6" s="10" customFormat="1" x14ac:dyDescent="0.25">
      <c r="A299" s="32"/>
      <c r="B299" s="57" t="s">
        <v>154</v>
      </c>
      <c r="C299" s="58" t="s">
        <v>136</v>
      </c>
      <c r="D299" s="59">
        <v>106.66</v>
      </c>
      <c r="E299" s="38"/>
      <c r="F299" s="47"/>
    </row>
    <row r="300" spans="1:6" s="10" customFormat="1" x14ac:dyDescent="0.25">
      <c r="A300" s="32"/>
      <c r="B300" s="57" t="s">
        <v>146</v>
      </c>
      <c r="C300" s="58" t="s">
        <v>136</v>
      </c>
      <c r="D300" s="59">
        <v>106.16</v>
      </c>
      <c r="E300" s="38"/>
      <c r="F300" s="47"/>
    </row>
    <row r="301" spans="1:6" s="10" customFormat="1" ht="13.5" thickBot="1" x14ac:dyDescent="0.3">
      <c r="A301" s="32"/>
      <c r="B301" s="57"/>
      <c r="C301" s="58"/>
      <c r="D301" s="59"/>
      <c r="E301" s="38"/>
      <c r="F301" s="47"/>
    </row>
    <row r="302" spans="1:6" s="10" customFormat="1" ht="13.5" thickBot="1" x14ac:dyDescent="0.3">
      <c r="A302" s="32"/>
      <c r="B302" s="33" t="s">
        <v>158</v>
      </c>
      <c r="C302" s="34"/>
      <c r="D302" s="35"/>
      <c r="E302" s="38"/>
      <c r="F302" s="36"/>
    </row>
    <row r="303" spans="1:6" s="10" customFormat="1" ht="14.25" thickTop="1" thickBot="1" x14ac:dyDescent="0.3">
      <c r="A303" s="32"/>
      <c r="B303" s="68"/>
      <c r="C303" s="34"/>
      <c r="D303" s="35"/>
      <c r="E303" s="38"/>
      <c r="F303" s="36"/>
    </row>
    <row r="304" spans="1:6" s="10" customFormat="1" ht="13.5" thickBot="1" x14ac:dyDescent="0.3">
      <c r="A304" s="32"/>
      <c r="B304" s="33" t="s">
        <v>159</v>
      </c>
      <c r="C304" s="34"/>
      <c r="D304" s="35"/>
      <c r="E304" s="38"/>
      <c r="F304" s="36"/>
    </row>
    <row r="305" spans="1:7" s="10" customFormat="1" ht="13.5" thickTop="1" x14ac:dyDescent="0.25">
      <c r="A305" s="32"/>
      <c r="B305" s="57" t="s">
        <v>84</v>
      </c>
      <c r="C305" s="58" t="s">
        <v>45</v>
      </c>
      <c r="D305" s="59">
        <f>3*4.2*2</f>
        <v>25.200000000000003</v>
      </c>
      <c r="E305" s="38"/>
      <c r="F305" s="47"/>
    </row>
    <row r="306" spans="1:7" s="10" customFormat="1" ht="38.25" x14ac:dyDescent="0.25">
      <c r="A306" s="32"/>
      <c r="B306" s="48" t="s">
        <v>53</v>
      </c>
      <c r="C306" s="58" t="s">
        <v>27</v>
      </c>
      <c r="D306" s="59">
        <f>+D305</f>
        <v>25.200000000000003</v>
      </c>
      <c r="E306" s="38"/>
      <c r="F306" s="47"/>
    </row>
    <row r="307" spans="1:7" s="10" customFormat="1" x14ac:dyDescent="0.25">
      <c r="A307" s="32"/>
      <c r="B307" s="57" t="s">
        <v>160</v>
      </c>
      <c r="C307" s="58" t="s">
        <v>45</v>
      </c>
      <c r="D307" s="59">
        <f>298+75.5</f>
        <v>373.5</v>
      </c>
      <c r="E307" s="38"/>
      <c r="F307" s="47"/>
    </row>
    <row r="308" spans="1:7" s="10" customFormat="1" x14ac:dyDescent="0.25">
      <c r="A308" s="32"/>
      <c r="B308" s="57" t="s">
        <v>161</v>
      </c>
      <c r="C308" s="58" t="s">
        <v>162</v>
      </c>
      <c r="D308" s="59">
        <f>3456+75.5</f>
        <v>3531.5</v>
      </c>
      <c r="E308" s="38"/>
      <c r="F308" s="47"/>
    </row>
    <row r="309" spans="1:7" s="10" customFormat="1" ht="13.5" thickBot="1" x14ac:dyDescent="0.3">
      <c r="A309" s="32"/>
      <c r="B309" s="57"/>
      <c r="C309" s="58"/>
      <c r="D309" s="59"/>
      <c r="E309" s="38"/>
      <c r="F309" s="47"/>
    </row>
    <row r="310" spans="1:7" s="10" customFormat="1" ht="13.5" thickBot="1" x14ac:dyDescent="0.3">
      <c r="A310" s="32"/>
      <c r="B310" s="33" t="s">
        <v>163</v>
      </c>
      <c r="C310" s="63"/>
      <c r="D310" s="64"/>
      <c r="E310" s="38"/>
      <c r="F310" s="47"/>
    </row>
    <row r="311" spans="1:7" s="10" customFormat="1" ht="13.5" thickTop="1" x14ac:dyDescent="0.25">
      <c r="A311" s="32"/>
      <c r="B311" s="57" t="s">
        <v>164</v>
      </c>
      <c r="C311" s="69" t="s">
        <v>81</v>
      </c>
      <c r="D311" s="70">
        <v>133</v>
      </c>
      <c r="E311" s="38"/>
      <c r="F311" s="45"/>
    </row>
    <row r="312" spans="1:7" s="10" customFormat="1" x14ac:dyDescent="0.25">
      <c r="A312" s="32"/>
      <c r="B312" s="57" t="s">
        <v>165</v>
      </c>
      <c r="C312" s="58" t="s">
        <v>81</v>
      </c>
      <c r="D312" s="59">
        <v>200</v>
      </c>
      <c r="E312" s="38"/>
      <c r="F312" s="47"/>
    </row>
    <row r="313" spans="1:7" s="10" customFormat="1" ht="13.5" thickBot="1" x14ac:dyDescent="0.3">
      <c r="A313" s="32"/>
      <c r="B313" s="57"/>
      <c r="C313" s="58"/>
      <c r="D313" s="59"/>
      <c r="E313" s="38"/>
      <c r="F313" s="47"/>
    </row>
    <row r="314" spans="1:7" s="10" customFormat="1" ht="13.5" thickBot="1" x14ac:dyDescent="0.3">
      <c r="A314" s="32"/>
      <c r="B314" s="33" t="s">
        <v>166</v>
      </c>
      <c r="C314" s="63"/>
      <c r="D314" s="64"/>
      <c r="E314" s="38"/>
      <c r="F314" s="47"/>
      <c r="G314" s="47"/>
    </row>
    <row r="315" spans="1:7" s="10" customFormat="1" ht="13.5" thickTop="1" x14ac:dyDescent="0.25">
      <c r="A315" s="32"/>
      <c r="B315" s="57" t="s">
        <v>65</v>
      </c>
      <c r="C315" s="58" t="s">
        <v>45</v>
      </c>
      <c r="D315" s="59">
        <v>5.15</v>
      </c>
      <c r="E315" s="38"/>
      <c r="F315" s="47"/>
    </row>
    <row r="316" spans="1:7" s="10" customFormat="1" x14ac:dyDescent="0.25">
      <c r="A316" s="32"/>
      <c r="B316" s="57" t="s">
        <v>167</v>
      </c>
      <c r="C316" s="58" t="s">
        <v>45</v>
      </c>
      <c r="D316" s="59">
        <v>3.87</v>
      </c>
      <c r="E316" s="38"/>
      <c r="F316" s="47"/>
    </row>
    <row r="317" spans="1:7" s="10" customFormat="1" x14ac:dyDescent="0.25">
      <c r="A317" s="32"/>
      <c r="B317" s="57" t="s">
        <v>168</v>
      </c>
      <c r="C317" s="58" t="s">
        <v>169</v>
      </c>
      <c r="D317" s="59">
        <v>15.06</v>
      </c>
      <c r="E317" s="38"/>
      <c r="F317" s="47"/>
    </row>
    <row r="318" spans="1:7" s="10" customFormat="1" x14ac:dyDescent="0.25">
      <c r="A318" s="32"/>
      <c r="B318" s="57" t="s">
        <v>170</v>
      </c>
      <c r="C318" s="58" t="s">
        <v>45</v>
      </c>
      <c r="D318" s="59">
        <v>32.44</v>
      </c>
      <c r="E318" s="38"/>
      <c r="F318" s="47"/>
    </row>
    <row r="319" spans="1:7" s="10" customFormat="1" x14ac:dyDescent="0.25">
      <c r="A319" s="32"/>
      <c r="B319" s="57" t="s">
        <v>49</v>
      </c>
      <c r="C319" s="58" t="s">
        <v>45</v>
      </c>
      <c r="D319" s="59">
        <v>1.4</v>
      </c>
      <c r="E319" s="38"/>
      <c r="F319" s="47"/>
    </row>
    <row r="320" spans="1:7" s="10" customFormat="1" x14ac:dyDescent="0.25">
      <c r="A320" s="32"/>
      <c r="B320" s="57" t="s">
        <v>171</v>
      </c>
      <c r="C320" s="58" t="s">
        <v>34</v>
      </c>
      <c r="D320" s="59">
        <v>1</v>
      </c>
      <c r="E320" s="38"/>
      <c r="F320" s="47"/>
    </row>
    <row r="321" spans="1:7" s="10" customFormat="1" x14ac:dyDescent="0.25">
      <c r="A321" s="32"/>
      <c r="B321" s="48" t="s">
        <v>211</v>
      </c>
      <c r="C321" s="92" t="s">
        <v>136</v>
      </c>
      <c r="D321" s="10">
        <v>50</v>
      </c>
      <c r="E321" s="38"/>
      <c r="F321" s="47"/>
      <c r="G321" s="47"/>
    </row>
    <row r="322" spans="1:7" s="10" customFormat="1" ht="15.75" thickBot="1" x14ac:dyDescent="0.3">
      <c r="A322" s="32"/>
      <c r="B322" s="48"/>
      <c r="C322" s="92"/>
      <c r="D322" s="38"/>
      <c r="E322" s="38"/>
      <c r="F322"/>
      <c r="G322" s="47"/>
    </row>
    <row r="323" spans="1:7" s="10" customFormat="1" ht="13.5" thickBot="1" x14ac:dyDescent="0.3">
      <c r="A323" s="32"/>
      <c r="B323" s="33" t="s">
        <v>172</v>
      </c>
      <c r="C323" s="63"/>
      <c r="D323" s="64"/>
      <c r="E323" s="38"/>
      <c r="F323" s="47"/>
      <c r="G323" s="47"/>
    </row>
    <row r="324" spans="1:7" s="10" customFormat="1" ht="13.5" thickTop="1" x14ac:dyDescent="0.25">
      <c r="A324" s="32"/>
      <c r="B324" s="57" t="s">
        <v>170</v>
      </c>
      <c r="C324" s="58" t="s">
        <v>45</v>
      </c>
      <c r="D324" s="59">
        <v>4</v>
      </c>
      <c r="E324" s="38"/>
      <c r="F324" s="47"/>
    </row>
    <row r="325" spans="1:7" s="10" customFormat="1" ht="13.5" thickBot="1" x14ac:dyDescent="0.3">
      <c r="A325" s="32"/>
      <c r="B325" s="57"/>
      <c r="C325" s="58"/>
      <c r="D325" s="59"/>
      <c r="E325" s="38"/>
      <c r="F325" s="47"/>
    </row>
    <row r="326" spans="1:7" s="10" customFormat="1" ht="13.5" thickBot="1" x14ac:dyDescent="0.3">
      <c r="A326" s="32"/>
      <c r="B326" s="33" t="s">
        <v>163</v>
      </c>
      <c r="C326" s="34"/>
      <c r="D326" s="35"/>
      <c r="E326" s="38"/>
      <c r="F326" s="36"/>
    </row>
    <row r="327" spans="1:7" s="10" customFormat="1" ht="13.5" thickTop="1" x14ac:dyDescent="0.25">
      <c r="A327" s="32"/>
      <c r="B327" s="57" t="s">
        <v>173</v>
      </c>
      <c r="C327" s="58" t="s">
        <v>38</v>
      </c>
      <c r="D327" s="59">
        <v>1</v>
      </c>
      <c r="E327" s="38"/>
      <c r="F327" s="47"/>
    </row>
    <row r="328" spans="1:7" s="10" customFormat="1" x14ac:dyDescent="0.25">
      <c r="A328" s="32"/>
      <c r="B328" s="50" t="s">
        <v>174</v>
      </c>
      <c r="C328" s="55" t="s">
        <v>34</v>
      </c>
      <c r="D328" s="56">
        <v>2</v>
      </c>
      <c r="E328" s="38"/>
      <c r="F328" s="56"/>
    </row>
    <row r="329" spans="1:7" s="10" customFormat="1" x14ac:dyDescent="0.25">
      <c r="A329" s="32"/>
      <c r="B329" s="50" t="s">
        <v>72</v>
      </c>
      <c r="C329" s="55" t="s">
        <v>34</v>
      </c>
      <c r="D329" s="56">
        <v>1</v>
      </c>
      <c r="E329" s="38"/>
      <c r="F329" s="56"/>
    </row>
    <row r="330" spans="1:7" s="10" customFormat="1" x14ac:dyDescent="0.25">
      <c r="A330" s="32"/>
      <c r="B330" s="57" t="s">
        <v>73</v>
      </c>
      <c r="C330" s="58" t="s">
        <v>74</v>
      </c>
      <c r="D330" s="59">
        <v>2</v>
      </c>
      <c r="E330" s="38"/>
      <c r="F330" s="47"/>
    </row>
    <row r="331" spans="1:7" s="10" customFormat="1" ht="13.5" thickBot="1" x14ac:dyDescent="0.3">
      <c r="A331" s="32"/>
      <c r="B331" s="37"/>
      <c r="C331" s="34"/>
      <c r="D331" s="35"/>
      <c r="E331" s="38"/>
      <c r="F331" s="36"/>
    </row>
    <row r="332" spans="1:7" s="10" customFormat="1" ht="13.5" thickBot="1" x14ac:dyDescent="0.3">
      <c r="A332" s="32"/>
      <c r="B332" s="33" t="s">
        <v>175</v>
      </c>
      <c r="C332" s="34"/>
      <c r="D332" s="35"/>
      <c r="E332" s="38"/>
      <c r="F332" s="36"/>
    </row>
    <row r="333" spans="1:7" s="10" customFormat="1" ht="14.25" thickTop="1" thickBot="1" x14ac:dyDescent="0.3">
      <c r="A333" s="32"/>
      <c r="B333" s="37"/>
      <c r="C333" s="34"/>
      <c r="D333" s="35"/>
      <c r="E333" s="38"/>
      <c r="F333" s="36"/>
    </row>
    <row r="334" spans="1:7" s="10" customFormat="1" ht="13.5" thickBot="1" x14ac:dyDescent="0.3">
      <c r="A334" s="32"/>
      <c r="B334" s="33" t="s">
        <v>176</v>
      </c>
      <c r="C334" s="34"/>
      <c r="D334" s="35"/>
      <c r="E334" s="38"/>
      <c r="F334" s="36"/>
    </row>
    <row r="335" spans="1:7" s="10" customFormat="1" ht="13.5" thickTop="1" x14ac:dyDescent="0.25">
      <c r="A335" s="32"/>
      <c r="B335" s="44" t="s">
        <v>177</v>
      </c>
      <c r="C335" s="71" t="s">
        <v>136</v>
      </c>
      <c r="D335" s="47">
        <v>129.8304</v>
      </c>
      <c r="E335" s="38"/>
      <c r="F335" s="47"/>
    </row>
    <row r="336" spans="1:7" s="10" customFormat="1" x14ac:dyDescent="0.25">
      <c r="A336" s="32"/>
      <c r="B336" s="44" t="s">
        <v>178</v>
      </c>
      <c r="C336" s="71" t="s">
        <v>136</v>
      </c>
      <c r="D336" s="47">
        <v>129.8304</v>
      </c>
      <c r="E336" s="38"/>
      <c r="F336" s="47"/>
    </row>
    <row r="337" spans="1:7" s="10" customFormat="1" x14ac:dyDescent="0.25">
      <c r="A337" s="32"/>
      <c r="B337" s="44" t="s">
        <v>179</v>
      </c>
      <c r="C337" s="71" t="s">
        <v>32</v>
      </c>
      <c r="D337" s="47">
        <v>2</v>
      </c>
      <c r="E337" s="38"/>
      <c r="F337" s="47"/>
    </row>
    <row r="338" spans="1:7" s="10" customFormat="1" x14ac:dyDescent="0.25">
      <c r="A338" s="32"/>
      <c r="B338" s="44" t="s">
        <v>180</v>
      </c>
      <c r="C338" s="71" t="s">
        <v>32</v>
      </c>
      <c r="D338" s="47">
        <v>2</v>
      </c>
      <c r="E338" s="38"/>
      <c r="F338" s="47"/>
    </row>
    <row r="339" spans="1:7" s="10" customFormat="1" ht="13.5" thickBot="1" x14ac:dyDescent="0.3">
      <c r="A339" s="32"/>
      <c r="B339" s="37"/>
      <c r="C339" s="34"/>
      <c r="D339" s="35"/>
      <c r="E339" s="38"/>
      <c r="F339" s="36"/>
    </row>
    <row r="340" spans="1:7" s="10" customFormat="1" ht="13.5" thickBot="1" x14ac:dyDescent="0.3">
      <c r="A340" s="32"/>
      <c r="B340" s="33" t="s">
        <v>181</v>
      </c>
      <c r="C340" s="34"/>
      <c r="D340" s="35"/>
      <c r="E340" s="38"/>
      <c r="F340" s="36"/>
    </row>
    <row r="341" spans="1:7" s="10" customFormat="1" ht="13.5" thickTop="1" x14ac:dyDescent="0.25">
      <c r="A341" s="32"/>
      <c r="B341" s="72" t="s">
        <v>118</v>
      </c>
      <c r="C341" s="73" t="s">
        <v>45</v>
      </c>
      <c r="D341" s="74">
        <v>400</v>
      </c>
      <c r="E341" s="38"/>
      <c r="F341" s="75"/>
    </row>
    <row r="342" spans="1:7" s="10" customFormat="1" ht="13.5" thickBot="1" x14ac:dyDescent="0.3">
      <c r="A342" s="32"/>
      <c r="B342" s="37"/>
      <c r="C342" s="34"/>
      <c r="D342" s="35"/>
      <c r="E342" s="38"/>
      <c r="F342" s="36"/>
    </row>
    <row r="343" spans="1:7" s="10" customFormat="1" ht="13.5" thickBot="1" x14ac:dyDescent="0.3">
      <c r="A343" s="32"/>
      <c r="B343" s="33" t="s">
        <v>182</v>
      </c>
      <c r="C343" s="34"/>
      <c r="D343" s="35"/>
      <c r="E343" s="38"/>
      <c r="F343" s="36"/>
    </row>
    <row r="344" spans="1:7" s="10" customFormat="1" ht="13.5" thickTop="1" x14ac:dyDescent="0.25">
      <c r="A344" s="32"/>
      <c r="B344" s="44" t="s">
        <v>183</v>
      </c>
      <c r="C344" s="71" t="s">
        <v>17</v>
      </c>
      <c r="D344" s="47">
        <v>4</v>
      </c>
      <c r="E344" s="38"/>
      <c r="F344" s="47"/>
    </row>
    <row r="345" spans="1:7" s="10" customFormat="1" x14ac:dyDescent="0.25">
      <c r="A345" s="32"/>
      <c r="B345" s="44" t="s">
        <v>184</v>
      </c>
      <c r="C345" s="71" t="s">
        <v>17</v>
      </c>
      <c r="D345" s="47">
        <v>14</v>
      </c>
      <c r="E345" s="38"/>
      <c r="F345" s="47"/>
    </row>
    <row r="346" spans="1:7" s="10" customFormat="1" ht="13.5" thickBot="1" x14ac:dyDescent="0.3">
      <c r="A346" s="32"/>
      <c r="B346" s="44"/>
      <c r="C346" s="71"/>
      <c r="D346" s="47"/>
      <c r="E346" s="38"/>
      <c r="F346" s="47"/>
    </row>
    <row r="347" spans="1:7" s="10" customFormat="1" ht="13.5" thickBot="1" x14ac:dyDescent="0.3">
      <c r="A347" s="32"/>
      <c r="B347" s="33" t="s">
        <v>185</v>
      </c>
      <c r="C347" s="71"/>
      <c r="D347" s="47"/>
      <c r="E347" s="38"/>
      <c r="F347" s="47"/>
      <c r="G347" s="47"/>
    </row>
    <row r="348" spans="1:7" s="10" customFormat="1" ht="26.25" thickTop="1" x14ac:dyDescent="0.25">
      <c r="A348" s="32"/>
      <c r="B348" s="90" t="s">
        <v>210</v>
      </c>
      <c r="C348" s="91" t="s">
        <v>34</v>
      </c>
      <c r="D348" s="47">
        <v>2</v>
      </c>
      <c r="E348" s="38"/>
      <c r="F348" s="47"/>
    </row>
    <row r="349" spans="1:7" s="10" customFormat="1" x14ac:dyDescent="0.25">
      <c r="A349" s="32"/>
      <c r="B349" s="44" t="s">
        <v>186</v>
      </c>
      <c r="C349" s="71" t="s">
        <v>32</v>
      </c>
      <c r="D349" s="47">
        <v>410</v>
      </c>
      <c r="E349" s="38"/>
      <c r="F349" s="47"/>
    </row>
    <row r="350" spans="1:7" s="10" customFormat="1" x14ac:dyDescent="0.25">
      <c r="A350" s="32"/>
      <c r="B350" s="44" t="s">
        <v>187</v>
      </c>
      <c r="C350" s="71" t="s">
        <v>136</v>
      </c>
      <c r="D350" s="47">
        <v>280</v>
      </c>
      <c r="E350" s="38"/>
      <c r="F350" s="47"/>
    </row>
    <row r="351" spans="1:7" s="10" customFormat="1" ht="13.5" thickBot="1" x14ac:dyDescent="0.3">
      <c r="A351" s="32"/>
      <c r="B351" s="44"/>
      <c r="C351" s="71"/>
      <c r="D351" s="47"/>
      <c r="E351" s="38"/>
      <c r="F351" s="47"/>
    </row>
    <row r="352" spans="1:7" s="10" customFormat="1" ht="13.5" thickBot="1" x14ac:dyDescent="0.3">
      <c r="A352" s="32"/>
      <c r="B352" s="76" t="s">
        <v>188</v>
      </c>
      <c r="C352" s="71"/>
      <c r="D352" s="47"/>
      <c r="E352" s="38"/>
      <c r="F352" s="47"/>
      <c r="G352" s="47"/>
    </row>
    <row r="353" spans="1:8" s="10" customFormat="1" x14ac:dyDescent="0.25">
      <c r="A353" s="32"/>
      <c r="B353" s="44" t="s">
        <v>189</v>
      </c>
      <c r="C353" s="71" t="s">
        <v>136</v>
      </c>
      <c r="D353" s="47">
        <v>573.55588000000012</v>
      </c>
      <c r="E353" s="38"/>
      <c r="F353" s="47"/>
    </row>
    <row r="354" spans="1:8" s="10" customFormat="1" x14ac:dyDescent="0.25">
      <c r="A354" s="32"/>
      <c r="B354" s="44" t="s">
        <v>190</v>
      </c>
      <c r="C354" s="71" t="s">
        <v>136</v>
      </c>
      <c r="D354" s="47">
        <v>573.55588000000012</v>
      </c>
      <c r="E354" s="38"/>
      <c r="F354" s="47"/>
    </row>
    <row r="355" spans="1:8" s="10" customFormat="1" x14ac:dyDescent="0.25">
      <c r="A355" s="32"/>
      <c r="B355" s="44" t="s">
        <v>95</v>
      </c>
      <c r="C355" s="71" t="s">
        <v>136</v>
      </c>
      <c r="D355" s="47">
        <v>60.77</v>
      </c>
      <c r="E355" s="38"/>
      <c r="F355" s="47"/>
    </row>
    <row r="356" spans="1:8" s="10" customFormat="1" x14ac:dyDescent="0.25">
      <c r="A356" s="32"/>
      <c r="B356" s="44" t="s">
        <v>191</v>
      </c>
      <c r="C356" s="71" t="s">
        <v>136</v>
      </c>
      <c r="D356" s="47">
        <v>181.61239660781121</v>
      </c>
      <c r="E356" s="38"/>
      <c r="F356" s="47"/>
    </row>
    <row r="357" spans="1:8" s="10" customFormat="1" ht="13.5" thickBot="1" x14ac:dyDescent="0.3">
      <c r="A357" s="32"/>
      <c r="B357" s="44"/>
      <c r="C357" s="71"/>
      <c r="D357" s="47"/>
      <c r="E357" s="38"/>
      <c r="F357" s="47"/>
    </row>
    <row r="358" spans="1:8" s="10" customFormat="1" ht="13.5" thickBot="1" x14ac:dyDescent="0.3">
      <c r="A358" s="32"/>
      <c r="B358" s="33" t="s">
        <v>223</v>
      </c>
      <c r="C358" s="71"/>
      <c r="D358" s="47"/>
      <c r="E358" s="38"/>
      <c r="F358" s="47"/>
      <c r="G358" s="47"/>
      <c r="H358" s="47">
        <f t="shared" ref="H358" si="0">+ROUND(E358*F358,2)</f>
        <v>0</v>
      </c>
    </row>
    <row r="359" spans="1:8" s="10" customFormat="1" ht="13.5" thickTop="1" x14ac:dyDescent="0.25">
      <c r="A359" s="32"/>
      <c r="B359" s="44" t="s">
        <v>224</v>
      </c>
      <c r="C359" s="71" t="s">
        <v>225</v>
      </c>
      <c r="D359" s="47">
        <v>20</v>
      </c>
      <c r="E359" s="38"/>
      <c r="F359" s="47"/>
      <c r="H359" s="98"/>
    </row>
    <row r="360" spans="1:8" s="10" customFormat="1" x14ac:dyDescent="0.25">
      <c r="A360" s="32"/>
      <c r="B360" s="44" t="s">
        <v>226</v>
      </c>
      <c r="C360" s="71" t="s">
        <v>225</v>
      </c>
      <c r="D360" s="47">
        <v>4</v>
      </c>
      <c r="E360" s="38"/>
      <c r="F360" s="47"/>
      <c r="H360" s="98"/>
    </row>
    <row r="361" spans="1:8" s="10" customFormat="1" x14ac:dyDescent="0.25">
      <c r="A361" s="32"/>
      <c r="B361" s="44" t="s">
        <v>227</v>
      </c>
      <c r="C361" s="71" t="s">
        <v>225</v>
      </c>
      <c r="D361" s="47">
        <v>44</v>
      </c>
      <c r="E361" s="38"/>
      <c r="F361" s="47"/>
      <c r="H361" s="98"/>
    </row>
    <row r="362" spans="1:8" s="10" customFormat="1" x14ac:dyDescent="0.25">
      <c r="A362" s="32"/>
      <c r="B362" s="44" t="s">
        <v>228</v>
      </c>
      <c r="C362" s="71" t="s">
        <v>225</v>
      </c>
      <c r="D362" s="47">
        <v>44</v>
      </c>
      <c r="E362" s="38"/>
      <c r="F362" s="47"/>
      <c r="H362" s="98"/>
    </row>
    <row r="363" spans="1:8" s="10" customFormat="1" x14ac:dyDescent="0.25">
      <c r="A363" s="32"/>
      <c r="B363" s="44" t="s">
        <v>229</v>
      </c>
      <c r="C363" s="71" t="s">
        <v>225</v>
      </c>
      <c r="D363" s="47">
        <v>6</v>
      </c>
      <c r="E363" s="38"/>
      <c r="F363" s="47"/>
      <c r="H363" s="98"/>
    </row>
    <row r="364" spans="1:8" s="10" customFormat="1" x14ac:dyDescent="0.25">
      <c r="A364" s="32"/>
      <c r="B364" s="60" t="s">
        <v>230</v>
      </c>
      <c r="C364" s="65" t="s">
        <v>225</v>
      </c>
      <c r="D364" s="66">
        <v>11</v>
      </c>
      <c r="E364" s="38"/>
      <c r="F364" s="47"/>
      <c r="H364" s="98"/>
    </row>
    <row r="365" spans="1:8" s="10" customFormat="1" x14ac:dyDescent="0.25">
      <c r="A365" s="32"/>
      <c r="B365" s="60" t="s">
        <v>231</v>
      </c>
      <c r="C365" s="65" t="s">
        <v>225</v>
      </c>
      <c r="D365" s="66">
        <v>2</v>
      </c>
      <c r="E365" s="38"/>
      <c r="F365" s="47"/>
      <c r="H365" s="47"/>
    </row>
    <row r="366" spans="1:8" s="10" customFormat="1" x14ac:dyDescent="0.25">
      <c r="A366" s="32"/>
      <c r="B366" s="60" t="s">
        <v>232</v>
      </c>
      <c r="C366" s="65" t="s">
        <v>225</v>
      </c>
      <c r="D366" s="66">
        <v>4</v>
      </c>
      <c r="E366" s="38"/>
      <c r="F366" s="47"/>
      <c r="H366" s="98"/>
    </row>
    <row r="367" spans="1:8" s="10" customFormat="1" x14ac:dyDescent="0.25">
      <c r="A367" s="32"/>
      <c r="B367" s="60" t="s">
        <v>233</v>
      </c>
      <c r="C367" s="65" t="s">
        <v>225</v>
      </c>
      <c r="D367" s="66">
        <v>12</v>
      </c>
      <c r="E367" s="38"/>
      <c r="F367" s="47"/>
      <c r="H367" s="98"/>
    </row>
    <row r="368" spans="1:8" s="10" customFormat="1" x14ac:dyDescent="0.25">
      <c r="A368" s="32"/>
      <c r="B368" s="60" t="s">
        <v>235</v>
      </c>
      <c r="C368" s="65" t="s">
        <v>225</v>
      </c>
      <c r="D368" s="66">
        <v>7</v>
      </c>
      <c r="E368" s="38"/>
      <c r="F368" s="47"/>
      <c r="H368" s="98"/>
    </row>
    <row r="369" spans="1:8" s="10" customFormat="1" x14ac:dyDescent="0.25">
      <c r="A369" s="32"/>
      <c r="B369" s="60" t="s">
        <v>236</v>
      </c>
      <c r="C369" s="65" t="s">
        <v>225</v>
      </c>
      <c r="D369" s="66">
        <v>2</v>
      </c>
      <c r="E369" s="38"/>
      <c r="F369" s="47"/>
      <c r="H369" s="98"/>
    </row>
    <row r="370" spans="1:8" s="10" customFormat="1" x14ac:dyDescent="0.25">
      <c r="A370" s="32"/>
      <c r="B370" s="44" t="s">
        <v>237</v>
      </c>
      <c r="C370" s="71" t="s">
        <v>225</v>
      </c>
      <c r="D370" s="47">
        <v>2</v>
      </c>
      <c r="E370" s="38"/>
      <c r="F370" s="47"/>
      <c r="H370" s="98"/>
    </row>
    <row r="371" spans="1:8" s="10" customFormat="1" x14ac:dyDescent="0.25">
      <c r="A371" s="32"/>
      <c r="B371" s="44" t="s">
        <v>238</v>
      </c>
      <c r="C371" s="71" t="s">
        <v>225</v>
      </c>
      <c r="D371" s="47">
        <v>2</v>
      </c>
      <c r="E371" s="38"/>
      <c r="F371" s="47"/>
      <c r="H371" s="98"/>
    </row>
    <row r="372" spans="1:8" s="10" customFormat="1" x14ac:dyDescent="0.25">
      <c r="A372" s="32"/>
      <c r="B372" s="44" t="s">
        <v>239</v>
      </c>
      <c r="C372" s="71" t="s">
        <v>225</v>
      </c>
      <c r="D372" s="47">
        <v>1</v>
      </c>
      <c r="E372" s="38"/>
      <c r="F372" s="47"/>
      <c r="H372" s="98"/>
    </row>
    <row r="373" spans="1:8" s="10" customFormat="1" x14ac:dyDescent="0.25">
      <c r="A373" s="32"/>
      <c r="B373" s="44" t="s">
        <v>240</v>
      </c>
      <c r="C373" s="71" t="s">
        <v>225</v>
      </c>
      <c r="D373" s="47">
        <v>1</v>
      </c>
      <c r="E373" s="38"/>
      <c r="F373" s="47"/>
      <c r="H373" s="98"/>
    </row>
    <row r="374" spans="1:8" s="10" customFormat="1" x14ac:dyDescent="0.25">
      <c r="A374" s="32"/>
      <c r="B374" s="44" t="s">
        <v>241</v>
      </c>
      <c r="C374" s="71" t="s">
        <v>225</v>
      </c>
      <c r="D374" s="47">
        <v>1</v>
      </c>
      <c r="E374" s="38"/>
      <c r="F374" s="47"/>
      <c r="H374" s="98"/>
    </row>
    <row r="375" spans="1:8" s="10" customFormat="1" x14ac:dyDescent="0.25">
      <c r="A375" s="32"/>
      <c r="B375" s="44" t="s">
        <v>242</v>
      </c>
      <c r="C375" s="71" t="s">
        <v>225</v>
      </c>
      <c r="D375" s="47">
        <v>1</v>
      </c>
      <c r="E375" s="38"/>
      <c r="F375" s="47"/>
      <c r="H375" s="98"/>
    </row>
    <row r="376" spans="1:8" s="10" customFormat="1" x14ac:dyDescent="0.25">
      <c r="A376" s="32"/>
      <c r="B376" s="44" t="s">
        <v>243</v>
      </c>
      <c r="C376" s="71" t="s">
        <v>225</v>
      </c>
      <c r="D376" s="47">
        <v>1</v>
      </c>
      <c r="E376" s="38"/>
      <c r="F376" s="47"/>
      <c r="H376" s="98"/>
    </row>
    <row r="377" spans="1:8" s="10" customFormat="1" ht="25.5" x14ac:dyDescent="0.2">
      <c r="A377" s="32"/>
      <c r="B377" s="100" t="s">
        <v>244</v>
      </c>
      <c r="C377" s="101" t="s">
        <v>74</v>
      </c>
      <c r="D377" s="99">
        <v>5</v>
      </c>
      <c r="E377" s="38"/>
      <c r="F377" s="47"/>
      <c r="G377" s="102"/>
    </row>
    <row r="378" spans="1:8" s="10" customFormat="1" ht="25.5" x14ac:dyDescent="0.2">
      <c r="A378" s="32"/>
      <c r="B378" s="100" t="s">
        <v>245</v>
      </c>
      <c r="C378" s="101" t="s">
        <v>74</v>
      </c>
      <c r="D378" s="99">
        <v>15</v>
      </c>
      <c r="E378" s="38"/>
      <c r="F378" s="47"/>
      <c r="G378" s="102"/>
    </row>
    <row r="379" spans="1:8" s="10" customFormat="1" ht="25.5" x14ac:dyDescent="0.2">
      <c r="A379" s="32"/>
      <c r="B379" s="100" t="s">
        <v>246</v>
      </c>
      <c r="C379" s="101" t="s">
        <v>74</v>
      </c>
      <c r="D379" s="99">
        <v>6</v>
      </c>
      <c r="E379" s="38"/>
      <c r="F379" s="47"/>
      <c r="G379" s="102"/>
    </row>
    <row r="380" spans="1:8" s="10" customFormat="1" ht="25.5" x14ac:dyDescent="0.2">
      <c r="A380" s="32"/>
      <c r="B380" s="100" t="s">
        <v>247</v>
      </c>
      <c r="C380" s="101" t="s">
        <v>74</v>
      </c>
      <c r="D380" s="99">
        <v>6</v>
      </c>
      <c r="E380" s="38"/>
      <c r="F380" s="47"/>
      <c r="G380" s="102"/>
    </row>
    <row r="381" spans="1:8" s="10" customFormat="1" x14ac:dyDescent="0.2">
      <c r="A381" s="32"/>
      <c r="B381" s="103" t="s">
        <v>248</v>
      </c>
      <c r="C381" s="101" t="s">
        <v>74</v>
      </c>
      <c r="D381" s="99">
        <v>2</v>
      </c>
      <c r="E381" s="38"/>
      <c r="F381" s="47"/>
      <c r="G381" s="102"/>
    </row>
    <row r="382" spans="1:8" s="10" customFormat="1" x14ac:dyDescent="0.2">
      <c r="A382" s="32"/>
      <c r="B382" s="103" t="s">
        <v>249</v>
      </c>
      <c r="C382" s="101" t="s">
        <v>74</v>
      </c>
      <c r="D382" s="99">
        <v>2</v>
      </c>
      <c r="E382" s="38"/>
      <c r="F382" s="47"/>
      <c r="G382" s="102"/>
    </row>
    <row r="383" spans="1:8" s="10" customFormat="1" ht="13.5" thickBot="1" x14ac:dyDescent="0.25">
      <c r="A383" s="32"/>
      <c r="B383" s="103"/>
      <c r="C383" s="101"/>
      <c r="D383" s="99"/>
      <c r="E383" s="38"/>
      <c r="F383" s="47"/>
      <c r="G383" s="102"/>
    </row>
    <row r="384" spans="1:8" s="10" customFormat="1" ht="13.5" thickBot="1" x14ac:dyDescent="0.25">
      <c r="A384" s="32"/>
      <c r="B384" s="104" t="s">
        <v>250</v>
      </c>
      <c r="C384" s="73"/>
      <c r="D384" s="74"/>
      <c r="E384" s="38"/>
      <c r="F384" s="75"/>
      <c r="G384" s="102"/>
    </row>
    <row r="385" spans="1:7" s="10" customFormat="1" ht="13.5" thickTop="1" x14ac:dyDescent="0.2">
      <c r="A385" s="32"/>
      <c r="B385" s="105" t="s">
        <v>251</v>
      </c>
      <c r="C385" s="106" t="s">
        <v>81</v>
      </c>
      <c r="D385" s="74">
        <v>8.9</v>
      </c>
      <c r="E385" s="38"/>
      <c r="F385" s="75"/>
      <c r="G385" s="102"/>
    </row>
    <row r="386" spans="1:7" s="10" customFormat="1" x14ac:dyDescent="0.2">
      <c r="A386" s="32"/>
      <c r="B386" s="37" t="s">
        <v>252</v>
      </c>
      <c r="C386" s="34" t="s">
        <v>81</v>
      </c>
      <c r="D386" s="74">
        <v>2.95</v>
      </c>
      <c r="E386" s="38"/>
      <c r="F386" s="75"/>
      <c r="G386" s="102"/>
    </row>
    <row r="387" spans="1:7" s="10" customFormat="1" x14ac:dyDescent="0.2">
      <c r="A387" s="32"/>
      <c r="B387" s="37" t="s">
        <v>253</v>
      </c>
      <c r="C387" s="34" t="s">
        <v>27</v>
      </c>
      <c r="D387" s="74">
        <v>3.5600000000000005</v>
      </c>
      <c r="E387" s="38"/>
      <c r="F387" s="75"/>
      <c r="G387" s="102"/>
    </row>
    <row r="388" spans="1:7" s="10" customFormat="1" x14ac:dyDescent="0.2">
      <c r="A388" s="32"/>
      <c r="B388" s="37" t="s">
        <v>254</v>
      </c>
      <c r="C388" s="34" t="s">
        <v>27</v>
      </c>
      <c r="D388" s="74">
        <v>3.5600000000000005</v>
      </c>
      <c r="E388" s="38"/>
      <c r="F388" s="75"/>
      <c r="G388" s="102"/>
    </row>
    <row r="389" spans="1:7" s="10" customFormat="1" x14ac:dyDescent="0.2">
      <c r="A389" s="32"/>
      <c r="B389" s="48" t="s">
        <v>255</v>
      </c>
      <c r="C389" s="92" t="s">
        <v>27</v>
      </c>
      <c r="D389" s="74">
        <v>50</v>
      </c>
      <c r="E389" s="38"/>
      <c r="F389" s="75"/>
      <c r="G389" s="102"/>
    </row>
    <row r="390" spans="1:7" s="10" customFormat="1" ht="13.5" thickBot="1" x14ac:dyDescent="0.25">
      <c r="A390" s="32"/>
      <c r="B390" s="48"/>
      <c r="C390" s="92"/>
      <c r="D390" s="38"/>
      <c r="E390" s="38"/>
      <c r="F390" s="36"/>
      <c r="G390" s="102"/>
    </row>
    <row r="391" spans="1:7" s="10" customFormat="1" ht="13.5" thickBot="1" x14ac:dyDescent="0.25">
      <c r="A391" s="32"/>
      <c r="B391" s="104" t="s">
        <v>256</v>
      </c>
      <c r="C391" s="73"/>
      <c r="D391" s="74"/>
      <c r="E391" s="38"/>
      <c r="F391" s="75"/>
      <c r="G391" s="102"/>
    </row>
    <row r="392" spans="1:7" s="10" customFormat="1" ht="13.5" thickTop="1" x14ac:dyDescent="0.2">
      <c r="A392" s="32"/>
      <c r="B392" s="105" t="s">
        <v>186</v>
      </c>
      <c r="C392" s="106" t="s">
        <v>32</v>
      </c>
      <c r="D392" s="74">
        <v>350</v>
      </c>
      <c r="E392" s="38"/>
      <c r="F392" s="75"/>
      <c r="G392" s="102"/>
    </row>
    <row r="393" spans="1:7" s="10" customFormat="1" x14ac:dyDescent="0.2">
      <c r="A393" s="32"/>
      <c r="B393" s="37" t="s">
        <v>187</v>
      </c>
      <c r="C393" s="34" t="s">
        <v>136</v>
      </c>
      <c r="D393" s="74">
        <v>500</v>
      </c>
      <c r="E393" s="38"/>
      <c r="F393" s="75"/>
      <c r="G393" s="102"/>
    </row>
    <row r="394" spans="1:7" s="10" customFormat="1" x14ac:dyDescent="0.2">
      <c r="A394" s="32"/>
      <c r="B394" s="37" t="s">
        <v>257</v>
      </c>
      <c r="C394" s="34" t="s">
        <v>136</v>
      </c>
      <c r="D394" s="74">
        <v>150</v>
      </c>
      <c r="E394" s="38"/>
      <c r="F394" s="75"/>
      <c r="G394" s="102"/>
    </row>
    <row r="395" spans="1:7" s="10" customFormat="1" x14ac:dyDescent="0.2">
      <c r="A395" s="32"/>
      <c r="B395" s="37" t="s">
        <v>258</v>
      </c>
      <c r="C395" s="34" t="s">
        <v>136</v>
      </c>
      <c r="D395" s="74">
        <v>20</v>
      </c>
      <c r="E395" s="38"/>
      <c r="F395" s="75"/>
      <c r="G395" s="102"/>
    </row>
    <row r="396" spans="1:7" s="10" customFormat="1" ht="13.5" thickBot="1" x14ac:dyDescent="0.25">
      <c r="A396" s="32"/>
      <c r="B396" s="37"/>
      <c r="C396" s="34"/>
      <c r="D396" s="74"/>
      <c r="E396" s="38"/>
      <c r="F396" s="75"/>
      <c r="G396" s="102"/>
    </row>
    <row r="397" spans="1:7" s="10" customFormat="1" ht="13.5" thickBot="1" x14ac:dyDescent="0.25">
      <c r="A397" s="32"/>
      <c r="B397" s="104" t="s">
        <v>259</v>
      </c>
      <c r="C397" s="34"/>
      <c r="D397" s="74"/>
      <c r="E397" s="38"/>
      <c r="F397" s="75"/>
      <c r="G397" s="102"/>
    </row>
    <row r="398" spans="1:7" s="10" customFormat="1" ht="13.5" thickTop="1" x14ac:dyDescent="0.2">
      <c r="A398" s="32"/>
      <c r="B398" s="48" t="s">
        <v>260</v>
      </c>
      <c r="C398" s="92" t="s">
        <v>218</v>
      </c>
      <c r="D398" s="74">
        <v>1</v>
      </c>
      <c r="E398" s="38"/>
      <c r="F398" s="75"/>
      <c r="G398" s="102"/>
    </row>
    <row r="399" spans="1:7" s="10" customFormat="1" x14ac:dyDescent="0.2">
      <c r="A399" s="32"/>
      <c r="B399" s="48" t="s">
        <v>261</v>
      </c>
      <c r="C399" s="92" t="s">
        <v>218</v>
      </c>
      <c r="D399" s="38">
        <v>1</v>
      </c>
      <c r="E399" s="38"/>
      <c r="F399" s="36"/>
      <c r="G399" s="102"/>
    </row>
    <row r="400" spans="1:7" s="10" customFormat="1" x14ac:dyDescent="0.2">
      <c r="A400" s="32"/>
      <c r="B400" s="72" t="s">
        <v>234</v>
      </c>
      <c r="C400" s="73" t="s">
        <v>32</v>
      </c>
      <c r="D400" s="74">
        <v>10</v>
      </c>
      <c r="E400" s="38"/>
      <c r="F400" s="75"/>
      <c r="G400" s="102"/>
    </row>
    <row r="401" spans="1:7" s="10" customFormat="1" x14ac:dyDescent="0.2">
      <c r="A401" s="32"/>
      <c r="B401" s="105" t="s">
        <v>262</v>
      </c>
      <c r="C401" s="106" t="s">
        <v>218</v>
      </c>
      <c r="D401" s="74">
        <v>1</v>
      </c>
      <c r="E401" s="38"/>
      <c r="F401" s="75"/>
      <c r="G401" s="102"/>
    </row>
    <row r="402" spans="1:7" s="10" customFormat="1" x14ac:dyDescent="0.2">
      <c r="A402" s="32"/>
      <c r="B402" s="37" t="s">
        <v>263</v>
      </c>
      <c r="C402" s="34" t="s">
        <v>218</v>
      </c>
      <c r="D402" s="74">
        <v>1</v>
      </c>
      <c r="E402" s="38"/>
      <c r="F402" s="75"/>
      <c r="G402" s="102"/>
    </row>
    <row r="403" spans="1:7" s="10" customFormat="1" x14ac:dyDescent="0.2">
      <c r="A403" s="32"/>
      <c r="B403" s="37" t="s">
        <v>264</v>
      </c>
      <c r="C403" s="34" t="s">
        <v>136</v>
      </c>
      <c r="D403" s="74">
        <v>476</v>
      </c>
      <c r="E403" s="38"/>
      <c r="F403" s="75"/>
      <c r="G403" s="102"/>
    </row>
    <row r="404" spans="1:7" s="10" customFormat="1" x14ac:dyDescent="0.25">
      <c r="A404" s="32"/>
      <c r="B404" s="44"/>
      <c r="C404" s="71"/>
      <c r="D404" s="47"/>
      <c r="E404" s="38"/>
      <c r="F404" s="47"/>
    </row>
    <row r="405" spans="1:7" s="10" customFormat="1" ht="13.5" thickBot="1" x14ac:dyDescent="0.3">
      <c r="A405" s="32"/>
      <c r="B405" s="44"/>
      <c r="C405" s="71"/>
      <c r="D405" s="47"/>
      <c r="E405" s="38"/>
      <c r="F405" s="47"/>
    </row>
    <row r="406" spans="1:7" s="10" customFormat="1" ht="48.75" thickBot="1" x14ac:dyDescent="0.3">
      <c r="A406" s="32"/>
      <c r="B406" s="93" t="s">
        <v>213</v>
      </c>
      <c r="C406" s="94"/>
      <c r="D406" s="95"/>
      <c r="E406" s="38"/>
      <c r="F406" s="95"/>
    </row>
    <row r="407" spans="1:7" s="10" customFormat="1" ht="13.5" thickTop="1" x14ac:dyDescent="0.25">
      <c r="A407" s="32"/>
      <c r="B407" s="95" t="s">
        <v>214</v>
      </c>
      <c r="C407" s="94" t="s">
        <v>215</v>
      </c>
      <c r="D407" s="96">
        <v>16</v>
      </c>
      <c r="E407" s="38"/>
      <c r="F407" s="97"/>
    </row>
    <row r="408" spans="1:7" s="10" customFormat="1" x14ac:dyDescent="0.25">
      <c r="A408" s="32"/>
      <c r="B408" s="95" t="s">
        <v>216</v>
      </c>
      <c r="C408" s="94" t="s">
        <v>215</v>
      </c>
      <c r="D408" s="96">
        <v>1</v>
      </c>
      <c r="E408" s="38"/>
      <c r="F408" s="97"/>
    </row>
    <row r="409" spans="1:7" s="10" customFormat="1" x14ac:dyDescent="0.25">
      <c r="A409" s="32"/>
      <c r="B409" s="95" t="s">
        <v>217</v>
      </c>
      <c r="C409" s="94" t="s">
        <v>218</v>
      </c>
      <c r="D409" s="96">
        <v>1</v>
      </c>
      <c r="E409" s="38"/>
      <c r="F409" s="97"/>
    </row>
    <row r="410" spans="1:7" s="10" customFormat="1" x14ac:dyDescent="0.25">
      <c r="A410" s="32"/>
      <c r="B410" s="95" t="s">
        <v>219</v>
      </c>
      <c r="C410" s="94" t="s">
        <v>215</v>
      </c>
      <c r="D410" s="96">
        <v>1</v>
      </c>
      <c r="E410" s="38"/>
      <c r="F410" s="97"/>
    </row>
    <row r="411" spans="1:7" s="10" customFormat="1" x14ac:dyDescent="0.25">
      <c r="A411" s="32"/>
      <c r="B411" s="95" t="s">
        <v>220</v>
      </c>
      <c r="C411" s="94" t="s">
        <v>215</v>
      </c>
      <c r="D411" s="96">
        <v>1</v>
      </c>
      <c r="E411" s="38"/>
      <c r="F411" s="97"/>
    </row>
    <row r="412" spans="1:7" s="10" customFormat="1" x14ac:dyDescent="0.25">
      <c r="A412" s="32"/>
      <c r="B412" s="95" t="s">
        <v>221</v>
      </c>
      <c r="C412" s="94" t="s">
        <v>222</v>
      </c>
      <c r="D412" s="96"/>
      <c r="E412" s="38"/>
      <c r="F412" s="97"/>
    </row>
    <row r="413" spans="1:7" s="10" customFormat="1" ht="13.5" thickBot="1" x14ac:dyDescent="0.3">
      <c r="A413" s="32"/>
      <c r="B413" s="44"/>
      <c r="C413" s="71"/>
      <c r="D413" s="47"/>
      <c r="E413" s="38"/>
      <c r="F413" s="47"/>
    </row>
    <row r="414" spans="1:7" s="10" customFormat="1" ht="13.5" thickBot="1" x14ac:dyDescent="0.3">
      <c r="A414" s="32"/>
      <c r="B414" s="33" t="s">
        <v>192</v>
      </c>
      <c r="C414" s="34"/>
      <c r="D414" s="35"/>
      <c r="E414" s="38"/>
      <c r="F414" s="36"/>
    </row>
    <row r="415" spans="1:7" s="10" customFormat="1" ht="13.5" thickTop="1" x14ac:dyDescent="0.25">
      <c r="A415" s="32"/>
      <c r="B415" s="44" t="s">
        <v>193</v>
      </c>
      <c r="C415" s="71" t="s">
        <v>38</v>
      </c>
      <c r="D415" s="47">
        <v>1</v>
      </c>
      <c r="E415" s="38"/>
      <c r="F415" s="47"/>
    </row>
    <row r="416" spans="1:7" s="10" customFormat="1" ht="13.5" thickBot="1" x14ac:dyDescent="0.3">
      <c r="A416" s="32"/>
      <c r="B416" s="44"/>
      <c r="C416" s="71"/>
      <c r="D416" s="47"/>
      <c r="E416" s="38"/>
      <c r="F416" s="47"/>
    </row>
    <row r="417" spans="1:7" s="10" customFormat="1" ht="13.5" thickBot="1" x14ac:dyDescent="0.3">
      <c r="A417" s="32"/>
      <c r="B417" s="33" t="s">
        <v>194</v>
      </c>
      <c r="C417" s="71"/>
      <c r="D417" s="77"/>
      <c r="E417" s="38"/>
      <c r="F417" s="47"/>
      <c r="G417" s="77"/>
    </row>
    <row r="418" spans="1:7" s="10" customFormat="1" ht="13.5" thickTop="1" x14ac:dyDescent="0.25">
      <c r="A418" s="32"/>
      <c r="B418" s="44" t="s">
        <v>195</v>
      </c>
      <c r="C418" s="71" t="s">
        <v>136</v>
      </c>
      <c r="D418" s="77">
        <v>608</v>
      </c>
      <c r="E418" s="38"/>
      <c r="F418" s="77"/>
    </row>
    <row r="419" spans="1:7" s="10" customFormat="1" x14ac:dyDescent="0.25">
      <c r="A419" s="32"/>
      <c r="B419" s="44" t="s">
        <v>196</v>
      </c>
      <c r="C419" s="71" t="s">
        <v>136</v>
      </c>
      <c r="D419" s="77">
        <v>608</v>
      </c>
      <c r="E419" s="38"/>
      <c r="F419" s="77"/>
    </row>
    <row r="420" spans="1:7" s="10" customFormat="1" x14ac:dyDescent="0.25">
      <c r="A420" s="32"/>
      <c r="B420" s="44" t="s">
        <v>197</v>
      </c>
      <c r="C420" s="71" t="s">
        <v>32</v>
      </c>
      <c r="D420" s="77">
        <v>2</v>
      </c>
      <c r="E420" s="38"/>
      <c r="F420" s="77"/>
    </row>
    <row r="421" spans="1:7" ht="13.5" thickBot="1" x14ac:dyDescent="0.3">
      <c r="A421" s="27"/>
      <c r="B421" s="37"/>
      <c r="C421" s="34"/>
      <c r="D421" s="35"/>
      <c r="E421" s="36"/>
      <c r="F421" s="36"/>
    </row>
    <row r="422" spans="1:7" ht="13.5" customHeight="1" thickBot="1" x14ac:dyDescent="0.3">
      <c r="A422" s="27"/>
      <c r="B422" s="33" t="s">
        <v>198</v>
      </c>
      <c r="C422" s="33" t="s">
        <v>199</v>
      </c>
      <c r="D422" s="33"/>
      <c r="E422" s="33"/>
      <c r="F422" s="78">
        <f>SUM(F13:F420)</f>
        <v>0</v>
      </c>
    </row>
    <row r="423" spans="1:7" ht="13.5" thickTop="1" x14ac:dyDescent="0.25">
      <c r="A423" s="27"/>
      <c r="B423" s="37" t="s">
        <v>200</v>
      </c>
      <c r="C423" s="34"/>
      <c r="D423" s="79">
        <v>0.1</v>
      </c>
      <c r="E423" s="36"/>
      <c r="F423" s="36">
        <f>ROUND(F422*D423,2)</f>
        <v>0</v>
      </c>
    </row>
    <row r="424" spans="1:7" x14ac:dyDescent="0.25">
      <c r="A424" s="27"/>
      <c r="B424" s="37" t="s">
        <v>201</v>
      </c>
      <c r="C424" s="34"/>
      <c r="D424" s="79">
        <v>0.04</v>
      </c>
      <c r="E424" s="36"/>
      <c r="F424" s="36">
        <f>ROUND(F422*D424,2)</f>
        <v>0</v>
      </c>
    </row>
    <row r="425" spans="1:7" x14ac:dyDescent="0.25">
      <c r="A425" s="27"/>
      <c r="B425" s="37" t="s">
        <v>202</v>
      </c>
      <c r="C425" s="34"/>
      <c r="D425" s="79">
        <v>0.04</v>
      </c>
      <c r="E425" s="36"/>
      <c r="F425" s="36">
        <f>ROUND(D425*F422,2)</f>
        <v>0</v>
      </c>
    </row>
    <row r="426" spans="1:7" x14ac:dyDescent="0.25">
      <c r="A426" s="27"/>
      <c r="B426" s="37" t="s">
        <v>203</v>
      </c>
      <c r="C426" s="34"/>
      <c r="D426" s="79">
        <v>0.01</v>
      </c>
      <c r="E426" s="36"/>
      <c r="F426" s="36">
        <f>ROUND(F422*D426,2)</f>
        <v>0</v>
      </c>
    </row>
    <row r="427" spans="1:7" x14ac:dyDescent="0.25">
      <c r="A427" s="27"/>
      <c r="B427" s="37" t="s">
        <v>204</v>
      </c>
      <c r="C427" s="34"/>
      <c r="D427" s="79">
        <v>4.4999999999999998E-2</v>
      </c>
      <c r="E427" s="80"/>
      <c r="F427" s="36">
        <f>ROUND(F422*D427,2)</f>
        <v>0</v>
      </c>
    </row>
    <row r="428" spans="1:7" x14ac:dyDescent="0.25">
      <c r="A428" s="27"/>
      <c r="B428" s="37" t="s">
        <v>205</v>
      </c>
      <c r="C428" s="34"/>
      <c r="D428" s="79">
        <v>0.05</v>
      </c>
      <c r="E428" s="80"/>
      <c r="F428" s="36">
        <f>ROUND(F422*D428,2)</f>
        <v>0</v>
      </c>
    </row>
    <row r="429" spans="1:7" x14ac:dyDescent="0.25">
      <c r="A429" s="27"/>
      <c r="B429" s="37" t="s">
        <v>206</v>
      </c>
      <c r="C429" s="34"/>
      <c r="D429" s="79">
        <v>1E-3</v>
      </c>
      <c r="E429" s="36"/>
      <c r="F429" s="36">
        <f>ROUND(F422*D429,2)</f>
        <v>0</v>
      </c>
    </row>
    <row r="430" spans="1:7" x14ac:dyDescent="0.25">
      <c r="A430" s="27"/>
      <c r="B430" s="37"/>
      <c r="C430" s="34"/>
      <c r="D430" s="79"/>
      <c r="E430" s="36"/>
      <c r="F430" s="36"/>
    </row>
    <row r="431" spans="1:7" x14ac:dyDescent="0.25">
      <c r="A431" s="27"/>
      <c r="B431" s="37" t="s">
        <v>207</v>
      </c>
      <c r="C431" s="34"/>
      <c r="D431" s="79">
        <v>0.18</v>
      </c>
      <c r="E431" s="36"/>
      <c r="F431" s="36">
        <f>ROUND(F423*D431,2)</f>
        <v>0</v>
      </c>
    </row>
    <row r="432" spans="1:7" ht="13.5" thickBot="1" x14ac:dyDescent="0.3">
      <c r="A432" s="27"/>
      <c r="B432" s="37"/>
      <c r="C432" s="34"/>
      <c r="D432" s="35"/>
      <c r="E432" s="36"/>
      <c r="F432" s="36"/>
    </row>
    <row r="433" spans="1:6" ht="15.75" customHeight="1" thickBot="1" x14ac:dyDescent="0.3">
      <c r="A433" s="27"/>
      <c r="B433" s="37"/>
      <c r="C433" s="33" t="s">
        <v>208</v>
      </c>
      <c r="D433" s="33"/>
      <c r="E433" s="33"/>
      <c r="F433" s="78">
        <f>SUM(F423:F432)</f>
        <v>0</v>
      </c>
    </row>
    <row r="434" spans="1:6" ht="13.5" thickTop="1" x14ac:dyDescent="0.25">
      <c r="B434" s="82"/>
      <c r="C434" s="83"/>
      <c r="D434" s="84"/>
      <c r="E434" s="85"/>
      <c r="F434" s="85"/>
    </row>
    <row r="435" spans="1:6" ht="13.5" thickBot="1" x14ac:dyDescent="0.3">
      <c r="B435" s="82"/>
      <c r="C435" s="83"/>
      <c r="D435" s="84"/>
      <c r="E435" s="85"/>
      <c r="F435" s="85"/>
    </row>
    <row r="436" spans="1:6" ht="15.75" customHeight="1" thickBot="1" x14ac:dyDescent="0.3">
      <c r="A436" s="27"/>
      <c r="B436" s="37"/>
      <c r="C436" s="33" t="s">
        <v>209</v>
      </c>
      <c r="D436" s="33"/>
      <c r="E436" s="33"/>
      <c r="F436" s="78">
        <f>+F422+F433</f>
        <v>0</v>
      </c>
    </row>
    <row r="437" spans="1:6" ht="13.5" thickTop="1" x14ac:dyDescent="0.25">
      <c r="B437" s="82"/>
      <c r="C437" s="83"/>
      <c r="D437" s="84"/>
      <c r="E437" s="85"/>
      <c r="F437" s="85"/>
    </row>
    <row r="438" spans="1:6" x14ac:dyDescent="0.25">
      <c r="B438" s="82"/>
      <c r="C438" s="83"/>
      <c r="D438" s="84"/>
      <c r="E438" s="85"/>
      <c r="F438" s="85"/>
    </row>
    <row r="439" spans="1:6" x14ac:dyDescent="0.25">
      <c r="B439" s="82"/>
      <c r="C439" s="83"/>
      <c r="D439" s="84"/>
      <c r="E439" s="85"/>
      <c r="F439" s="85"/>
    </row>
    <row r="440" spans="1:6" x14ac:dyDescent="0.25">
      <c r="B440" s="82"/>
      <c r="C440" s="83"/>
      <c r="D440" s="84"/>
      <c r="E440" s="85"/>
      <c r="F440" s="85"/>
    </row>
    <row r="441" spans="1:6" x14ac:dyDescent="0.25">
      <c r="B441" s="82"/>
      <c r="C441" s="83"/>
      <c r="D441" s="84"/>
      <c r="E441" s="85"/>
      <c r="F441" s="85"/>
    </row>
  </sheetData>
  <sheetProtection selectLockedCells="1"/>
  <mergeCells count="9">
    <mergeCell ref="A10:A11"/>
    <mergeCell ref="B10:B11"/>
    <mergeCell ref="C10:C11"/>
    <mergeCell ref="D10:D11"/>
    <mergeCell ref="A1:F1"/>
    <mergeCell ref="A4:F4"/>
    <mergeCell ref="A5:F5"/>
    <mergeCell ref="C6:F6"/>
    <mergeCell ref="C7:F7"/>
  </mergeCells>
  <conditionalFormatting sqref="C311:D311">
    <cfRule type="containsText" priority="2" operator="containsText" text="VENTANA+$A:$M">
      <formula>NOT(ISERROR(SEARCH("VENTANA+$A:$M",C311)))</formula>
    </cfRule>
  </conditionalFormatting>
  <printOptions horizontalCentered="1"/>
  <pageMargins left="0.11811023622047245" right="0.11811023622047245" top="0.15748031496062992" bottom="0.59055118110236227" header="0.31496062992125984" footer="0.31496062992125984"/>
  <pageSetup scale="90" orientation="portrait" r:id="rId1"/>
  <headerFooter>
    <oddFooter>&amp;L&amp;8&amp;F
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#57 (Claridilia Cepín)</vt:lpstr>
      <vt:lpstr>'#57 (Claridilia Cepín)'!Print_Area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Gregorio Valdez</cp:lastModifiedBy>
  <dcterms:created xsi:type="dcterms:W3CDTF">2019-04-03T20:53:02Z</dcterms:created>
  <dcterms:modified xsi:type="dcterms:W3CDTF">2019-06-21T15:40:40Z</dcterms:modified>
</cp:coreProperties>
</file>