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15120" windowHeight="7695" tabRatio="738"/>
  </bookViews>
  <sheets>
    <sheet name="Presupuesto" sheetId="3" r:id="rId1"/>
  </sheets>
  <externalReferences>
    <externalReference r:id="rId2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xlnm._FilterDatabase" localSheetId="0" hidden="1">Presupuesto!$B$13:$G$170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Presupuesto!$A$1:$G$169</definedName>
    <definedName name="_xlnm.Print_Titles" localSheetId="0">Presupuesto!$1:$11</definedName>
  </definedNames>
  <calcPr calcId="145621"/>
</workbook>
</file>

<file path=xl/calcChain.xml><?xml version="1.0" encoding="utf-8"?>
<calcChain xmlns="http://schemas.openxmlformats.org/spreadsheetml/2006/main">
  <c r="E52" i="3" l="1"/>
  <c r="E118" i="3" l="1"/>
  <c r="E110" i="3"/>
  <c r="E108" i="3"/>
  <c r="E109" i="3" l="1"/>
  <c r="E47" i="3"/>
  <c r="E45" i="3" l="1"/>
  <c r="E59" i="3" l="1"/>
  <c r="E93" i="3" l="1"/>
  <c r="G148" i="3" s="1"/>
  <c r="G155" i="3" l="1"/>
  <c r="G151" i="3"/>
  <c r="G154" i="3"/>
  <c r="G156" i="3"/>
  <c r="G153" i="3"/>
  <c r="G157" i="3"/>
  <c r="G152" i="3"/>
  <c r="G158" i="3" l="1"/>
  <c r="G160" i="3" s="1"/>
  <c r="G163" i="3" s="1"/>
</calcChain>
</file>

<file path=xl/sharedStrings.xml><?xml version="1.0" encoding="utf-8"?>
<sst xmlns="http://schemas.openxmlformats.org/spreadsheetml/2006/main" count="255" uniqueCount="162">
  <si>
    <t xml:space="preserve">Descripción </t>
  </si>
  <si>
    <t>Und.</t>
  </si>
  <si>
    <t>Cantidad</t>
  </si>
  <si>
    <t>Sub-Total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</si>
  <si>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</si>
  <si>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</si>
  <si>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</si>
  <si>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</si>
  <si>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>mt³</t>
  </si>
  <si>
    <t>mt²</t>
  </si>
  <si>
    <t>ml</t>
  </si>
  <si>
    <t xml:space="preserve">Terminación de Techos : </t>
  </si>
  <si>
    <t>Impermeab. en lona asfáltica de 3mm (granular)</t>
  </si>
  <si>
    <t>unds</t>
  </si>
  <si>
    <t xml:space="preserve">Revestimientos </t>
  </si>
  <si>
    <t xml:space="preserve">Acabados </t>
  </si>
  <si>
    <t xml:space="preserve">Terminación de Pisos </t>
  </si>
  <si>
    <t xml:space="preserve">Instalaciones Sanitarias </t>
  </si>
  <si>
    <t>und</t>
  </si>
  <si>
    <t>Suministro y Colocación Aluzinc Acanalado, Prepintado, con aislante térmico espesor=1", Cal.26 (incl. Tornillería antigoteras)</t>
  </si>
  <si>
    <t xml:space="preserve">Suministro y colocación de caños en aluzinc </t>
  </si>
  <si>
    <t>mtl</t>
  </si>
  <si>
    <t xml:space="preserve">Puertas y Ventanas </t>
  </si>
  <si>
    <t xml:space="preserve">Barra antipánico en puertas </t>
  </si>
  <si>
    <t xml:space="preserve">Tiradores para puertas (tipo llana) remachado </t>
  </si>
  <si>
    <t>Aceras Perimetral, Ancho = 2.00 mts</t>
  </si>
  <si>
    <t xml:space="preserve">Miscelaneos </t>
  </si>
  <si>
    <t>Siembra de arbustos (cyca revoluta) h=5 pies</t>
  </si>
  <si>
    <t xml:space="preserve">Siembra de Grama enana (incluye colchón de tierra negra) </t>
  </si>
  <si>
    <t>Siembra de plantas ornamentales (coralillos varios colores) h=3 pies</t>
  </si>
  <si>
    <t xml:space="preserve">Pintura </t>
  </si>
  <si>
    <t xml:space="preserve">Pintura  en muros y techos de hormigón </t>
  </si>
  <si>
    <t xml:space="preserve">Pintura en protectores de ventanas </t>
  </si>
  <si>
    <t xml:space="preserve">Pintura satinada en muros hasta 1.50 mts </t>
  </si>
  <si>
    <t xml:space="preserve">Varios </t>
  </si>
  <si>
    <t xml:space="preserve">Limpieza final </t>
  </si>
  <si>
    <t>p.a</t>
  </si>
  <si>
    <t xml:space="preserve">INSTALACIONES ELECTRICAS </t>
  </si>
  <si>
    <t>UD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</si>
  <si>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</si>
  <si>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</si>
  <si>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</si>
  <si>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</si>
  <si>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</si>
  <si>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electrica 240v para extractores tipo hongo en  H=2.30m snpt. Incluye: Tuberia PVC SDR-26 Ø 3/4", Curva PVC 90º, Alambres Americano THHN #10, Caja rectangular 2"x4" KO Ø 3/4".</t>
  </si>
  <si>
    <t>Suministro e instalacion de salidas electrica 240v para Equipos de Cuarto Frio en  H=2.30m snpt. Incluye: Tuberia PVC SDR-26 Ø 3/4", Curva PVC 90º, Alambres Americano THHN #10, Caja rectangular 2"x4" KO Ø 3/4".</t>
  </si>
  <si>
    <t xml:space="preserve">ADAPTACION AULA PARA LABORATORIO </t>
  </si>
  <si>
    <t>Suministro e instalacion de salida cenital para Iluminacion area de modulo combinado. Incluye los siguientes materiales: Tuberia PVC SDR-26 Ø 1/2", Curva PVC 90º, Alambres Americano THHN #12, Caja Octagonal con KO Ø 1/2", Tape 3M Super Scotch 33+ y accesorios. (Ver planos electricos).</t>
  </si>
  <si>
    <t>Suministro e instalacion de salidas para Tomacorrientes Doble 120V,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</si>
  <si>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DATA,  0.40M  . Incluye: Tuberia PVC SDR-26 Ø 3/4", Curva PVC 90º, No incluye cableado.</t>
  </si>
  <si>
    <t>Regisstro 8''x8''x2'' Nema 1 para salida y entrada VGA proyector, en muro</t>
  </si>
  <si>
    <t>Suministro e instalacion de alimentador desde Transformador hasta Panel propuesto de Aula para habilitar</t>
  </si>
  <si>
    <t>Suministro e instalacion de Panel Electrico Monofasico con Breaker incluido</t>
  </si>
  <si>
    <t>PA</t>
  </si>
  <si>
    <t>Suministro e instalacion de sistema de Tierra compuesto por barras de cobre de 8' y sus conectors, incluye Material Ultrafill</t>
  </si>
  <si>
    <t>Plafones fisurados de 2´x 4´</t>
  </si>
  <si>
    <t xml:space="preserve">Ranurado y terminación </t>
  </si>
  <si>
    <t xml:space="preserve">Suministro e Instalación de Aire Acondicionado de 24BTUs (inverter) </t>
  </si>
  <si>
    <t xml:space="preserve">MISCELANEOS ELECTRICOS </t>
  </si>
  <si>
    <t>Suministro e instalacion de Interruptor doble 120V para aulas existentes,  Bticino Modus Plus o similar</t>
  </si>
  <si>
    <t>Suministro e instalacion de Interruptor  Simple 120V para aulas existentes,  Bticino Modus Plus o similar</t>
  </si>
  <si>
    <t>Registro en hormigon con DIM. 60x60cm con tuberias de PVC de diametro 1-1/2"</t>
  </si>
  <si>
    <t>Cambio de Paneles electricos existentes de 8 Circuitos. Incluye breaker finos de 20A/1 y breakers gruesos de 15A/1 GE.</t>
  </si>
  <si>
    <t>Suministro e instalacion de Bombillas  Fluorescentes de 32W, 120V.</t>
  </si>
  <si>
    <t>Suministro e instalacion de tubos fluorescentes de 32W, 120V.</t>
  </si>
  <si>
    <t>Suministro e instalaciond de  Lamparas tipo secador (distribuida cada 30.00 Metros de distancia)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</si>
  <si>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</si>
  <si>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</si>
  <si>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</si>
  <si>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</si>
  <si>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</si>
  <si>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</si>
  <si>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</si>
  <si>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 xml:space="preserve">CRISTO REY 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</si>
  <si>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</si>
  <si>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</si>
  <si>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</si>
  <si>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</si>
  <si>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</si>
  <si>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Aprobado Por: </t>
  </si>
  <si>
    <t>Encdo. Unidad de Infraestructura (OCI)</t>
  </si>
  <si>
    <t>PRESUPUESTO</t>
  </si>
  <si>
    <t xml:space="preserve">CENTRO EDUCATIVO </t>
  </si>
  <si>
    <t>DESCRIPCION DEL PROYECTO</t>
  </si>
  <si>
    <t>Precio Unitario</t>
  </si>
  <si>
    <r>
      <rPr>
        <b/>
        <sz val="10"/>
        <color theme="1"/>
        <rFont val="Calibri"/>
        <family val="2"/>
        <scheme val="minor"/>
      </rPr>
      <t>Ubicación Proyecto</t>
    </r>
    <r>
      <rPr>
        <sz val="10"/>
        <color theme="1"/>
        <rFont val="Calibri"/>
        <family val="2"/>
        <scheme val="minor"/>
      </rPr>
      <t xml:space="preserve"> : Barrio Savica, Prov. La Romana</t>
    </r>
  </si>
  <si>
    <t xml:space="preserve">Reparacion de Cocina-Comedor y a aula inicial </t>
  </si>
  <si>
    <t xml:space="preserve">Letrero de Promoción MINERD-OCI(Estruct. Metálica) </t>
  </si>
  <si>
    <t xml:space="preserve">Traslado de Mobiliario </t>
  </si>
  <si>
    <t>pa</t>
  </si>
  <si>
    <t>COMEDOR - COCINA T3</t>
  </si>
  <si>
    <t>Fascia lateral exterior Durock</t>
  </si>
  <si>
    <t>M2</t>
  </si>
  <si>
    <t xml:space="preserve">Fascia Interior </t>
  </si>
  <si>
    <t>Pintura de Estructura Metálica Completa</t>
  </si>
  <si>
    <t>Desmantelamiento de techo de aluzinc existente</t>
  </si>
  <si>
    <t>Limpieza de ceramicas</t>
  </si>
  <si>
    <t>Pintura esmaltada en toldos metalicos</t>
  </si>
  <si>
    <t>Pintura en Escalera tipo marinera (tubos cuad. 1½" y peldaños Ø½" liso)</t>
  </si>
  <si>
    <t xml:space="preserve">Brillado y cristalizado de pisos </t>
  </si>
  <si>
    <t>Limpieza de Trampa de grasa (1.00x1.00x0.60)</t>
  </si>
  <si>
    <t>Limpieza de Registros (0.80x0.80x0.60)</t>
  </si>
  <si>
    <t xml:space="preserve">Limpieza de Camara Septica Doble </t>
  </si>
  <si>
    <t>Limpieza y colocación de accesorios para lavamanos (incl. llave monomando)</t>
  </si>
  <si>
    <t>Limpieza de Vertedero revestido en cerámica</t>
  </si>
  <si>
    <t xml:space="preserve">Limpieza de Tina para lavado de víveres </t>
  </si>
  <si>
    <t>Reparación puertas  (incluye: pulido, aplicación de sandblasting, pintura con compresor blanca y ajuste ** Ambos Lados **</t>
  </si>
  <si>
    <t>Reparación de ventanas: ajuste, lijado, pintura con compresor blanca, esmaltada y con brillo, masillado y colocación de operadores de palanca</t>
  </si>
  <si>
    <t>Resane de acera perimetral (aplicación de Concrete Renew de Mapei)</t>
  </si>
  <si>
    <t xml:space="preserve">Acera Frontal o Llegada </t>
  </si>
  <si>
    <t xml:space="preserve">Reparacion de Rampas para Minusválido (incluye Señalización) </t>
  </si>
  <si>
    <t>Suministro e instalacion de interruptor sencillo</t>
  </si>
  <si>
    <t>Suministro e instalacion de interruptores doble</t>
  </si>
  <si>
    <t xml:space="preserve">Suministro e instalacion de para interruptores tres vias </t>
  </si>
  <si>
    <t>Suministro e instalacion de  Tomacorrientes Doble 120V</t>
  </si>
  <si>
    <t>Suministro e instalacion de  Tomacorrientes Doble 120V, para uso de beberos en Comedor H=0.40m snpt.</t>
  </si>
  <si>
    <t>Suministro e instalacion de  Tomacorrientes Doble 120V para extractores de pared  en  H=2.30m snpt.</t>
  </si>
  <si>
    <t>Instalacion de Sistema de Alimentacion Exterior</t>
  </si>
  <si>
    <t>Movimiento de tierra</t>
  </si>
  <si>
    <t>Excavación en roca</t>
  </si>
  <si>
    <t>Bote de material</t>
  </si>
  <si>
    <t>Relleno de reposicion</t>
  </si>
  <si>
    <t>Excavacion para poste de hormigon</t>
  </si>
  <si>
    <t>Miscelaneos</t>
  </si>
  <si>
    <t>Adaptador PVC macho de 2"</t>
  </si>
  <si>
    <t>Alambre THHN AWG # 2 blanco</t>
  </si>
  <si>
    <t>pl</t>
  </si>
  <si>
    <t>Alambre THHN  AWG # 2/0 negro</t>
  </si>
  <si>
    <t>Alambre HDB # 2 (trenzado)</t>
  </si>
  <si>
    <t>Alambre THHN AWG # 4</t>
  </si>
  <si>
    <t>Cable de viento 5/16</t>
  </si>
  <si>
    <t>Condulet EMT 2"</t>
  </si>
  <si>
    <t>Conector varilla de tierra</t>
  </si>
  <si>
    <t>Curva PVC de 2"</t>
  </si>
  <si>
    <t>Cut Out de 200A</t>
  </si>
  <si>
    <t>Fusible Cinta tipo K 20A</t>
  </si>
  <si>
    <t xml:space="preserve">Manga Preformada 5/16 </t>
  </si>
  <si>
    <t>Pararrayos de 9 KVA</t>
  </si>
  <si>
    <t>Bola de hormigon de 10x6x10 de 45 lbs</t>
  </si>
  <si>
    <t>Tornillo pasante de 5/8 x 14"</t>
  </si>
  <si>
    <t>Tubos de PVC SDR-26 de 2" x 19"</t>
  </si>
  <si>
    <t>Varilla de aterrizaje de 5/8 x 8'</t>
  </si>
  <si>
    <t>Poste de hormigon armado vibrado de 35 pies 500 Dan (incluye transporte )</t>
  </si>
  <si>
    <t>Uso de grua para colocacion poste</t>
  </si>
  <si>
    <t xml:space="preserve">Mano de obra </t>
  </si>
  <si>
    <t xml:space="preserve">Remocion y bote de impermeabilizante </t>
  </si>
  <si>
    <t xml:space="preserve">En Bordillos para jardineras de 0.40mt SNP </t>
  </si>
  <si>
    <t>Baterias</t>
  </si>
  <si>
    <t>u</t>
  </si>
  <si>
    <t>Base de baterias</t>
  </si>
  <si>
    <t>Cables para baterias</t>
  </si>
  <si>
    <t>Colocar base y baterias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</si>
  <si>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</si>
  <si>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</si>
  <si>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</si>
  <si>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</si>
  <si>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</si>
  <si>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</si>
  <si>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Reparacion sanitaria</t>
  </si>
  <si>
    <t>Reparacion electrica</t>
  </si>
  <si>
    <t>Inversor (reparacion)</t>
  </si>
  <si>
    <t>Sondeo de tuberias de desague en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</si>
</sst>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\ _€_-;\-* #,##0.00\ _€_-;_-* &quot;-&quot;??\ _€_-;_-@_-"/>
    <numFmt numFmtId="164" formatCode="_(* #,##0_);_(* \(#,##0\);_(* &quot;-&quot;_);_(@_)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_-&quot;RD$&quot;* #,##0.00_-;\-&quot;RD$&quot;* #,##0.00_-;_-&quot;RD$&quot;* &quot;-&quot;??_-;_-@_-"/>
    <numFmt numFmtId="168" formatCode="[$-F800]dddd\,\ mmmm\ dd\,\ yyyy"/>
    <numFmt numFmtId="169" formatCode="#,##0.00\ ;&quot; (&quot;#,##0.00\);&quot; -&quot;#\ ;@\ "/>
    <numFmt numFmtId="170" formatCode="_-* #,##0.00\ _P_t_s_-;\-* #,##0.00\ _P_t_s_-;_-* &quot;-&quot;??\ _P_t_s_-;_-@_-"/>
    <numFmt numFmtId="171" formatCode="_(* #,##0.00000_);_(* \(#,##0.00000\);_(* &quot;-&quot;??_);_(@_)"/>
    <numFmt numFmtId="172" formatCode="&quot;$&quot;#,##0;[Red]\-&quot;$&quot;#,##0"/>
    <numFmt numFmtId="173" formatCode="&quot;$&quot;#,##0.00;[Red]\-&quot;$&quot;#,##0.00"/>
    <numFmt numFmtId="174" formatCode="#,##0.000_);\(#,##0.000\)"/>
    <numFmt numFmtId="175" formatCode="0.0000"/>
    <numFmt numFmtId="176" formatCode="_-* #,##0.00_-;\-* #,##0.00_-;_-* &quot;-&quot;??_-;_-@_-"/>
    <numFmt numFmtId="177" formatCode="0.00000"/>
    <numFmt numFmtId="178" formatCode="_(&quot;$&quot;* #,##0.00_);_(&quot;$&quot;* \(#,##0.00\);_(&quot;$&quot;* &quot;-&quot;??_);_(@_)"/>
    <numFmt numFmtId="179" formatCode="_([$€]* #,##0.00_);_([$€]* \(#,##0.00\);_([$€]* &quot;-&quot;??_);_(@_)"/>
    <numFmt numFmtId="180" formatCode="_-* #,##0.0000_-;\-* #,##0.0000_-;_-* &quot;-&quot;??_-;_-@_-"/>
    <numFmt numFmtId="181" formatCode="_-* #,##0_-;\-* #,##0_-;_-* &quot;-&quot;_-;_-@_-"/>
    <numFmt numFmtId="182" formatCode="0.00_)"/>
    <numFmt numFmtId="183" formatCode="0_)"/>
    <numFmt numFmtId="184" formatCode="_(* #,##0\ &quot;pta&quot;_);_(* \(#,##0\ &quot;pta&quot;\);_(* &quot;-&quot;??\ &quot;pta&quot;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36"/>
      <name val="MS Sans Serif"/>
      <family val="2"/>
    </font>
    <font>
      <sz val="10"/>
      <name val="Times New Roman"/>
      <family val="1"/>
    </font>
    <font>
      <sz val="10"/>
      <name val="MS Sans Serif"/>
      <family val="2"/>
    </font>
    <font>
      <sz val="12"/>
      <name val="Arial"/>
      <family val="2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6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2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" fillId="0" borderId="0" applyFont="0" applyFill="0" applyAlignment="0" applyProtection="0"/>
    <xf numFmtId="168" fontId="6" fillId="0" borderId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5" fillId="0" borderId="0" applyFont="0" applyFill="0" applyAlignment="0" applyProtection="0"/>
    <xf numFmtId="169" fontId="5" fillId="0" borderId="0" applyFont="0" applyFill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168" fontId="5" fillId="0" borderId="0"/>
    <xf numFmtId="168" fontId="5" fillId="0" borderId="0"/>
    <xf numFmtId="0" fontId="5" fillId="0" borderId="0"/>
    <xf numFmtId="0" fontId="5" fillId="0" borderId="0"/>
    <xf numFmtId="168" fontId="4" fillId="0" borderId="0"/>
    <xf numFmtId="168" fontId="5" fillId="0" borderId="0"/>
    <xf numFmtId="0" fontId="5" fillId="0" borderId="0"/>
    <xf numFmtId="168" fontId="1" fillId="0" borderId="0"/>
    <xf numFmtId="168" fontId="5" fillId="0" borderId="0"/>
    <xf numFmtId="0" fontId="5" fillId="0" borderId="0"/>
    <xf numFmtId="168" fontId="5" fillId="0" borderId="0"/>
    <xf numFmtId="168" fontId="5" fillId="0" borderId="0"/>
    <xf numFmtId="0" fontId="5" fillId="0" borderId="0"/>
    <xf numFmtId="174" fontId="9" fillId="0" borderId="0"/>
    <xf numFmtId="168" fontId="5" fillId="0" borderId="0"/>
    <xf numFmtId="0" fontId="5" fillId="0" borderId="0"/>
    <xf numFmtId="0" fontId="5" fillId="0" borderId="0"/>
    <xf numFmtId="0" fontId="1" fillId="0" borderId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20" fillId="5" borderId="0" applyNumberFormat="0" applyBorder="0" applyAlignment="0" applyProtection="0"/>
    <xf numFmtId="0" fontId="21" fillId="22" borderId="10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19" fillId="29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19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19" fillId="33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8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81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28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183" fontId="31" fillId="0" borderId="0"/>
    <xf numFmtId="183" fontId="3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32" fillId="22" borderId="1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8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>
      <alignment vertical="center"/>
    </xf>
  </cellStyleXfs>
  <cellXfs count="118">
    <xf numFmtId="0" fontId="0" fillId="0" borderId="0" xfId="0"/>
    <xf numFmtId="0" fontId="1" fillId="2" borderId="1" xfId="3" applyFill="1" applyBorder="1" applyAlignment="1">
      <alignment horizontal="right" vertical="center" indent="1"/>
    </xf>
    <xf numFmtId="0" fontId="1" fillId="0" borderId="0" xfId="3" applyAlignment="1">
      <alignment vertical="center"/>
    </xf>
    <xf numFmtId="0" fontId="1" fillId="2" borderId="0" xfId="3" applyFill="1" applyBorder="1" applyAlignment="1">
      <alignment vertical="center" wrapText="1"/>
    </xf>
    <xf numFmtId="0" fontId="1" fillId="2" borderId="0" xfId="3" applyFill="1" applyBorder="1" applyAlignment="1">
      <alignment horizontal="center" vertical="center" wrapText="1"/>
    </xf>
    <xf numFmtId="4" fontId="1" fillId="2" borderId="0" xfId="3" applyNumberFormat="1" applyFill="1" applyBorder="1" applyAlignment="1">
      <alignment horizontal="right" vertical="center" indent="1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 wrapText="1"/>
    </xf>
    <xf numFmtId="4" fontId="3" fillId="0" borderId="0" xfId="3" applyNumberFormat="1" applyFont="1" applyBorder="1" applyAlignment="1">
      <alignment horizontal="right" vertical="center" indent="1"/>
    </xf>
    <xf numFmtId="0" fontId="3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" vertical="center" wrapText="1"/>
    </xf>
    <xf numFmtId="4" fontId="3" fillId="0" borderId="0" xfId="3" applyNumberFormat="1" applyFont="1" applyFill="1" applyBorder="1" applyAlignment="1">
      <alignment horizontal="right" vertical="center" indent="1"/>
    </xf>
    <xf numFmtId="4" fontId="3" fillId="0" borderId="0" xfId="5" applyNumberFormat="1" applyFont="1" applyFill="1" applyBorder="1" applyAlignment="1">
      <alignment vertical="center"/>
    </xf>
    <xf numFmtId="0" fontId="1" fillId="0" borderId="0" xfId="3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0" fontId="1" fillId="0" borderId="0" xfId="3" applyFill="1" applyBorder="1" applyAlignment="1">
      <alignment vertical="center"/>
    </xf>
    <xf numFmtId="0" fontId="1" fillId="0" borderId="0" xfId="3" applyAlignment="1">
      <alignment vertical="center" wrapText="1"/>
    </xf>
    <xf numFmtId="0" fontId="1" fillId="0" borderId="0" xfId="3" applyAlignment="1">
      <alignment horizontal="center" vertical="center" wrapText="1"/>
    </xf>
    <xf numFmtId="4" fontId="1" fillId="0" borderId="0" xfId="3" applyNumberFormat="1" applyAlignment="1">
      <alignment horizontal="right" vertical="center" indent="1"/>
    </xf>
    <xf numFmtId="0" fontId="1" fillId="2" borderId="0" xfId="3" applyFill="1" applyBorder="1" applyAlignment="1">
      <alignment vertical="center"/>
    </xf>
    <xf numFmtId="0" fontId="1" fillId="2" borderId="0" xfId="3" applyFill="1" applyBorder="1" applyAlignment="1">
      <alignment horizontal="right" vertical="center" indent="1"/>
    </xf>
    <xf numFmtId="0" fontId="3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right" vertical="center" indent="1"/>
    </xf>
    <xf numFmtId="4" fontId="3" fillId="2" borderId="0" xfId="0" applyNumberFormat="1" applyFont="1" applyFill="1" applyBorder="1" applyAlignment="1" applyProtection="1">
      <alignment vertical="center"/>
    </xf>
    <xf numFmtId="0" fontId="15" fillId="3" borderId="3" xfId="0" applyFont="1" applyFill="1" applyBorder="1" applyAlignment="1" applyProtection="1">
      <alignment vertical="center" wrapText="1"/>
    </xf>
    <xf numFmtId="4" fontId="3" fillId="2" borderId="0" xfId="2" applyNumberFormat="1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right" vertical="center" indent="1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 indent="1"/>
    </xf>
    <xf numFmtId="4" fontId="3" fillId="0" borderId="0" xfId="0" applyNumberFormat="1" applyFont="1" applyBorder="1" applyAlignment="1">
      <alignment vertical="center"/>
    </xf>
    <xf numFmtId="10" fontId="3" fillId="2" borderId="0" xfId="2" applyNumberFormat="1" applyFont="1" applyFill="1" applyBorder="1" applyAlignment="1" applyProtection="1">
      <alignment horizontal="right" vertical="center" indent="1"/>
    </xf>
    <xf numFmtId="0" fontId="11" fillId="2" borderId="0" xfId="0" applyFont="1" applyFill="1" applyAlignment="1" applyProtection="1">
      <alignment horizontal="center" vertical="center"/>
    </xf>
    <xf numFmtId="4" fontId="3" fillId="0" borderId="0" xfId="3" applyNumberFormat="1" applyFont="1" applyBorder="1" applyAlignment="1">
      <alignment horizontal="left" vertical="center" indent="1"/>
    </xf>
    <xf numFmtId="4" fontId="2" fillId="0" borderId="0" xfId="3" applyNumberFormat="1" applyFont="1" applyBorder="1" applyAlignment="1">
      <alignment horizontal="left" vertical="center" indent="1"/>
    </xf>
    <xf numFmtId="0" fontId="3" fillId="0" borderId="0" xfId="0" applyFont="1" applyBorder="1" applyAlignment="1">
      <alignment vertical="center" wrapText="1"/>
    </xf>
    <xf numFmtId="4" fontId="17" fillId="0" borderId="0" xfId="0" applyNumberFormat="1" applyFont="1" applyBorder="1" applyAlignment="1">
      <alignment horizontal="right" vertical="center" indent="1"/>
    </xf>
    <xf numFmtId="4" fontId="17" fillId="0" borderId="0" xfId="3" applyNumberFormat="1" applyFont="1" applyAlignment="1">
      <alignment vertical="center"/>
    </xf>
    <xf numFmtId="4" fontId="3" fillId="0" borderId="0" xfId="3" applyNumberFormat="1" applyFont="1" applyBorder="1" applyAlignment="1">
      <alignment horizontal="left" vertical="center" wrapText="1"/>
    </xf>
    <xf numFmtId="0" fontId="12" fillId="2" borderId="0" xfId="0" applyFont="1" applyFill="1" applyAlignment="1" applyProtection="1">
      <alignment vertical="center"/>
    </xf>
    <xf numFmtId="0" fontId="14" fillId="3" borderId="15" xfId="0" applyFont="1" applyFill="1" applyBorder="1" applyAlignment="1" applyProtection="1">
      <alignment horizontal="center" vertical="center"/>
    </xf>
    <xf numFmtId="0" fontId="14" fillId="3" borderId="16" xfId="0" applyFont="1" applyFill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right" vertical="center" indent="1"/>
    </xf>
    <xf numFmtId="4" fontId="37" fillId="0" borderId="0" xfId="231" applyNumberFormat="1" applyFont="1" applyAlignment="1">
      <alignment horizontal="center" vertical="center"/>
    </xf>
    <xf numFmtId="0" fontId="15" fillId="3" borderId="2" xfId="3" applyFont="1" applyFill="1" applyBorder="1" applyAlignment="1">
      <alignment vertical="center" wrapText="1"/>
    </xf>
    <xf numFmtId="0" fontId="17" fillId="0" borderId="0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38" fillId="0" borderId="0" xfId="231" applyFont="1" applyAlignment="1">
      <alignment vertical="center"/>
    </xf>
    <xf numFmtId="165" fontId="15" fillId="3" borderId="2" xfId="4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5" fillId="0" borderId="0" xfId="3" applyFont="1" applyFill="1" applyBorder="1" applyAlignment="1">
      <alignment vertical="center" wrapText="1"/>
    </xf>
    <xf numFmtId="0" fontId="39" fillId="0" borderId="0" xfId="3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13" fillId="3" borderId="8" xfId="3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/>
    </xf>
    <xf numFmtId="10" fontId="0" fillId="0" borderId="0" xfId="0" applyNumberForma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10" fontId="0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wrapText="1"/>
    </xf>
    <xf numFmtId="4" fontId="3" fillId="0" borderId="0" xfId="3" applyNumberFormat="1" applyFont="1" applyBorder="1" applyAlignment="1">
      <alignment horizontal="left" vertical="center" wrapText="1"/>
    </xf>
    <xf numFmtId="4" fontId="11" fillId="2" borderId="0" xfId="0" applyNumberFormat="1" applyFont="1" applyFill="1" applyAlignment="1" applyProtection="1">
      <alignment horizontal="center" vertical="center"/>
    </xf>
    <xf numFmtId="4" fontId="12" fillId="2" borderId="0" xfId="0" applyNumberFormat="1" applyFont="1" applyFill="1" applyAlignment="1" applyProtection="1">
      <alignment vertical="center"/>
    </xf>
    <xf numFmtId="4" fontId="14" fillId="3" borderId="17" xfId="0" applyNumberFormat="1" applyFont="1" applyFill="1" applyBorder="1" applyAlignment="1" applyProtection="1">
      <alignment horizontal="center" vertical="center"/>
    </xf>
    <xf numFmtId="4" fontId="14" fillId="3" borderId="16" xfId="0" applyNumberFormat="1" applyFont="1" applyFill="1" applyBorder="1" applyAlignment="1" applyProtection="1">
      <alignment horizontal="center" vertical="center"/>
    </xf>
    <xf numFmtId="4" fontId="14" fillId="3" borderId="18" xfId="230" applyNumberFormat="1" applyFont="1" applyFill="1" applyBorder="1" applyAlignment="1" applyProtection="1">
      <alignment horizontal="center" vertical="center"/>
    </xf>
    <xf numFmtId="4" fontId="37" fillId="0" borderId="0" xfId="231" applyNumberFormat="1" applyFont="1" applyAlignment="1">
      <alignment horizontal="right" vertical="center"/>
    </xf>
    <xf numFmtId="4" fontId="0" fillId="0" borderId="0" xfId="0" applyNumberFormat="1" applyBorder="1" applyAlignment="1"/>
    <xf numFmtId="4" fontId="35" fillId="2" borderId="0" xfId="0" applyNumberFormat="1" applyFont="1" applyFill="1" applyBorder="1" applyAlignment="1">
      <alignment horizontal="right" vertical="center"/>
    </xf>
    <xf numFmtId="4" fontId="17" fillId="0" borderId="0" xfId="23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/>
    <xf numFmtId="4" fontId="35" fillId="0" borderId="0" xfId="230" applyNumberFormat="1" applyFont="1" applyFill="1" applyBorder="1" applyAlignment="1">
      <alignment horizontal="right"/>
    </xf>
    <xf numFmtId="4" fontId="14" fillId="3" borderId="7" xfId="1" applyNumberFormat="1" applyFont="1" applyFill="1" applyBorder="1" applyAlignment="1" applyProtection="1">
      <alignment vertical="center" wrapText="1"/>
    </xf>
    <xf numFmtId="4" fontId="16" fillId="3" borderId="7" xfId="1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2" fontId="42" fillId="0" borderId="0" xfId="0" applyNumberFormat="1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166" fontId="17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Border="1"/>
    <xf numFmtId="166" fontId="17" fillId="0" borderId="0" xfId="230" applyFont="1" applyFill="1" applyBorder="1" applyAlignment="1">
      <alignment horizontal="center" vertical="center"/>
    </xf>
    <xf numFmtId="166" fontId="17" fillId="0" borderId="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/>
    <xf numFmtId="0" fontId="17" fillId="0" borderId="0" xfId="0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38" fillId="0" borderId="0" xfId="0" applyFont="1" applyFill="1" applyAlignment="1">
      <alignment vertical="center"/>
    </xf>
    <xf numFmtId="4" fontId="1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 vertical="center"/>
    </xf>
    <xf numFmtId="0" fontId="11" fillId="2" borderId="0" xfId="0" applyFont="1" applyFill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4" fontId="3" fillId="2" borderId="4" xfId="0" applyNumberFormat="1" applyFont="1" applyFill="1" applyBorder="1" applyAlignment="1" applyProtection="1">
      <alignment horizontal="center" vertical="center"/>
      <protection locked="0"/>
    </xf>
    <xf numFmtId="4" fontId="3" fillId="2" borderId="9" xfId="0" applyNumberFormat="1" applyFont="1" applyFill="1" applyBorder="1" applyAlignment="1" applyProtection="1">
      <alignment horizontal="center" vertical="center"/>
      <protection locked="0"/>
    </xf>
    <xf numFmtId="4" fontId="3" fillId="0" borderId="0" xfId="3" applyNumberFormat="1" applyFont="1" applyBorder="1" applyAlignment="1">
      <alignment horizontal="left" vertical="center" wrapText="1"/>
    </xf>
    <xf numFmtId="165" fontId="16" fillId="3" borderId="5" xfId="1" applyFont="1" applyFill="1" applyBorder="1" applyAlignment="1" applyProtection="1">
      <alignment horizontal="center" vertical="center" wrapText="1"/>
    </xf>
    <xf numFmtId="165" fontId="16" fillId="3" borderId="6" xfId="1" applyFont="1" applyFill="1" applyBorder="1" applyAlignment="1" applyProtection="1">
      <alignment horizontal="center" vertical="center" wrapText="1"/>
    </xf>
    <xf numFmtId="165" fontId="14" fillId="3" borderId="5" xfId="1" applyFont="1" applyFill="1" applyBorder="1" applyAlignment="1" applyProtection="1">
      <alignment horizontal="center" vertical="center" wrapText="1"/>
    </xf>
    <xf numFmtId="165" fontId="14" fillId="3" borderId="6" xfId="1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</cellXfs>
  <cellStyles count="232">
    <cellStyle name="20% - Accent1" xfId="63"/>
    <cellStyle name="20% - Accent1 2" xfId="64"/>
    <cellStyle name="20% - Accent2" xfId="65"/>
    <cellStyle name="20% - Accent2 2" xfId="66"/>
    <cellStyle name="20% - Accent3" xfId="67"/>
    <cellStyle name="20% - Accent3 2" xfId="68"/>
    <cellStyle name="20% - Accent4" xfId="69"/>
    <cellStyle name="20% - Accent4 2" xfId="70"/>
    <cellStyle name="20% - Accent5" xfId="71"/>
    <cellStyle name="20% - Accent5 2" xfId="72"/>
    <cellStyle name="20% - Accent6" xfId="73"/>
    <cellStyle name="20% - Accent6 2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60% - Accent1" xfId="87"/>
    <cellStyle name="60% - Accent2" xfId="88"/>
    <cellStyle name="60% - Accent3" xfId="89"/>
    <cellStyle name="60% - Accent4" xfId="90"/>
    <cellStyle name="60% - Accent5" xfId="91"/>
    <cellStyle name="60% - Accent6" xfId="92"/>
    <cellStyle name="Accent1" xfId="93"/>
    <cellStyle name="Accent2" xfId="94"/>
    <cellStyle name="Accent3" xfId="95"/>
    <cellStyle name="Accent4" xfId="96"/>
    <cellStyle name="Accent5" xfId="97"/>
    <cellStyle name="Accent6" xfId="98"/>
    <cellStyle name="Bad" xfId="99"/>
    <cellStyle name="Calculation" xfId="100"/>
    <cellStyle name="Comma" xfId="230" builtinId="3"/>
    <cellStyle name="Comma 10" xfId="101"/>
    <cellStyle name="Comma 10 2" xfId="102"/>
    <cellStyle name="Comma 11" xfId="103"/>
    <cellStyle name="Comma 12" xfId="104"/>
    <cellStyle name="Comma 12 2" xfId="105"/>
    <cellStyle name="Comma 2" xfId="6"/>
    <cellStyle name="Comma 2 2" xfId="106"/>
    <cellStyle name="Comma 2 3" xfId="107"/>
    <cellStyle name="Comma 3" xfId="108"/>
    <cellStyle name="Comma 3 2" xfId="109"/>
    <cellStyle name="Comma 4" xfId="110"/>
    <cellStyle name="Comma 5" xfId="111"/>
    <cellStyle name="Comma 6" xfId="112"/>
    <cellStyle name="Comma 7" xfId="113"/>
    <cellStyle name="Comma 7 2" xfId="114"/>
    <cellStyle name="Comma 8" xfId="115"/>
    <cellStyle name="Comma 8 2" xfId="116"/>
    <cellStyle name="Comma 9" xfId="117"/>
    <cellStyle name="Currency" xfId="1" builtinId="4"/>
    <cellStyle name="Currency [0] 2" xfId="118"/>
    <cellStyle name="Currency 2" xfId="7"/>
    <cellStyle name="Currency 3" xfId="119"/>
    <cellStyle name="Currency 4" xfId="120"/>
    <cellStyle name="Currency 6" xfId="121"/>
    <cellStyle name="Énfasis 1" xfId="122"/>
    <cellStyle name="Énfasis 2" xfId="123"/>
    <cellStyle name="Énfasis 3" xfId="124"/>
    <cellStyle name="Énfasis1 - 20%" xfId="125"/>
    <cellStyle name="Énfasis1 - 20% 2" xfId="126"/>
    <cellStyle name="Énfasis1 - 40%" xfId="127"/>
    <cellStyle name="Énfasis1 - 40% 2" xfId="128"/>
    <cellStyle name="Énfasis1 - 60%" xfId="129"/>
    <cellStyle name="Énfasis2 - 20%" xfId="130"/>
    <cellStyle name="Énfasis2 - 20% 2" xfId="131"/>
    <cellStyle name="Énfasis2 - 40%" xfId="132"/>
    <cellStyle name="Énfasis2 - 40% 2" xfId="133"/>
    <cellStyle name="Énfasis2 - 60%" xfId="134"/>
    <cellStyle name="Énfasis3 - 20%" xfId="135"/>
    <cellStyle name="Énfasis3 - 20% 2" xfId="136"/>
    <cellStyle name="Énfasis3 - 40%" xfId="137"/>
    <cellStyle name="Énfasis3 - 40% 2" xfId="138"/>
    <cellStyle name="Énfasis3 - 60%" xfId="139"/>
    <cellStyle name="Énfasis4 - 20%" xfId="140"/>
    <cellStyle name="Énfasis4 - 20% 2" xfId="141"/>
    <cellStyle name="Énfasis4 - 40%" xfId="142"/>
    <cellStyle name="Énfasis4 - 40% 2" xfId="143"/>
    <cellStyle name="Énfasis4 - 60%" xfId="144"/>
    <cellStyle name="Énfasis5 - 20%" xfId="145"/>
    <cellStyle name="Énfasis5 - 20% 2" xfId="146"/>
    <cellStyle name="Énfasis5 - 40%" xfId="147"/>
    <cellStyle name="Énfasis5 - 40% 2" xfId="148"/>
    <cellStyle name="Énfasis5 - 60%" xfId="149"/>
    <cellStyle name="Énfasis6 - 20%" xfId="150"/>
    <cellStyle name="Énfasis6 - 20% 2" xfId="151"/>
    <cellStyle name="Énfasis6 - 40%" xfId="152"/>
    <cellStyle name="Énfasis6 - 40% 2" xfId="153"/>
    <cellStyle name="Énfasis6 - 60%" xfId="154"/>
    <cellStyle name="Euro" xfId="8"/>
    <cellStyle name="Euro 2" xfId="155"/>
    <cellStyle name="Euro 2 2" xfId="156"/>
    <cellStyle name="Euro_Analisis Barahona" xfId="157"/>
    <cellStyle name="Explanatory Text" xfId="158"/>
    <cellStyle name="Heading 1" xfId="159"/>
    <cellStyle name="Heading 2" xfId="160"/>
    <cellStyle name="Heading 3" xfId="161"/>
    <cellStyle name="Hipervínculo visitado 2" xfId="9"/>
    <cellStyle name="Millares [0] 6" xfId="10"/>
    <cellStyle name="Millares 10" xfId="11"/>
    <cellStyle name="Millares 10 2" xfId="162"/>
    <cellStyle name="Millares 11" xfId="12"/>
    <cellStyle name="Millares 11 2" xfId="163"/>
    <cellStyle name="Millares 2" xfId="13"/>
    <cellStyle name="Millares 2 2" xfId="14"/>
    <cellStyle name="Millares 2 2 2" xfId="15"/>
    <cellStyle name="Millares 2 2 2 2" xfId="16"/>
    <cellStyle name="Millares 2 2 3" xfId="164"/>
    <cellStyle name="Millares 2 3" xfId="17"/>
    <cellStyle name="Millares 2 3 2" xfId="18"/>
    <cellStyle name="Millares 2 4" xfId="19"/>
    <cellStyle name="Millares 2 4 2" xfId="165"/>
    <cellStyle name="Millares 2 5" xfId="166"/>
    <cellStyle name="Millares 3" xfId="20"/>
    <cellStyle name="Millares 3 2" xfId="21"/>
    <cellStyle name="Millares 3 2 2" xfId="167"/>
    <cellStyle name="Millares 3 2 3 3" xfId="168"/>
    <cellStyle name="Millares 3 3" xfId="169"/>
    <cellStyle name="Millares 3 3 2" xfId="170"/>
    <cellStyle name="Millares 3 4" xfId="171"/>
    <cellStyle name="Millares 3 5" xfId="172"/>
    <cellStyle name="Millares 4" xfId="22"/>
    <cellStyle name="Millares 4 2" xfId="173"/>
    <cellStyle name="Millares 4 2 2" xfId="174"/>
    <cellStyle name="Millares 4 3" xfId="175"/>
    <cellStyle name="Millares 4 3 2" xfId="176"/>
    <cellStyle name="Millares 4 4" xfId="177"/>
    <cellStyle name="Millares 4 5" xfId="178"/>
    <cellStyle name="Millares 5" xfId="23"/>
    <cellStyle name="Millares 5 2" xfId="179"/>
    <cellStyle name="Millares 5 3" xfId="180"/>
    <cellStyle name="Millares 6" xfId="24"/>
    <cellStyle name="Millares 6 2" xfId="181"/>
    <cellStyle name="Millares 6 3" xfId="182"/>
    <cellStyle name="Millares 7" xfId="25"/>
    <cellStyle name="Millares 7 2" xfId="183"/>
    <cellStyle name="Millares 7 2 2" xfId="184"/>
    <cellStyle name="Millares 7 3" xfId="185"/>
    <cellStyle name="Millares 8" xfId="26"/>
    <cellStyle name="Millares 9" xfId="186"/>
    <cellStyle name="Moneda [0] 2" xfId="27"/>
    <cellStyle name="Moneda 2" xfId="28"/>
    <cellStyle name="Moneda 2 2" xfId="187"/>
    <cellStyle name="Moneda 2 2 2" xfId="188"/>
    <cellStyle name="Moneda 2 3" xfId="189"/>
    <cellStyle name="Moneda 2 4" xfId="229"/>
    <cellStyle name="Moneda 3" xfId="29"/>
    <cellStyle name="Moneda 3 2" xfId="190"/>
    <cellStyle name="Moneda 4" xfId="4"/>
    <cellStyle name="Moneda 4 2" xfId="191"/>
    <cellStyle name="Moneda 5" xfId="30"/>
    <cellStyle name="Normal" xfId="0" builtinId="0"/>
    <cellStyle name="Normal - Style1" xfId="192"/>
    <cellStyle name="Normal 10" xfId="3"/>
    <cellStyle name="Normal 11" xfId="31"/>
    <cellStyle name="Normal 12" xfId="32"/>
    <cellStyle name="Normal 13" xfId="33"/>
    <cellStyle name="Normal 14" xfId="34"/>
    <cellStyle name="Normal 15" xfId="35"/>
    <cellStyle name="Normal 15 2" xfId="193"/>
    <cellStyle name="Normal 16" xfId="36"/>
    <cellStyle name="Normal 17" xfId="37"/>
    <cellStyle name="Normal 18" xfId="38"/>
    <cellStyle name="Normal 19" xfId="194"/>
    <cellStyle name="Normal 2" xfId="39"/>
    <cellStyle name="Normal 2 10" xfId="195"/>
    <cellStyle name="Normal 2 2" xfId="40"/>
    <cellStyle name="Normal 2 2 2" xfId="196"/>
    <cellStyle name="Normal 2 3" xfId="41"/>
    <cellStyle name="Normal 2 3 2" xfId="42"/>
    <cellStyle name="Normal 2 33" xfId="197"/>
    <cellStyle name="Normal 2 33 2" xfId="198"/>
    <cellStyle name="Normal 2 4" xfId="43"/>
    <cellStyle name="Normal 2 5" xfId="199"/>
    <cellStyle name="Normal 2 5 2" xfId="200"/>
    <cellStyle name="Normal 2 7" xfId="201"/>
    <cellStyle name="Normal 2_Edificio #01, Palmeras de Cabarete - Oficial" xfId="202"/>
    <cellStyle name="Normal 20" xfId="203"/>
    <cellStyle name="Normal 21" xfId="204"/>
    <cellStyle name="Normal 22" xfId="205"/>
    <cellStyle name="Normal 23" xfId="206"/>
    <cellStyle name="Normal 24" xfId="207"/>
    <cellStyle name="Normal 25" xfId="208"/>
    <cellStyle name="Normal 26" xfId="209"/>
    <cellStyle name="Normal 27" xfId="210"/>
    <cellStyle name="Normal 28" xfId="231"/>
    <cellStyle name="Normal 3" xfId="44"/>
    <cellStyle name="Normal 3 2" xfId="45"/>
    <cellStyle name="Normal 3 2 2" xfId="46"/>
    <cellStyle name="Normal 3 2 2 2" xfId="211"/>
    <cellStyle name="Normal 3 3" xfId="212"/>
    <cellStyle name="Normal 30" xfId="213"/>
    <cellStyle name="Normal 31" xfId="214"/>
    <cellStyle name="Normal 4" xfId="47"/>
    <cellStyle name="Normal 4 2" xfId="48"/>
    <cellStyle name="Normal 4 2 2" xfId="49"/>
    <cellStyle name="Normal 4 3 2" xfId="215"/>
    <cellStyle name="Normal 5" xfId="50"/>
    <cellStyle name="Normal 5 2" xfId="51"/>
    <cellStyle name="Normal 5 3" xfId="52"/>
    <cellStyle name="Normal 6" xfId="53"/>
    <cellStyle name="Normal 6 2" xfId="54"/>
    <cellStyle name="Normal 6 2 2" xfId="216"/>
    <cellStyle name="Normal 7" xfId="55"/>
    <cellStyle name="Normal 7 2" xfId="56"/>
    <cellStyle name="Normal 8" xfId="57"/>
    <cellStyle name="Normal 8 2" xfId="217"/>
    <cellStyle name="Normal 9" xfId="5"/>
    <cellStyle name="Normal 9 2" xfId="218"/>
    <cellStyle name="Output" xfId="219"/>
    <cellStyle name="Percent" xfId="2" builtinId="5"/>
    <cellStyle name="Percent 2" xfId="220"/>
    <cellStyle name="Percent 2 2" xfId="221"/>
    <cellStyle name="Percent 3" xfId="222"/>
    <cellStyle name="Percent 5" xfId="223"/>
    <cellStyle name="Percent 8" xfId="224"/>
    <cellStyle name="Porcentaje 2" xfId="58"/>
    <cellStyle name="Porcentaje 2 2" xfId="59"/>
    <cellStyle name="Porcentaje 3" xfId="60"/>
    <cellStyle name="Porcentual 2" xfId="61"/>
    <cellStyle name="Porcentual 2 2" xfId="225"/>
    <cellStyle name="Porcentual 3" xfId="62"/>
    <cellStyle name="Title" xfId="226"/>
    <cellStyle name="Título de hoja" xfId="227"/>
    <cellStyle name="Währung" xfId="2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0</xdr:row>
      <xdr:rowOff>85725</xdr:rowOff>
    </xdr:from>
    <xdr:ext cx="1800225" cy="82867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" y="85725"/>
          <a:ext cx="1800225" cy="828676"/>
        </a:xfrm>
        <a:prstGeom prst="rect">
          <a:avLst/>
        </a:prstGeom>
      </xdr:spPr>
    </xdr:pic>
    <xdr:clientData/>
  </xdr:oneCellAnchor>
  <xdr:twoCellAnchor>
    <xdr:from>
      <xdr:col>3</xdr:col>
      <xdr:colOff>0</xdr:colOff>
      <xdr:row>0</xdr:row>
      <xdr:rowOff>161926</xdr:rowOff>
    </xdr:from>
    <xdr:to>
      <xdr:col>6</xdr:col>
      <xdr:colOff>790576</xdr:colOff>
      <xdr:row>4</xdr:row>
      <xdr:rowOff>57151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61926"/>
          <a:ext cx="293370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5" tint="0.39997558519241921"/>
    <pageSetUpPr fitToPage="1"/>
  </sheetPr>
  <dimension ref="B1:H170"/>
  <sheetViews>
    <sheetView showGridLines="0" tabSelected="1" view="pageBreakPreview" topLeftCell="C1" zoomScaleNormal="100" zoomScaleSheetLayoutView="100" workbookViewId="0">
      <selection activeCell="J151" sqref="J151"/>
    </sheetView>
  </sheetViews>
  <sheetFormatPr defaultColWidth="11.42578125" defaultRowHeight="15"/>
  <cols>
    <col min="1" max="1" width="11.42578125" style="2"/>
    <col min="2" max="2" width="5.5703125" style="2" customWidth="1"/>
    <col min="3" max="3" width="45.85546875" style="16" customWidth="1"/>
    <col min="4" max="4" width="8.42578125" style="17" customWidth="1"/>
    <col min="5" max="5" width="12.42578125" style="18" customWidth="1"/>
    <col min="6" max="6" width="13.140625" style="18" customWidth="1"/>
    <col min="7" max="7" width="17" style="18" customWidth="1"/>
    <col min="8" max="8" width="15.42578125" style="18" customWidth="1"/>
    <col min="9" max="16384" width="11.42578125" style="2"/>
  </cols>
  <sheetData>
    <row r="1" spans="2:8" ht="15.75">
      <c r="B1" s="108"/>
      <c r="C1" s="108"/>
      <c r="D1" s="108"/>
      <c r="E1" s="108"/>
      <c r="F1" s="108"/>
      <c r="G1" s="108"/>
      <c r="H1" s="1"/>
    </row>
    <row r="2" spans="2:8" ht="15.75">
      <c r="B2" s="40"/>
      <c r="C2" s="40"/>
      <c r="D2" s="40"/>
      <c r="E2" s="77"/>
      <c r="F2" s="77"/>
      <c r="G2" s="77"/>
      <c r="H2" s="20"/>
    </row>
    <row r="3" spans="2:8" ht="15.75">
      <c r="B3" s="40"/>
      <c r="C3" s="40"/>
      <c r="D3" s="40"/>
      <c r="E3" s="77"/>
      <c r="F3" s="77"/>
      <c r="G3" s="77"/>
      <c r="H3" s="20"/>
    </row>
    <row r="4" spans="2:8">
      <c r="B4" s="47"/>
      <c r="C4" s="47"/>
      <c r="D4" s="47"/>
      <c r="E4" s="78"/>
      <c r="F4" s="78"/>
      <c r="G4" s="78"/>
      <c r="H4" s="20"/>
    </row>
    <row r="5" spans="2:8">
      <c r="B5" s="47"/>
      <c r="C5" s="47"/>
      <c r="D5" s="47"/>
      <c r="E5" s="78"/>
      <c r="F5" s="78"/>
      <c r="G5" s="78"/>
      <c r="H5" s="20"/>
    </row>
    <row r="6" spans="2:8">
      <c r="B6" s="109" t="s">
        <v>81</v>
      </c>
      <c r="C6" s="109"/>
      <c r="D6" s="109"/>
      <c r="E6" s="109"/>
      <c r="F6" s="109"/>
      <c r="G6" s="109"/>
      <c r="H6" s="20"/>
    </row>
    <row r="7" spans="2:8">
      <c r="B7" s="8"/>
      <c r="C7" s="42" t="s">
        <v>82</v>
      </c>
      <c r="D7" s="42" t="s">
        <v>83</v>
      </c>
      <c r="E7" s="8"/>
      <c r="F7" s="8"/>
      <c r="G7" s="8"/>
      <c r="H7" s="20"/>
    </row>
    <row r="8" spans="2:8">
      <c r="B8" s="8"/>
      <c r="C8" s="41" t="s">
        <v>73</v>
      </c>
      <c r="D8" s="112" t="s">
        <v>86</v>
      </c>
      <c r="E8" s="112"/>
      <c r="F8" s="112"/>
      <c r="G8" s="112"/>
      <c r="H8" s="20"/>
    </row>
    <row r="9" spans="2:8">
      <c r="B9" s="8"/>
      <c r="C9" s="41" t="s">
        <v>85</v>
      </c>
      <c r="D9" s="112"/>
      <c r="E9" s="112"/>
      <c r="F9" s="112"/>
      <c r="G9" s="112"/>
      <c r="H9" s="20"/>
    </row>
    <row r="10" spans="2:8" ht="15.75" thickBot="1">
      <c r="B10" s="8"/>
      <c r="C10" s="8"/>
      <c r="D10" s="46"/>
      <c r="E10" s="76"/>
      <c r="F10" s="76"/>
      <c r="G10" s="76"/>
      <c r="H10" s="20"/>
    </row>
    <row r="11" spans="2:8" ht="15.75" thickBot="1">
      <c r="B11" s="8"/>
      <c r="C11" s="48" t="s">
        <v>0</v>
      </c>
      <c r="D11" s="49" t="s">
        <v>1</v>
      </c>
      <c r="E11" s="79" t="s">
        <v>2</v>
      </c>
      <c r="F11" s="80" t="s">
        <v>84</v>
      </c>
      <c r="G11" s="81" t="s">
        <v>3</v>
      </c>
      <c r="H11" s="20"/>
    </row>
    <row r="12" spans="2:8">
      <c r="B12" s="19"/>
      <c r="C12" s="3"/>
      <c r="D12" s="4"/>
      <c r="E12" s="5"/>
      <c r="F12" s="5"/>
      <c r="G12" s="5"/>
      <c r="H12" s="20"/>
    </row>
    <row r="13" spans="2:8" s="6" customFormat="1" ht="13.5" thickBot="1">
      <c r="C13" s="52" t="s">
        <v>4</v>
      </c>
      <c r="D13" s="7"/>
      <c r="E13" s="8"/>
      <c r="F13" s="8"/>
      <c r="G13" s="8"/>
      <c r="H13" s="8"/>
    </row>
    <row r="14" spans="2:8" s="6" customFormat="1" ht="13.5" thickTop="1">
      <c r="B14" s="9"/>
      <c r="C14" s="53" t="s">
        <v>87</v>
      </c>
      <c r="D14" s="10" t="s">
        <v>5</v>
      </c>
      <c r="E14" s="11">
        <v>1</v>
      </c>
      <c r="F14" s="12"/>
      <c r="G14" s="50"/>
      <c r="H14" s="11"/>
    </row>
    <row r="15" spans="2:8" s="6" customFormat="1" ht="12.75">
      <c r="C15" s="54"/>
      <c r="D15" s="7"/>
      <c r="E15" s="8"/>
      <c r="F15" s="12"/>
      <c r="G15" s="50"/>
      <c r="H15" s="8"/>
    </row>
    <row r="16" spans="2:8" s="6" customFormat="1" ht="13.5" thickBot="1">
      <c r="C16" s="52" t="s">
        <v>6</v>
      </c>
      <c r="D16" s="7"/>
      <c r="E16" s="8"/>
      <c r="F16" s="12"/>
      <c r="G16" s="50"/>
      <c r="H16" s="8"/>
    </row>
    <row r="17" spans="2:8" s="6" customFormat="1" ht="24.75" thickTop="1">
      <c r="B17" s="9"/>
      <c r="C17" s="53" t="s">
        <v>7</v>
      </c>
      <c r="D17" s="10" t="s">
        <v>5</v>
      </c>
      <c r="E17" s="11">
        <v>1</v>
      </c>
      <c r="F17" s="12"/>
      <c r="G17" s="50"/>
      <c r="H17" s="11"/>
    </row>
    <row r="18" spans="2:8" s="6" customFormat="1" ht="12.75">
      <c r="C18" s="55" t="s">
        <v>88</v>
      </c>
      <c r="D18" s="51" t="s">
        <v>89</v>
      </c>
      <c r="E18" s="82">
        <v>1</v>
      </c>
      <c r="F18" s="12"/>
      <c r="G18" s="50"/>
      <c r="H18" s="8"/>
    </row>
    <row r="19" spans="2:8">
      <c r="B19" s="13"/>
      <c r="C19" s="54"/>
      <c r="D19" s="7"/>
      <c r="E19" s="8"/>
      <c r="F19" s="12"/>
      <c r="G19" s="50"/>
      <c r="H19" s="8"/>
    </row>
    <row r="20" spans="2:8" ht="15.75" thickBot="1">
      <c r="C20" s="52" t="s">
        <v>90</v>
      </c>
      <c r="D20" s="7"/>
      <c r="E20" s="8"/>
      <c r="F20" s="12"/>
      <c r="G20" s="50"/>
      <c r="H20" s="14"/>
    </row>
    <row r="21" spans="2:8" ht="15.75" thickTop="1">
      <c r="C21" s="61" t="s">
        <v>11</v>
      </c>
      <c r="D21" s="7"/>
      <c r="E21" s="8"/>
      <c r="F21" s="12"/>
      <c r="G21" s="50"/>
      <c r="H21" s="8"/>
    </row>
    <row r="22" spans="2:8">
      <c r="C22" s="90" t="s">
        <v>145</v>
      </c>
      <c r="D22" s="91" t="s">
        <v>9</v>
      </c>
      <c r="E22" s="8">
        <v>240.456942</v>
      </c>
      <c r="F22" s="12"/>
      <c r="G22" s="50"/>
      <c r="H22" s="8"/>
    </row>
    <row r="23" spans="2:8">
      <c r="B23" s="13"/>
      <c r="C23" s="53" t="s">
        <v>12</v>
      </c>
      <c r="D23" s="7" t="s">
        <v>9</v>
      </c>
      <c r="E23" s="8">
        <v>240.456942</v>
      </c>
      <c r="F23" s="12"/>
      <c r="G23" s="50"/>
      <c r="H23" s="8"/>
    </row>
    <row r="24" spans="2:8">
      <c r="B24" s="13"/>
      <c r="C24" s="53" t="s">
        <v>94</v>
      </c>
      <c r="D24" s="7" t="s">
        <v>9</v>
      </c>
      <c r="E24" s="11">
        <v>777.01</v>
      </c>
      <c r="F24" s="12"/>
      <c r="G24" s="50"/>
      <c r="H24" s="8"/>
    </row>
    <row r="25" spans="2:8">
      <c r="B25" s="13"/>
      <c r="C25" s="53" t="s">
        <v>95</v>
      </c>
      <c r="D25" s="7" t="s">
        <v>9</v>
      </c>
      <c r="E25" s="11">
        <v>777.01</v>
      </c>
      <c r="F25" s="12"/>
      <c r="G25" s="50"/>
      <c r="H25" s="8"/>
    </row>
    <row r="26" spans="2:8" ht="36">
      <c r="B26" s="13"/>
      <c r="C26" s="53" t="s">
        <v>19</v>
      </c>
      <c r="D26" s="10" t="s">
        <v>9</v>
      </c>
      <c r="E26" s="11">
        <v>777.01</v>
      </c>
      <c r="F26" s="12"/>
      <c r="G26" s="50"/>
      <c r="H26" s="8"/>
    </row>
    <row r="27" spans="2:8">
      <c r="B27" s="13"/>
      <c r="C27" s="53" t="s">
        <v>20</v>
      </c>
      <c r="D27" s="10" t="s">
        <v>21</v>
      </c>
      <c r="E27" s="11">
        <v>74.62</v>
      </c>
      <c r="F27" s="12"/>
      <c r="G27" s="50"/>
      <c r="H27" s="8"/>
    </row>
    <row r="28" spans="2:8">
      <c r="B28" s="13"/>
      <c r="C28" s="59" t="s">
        <v>91</v>
      </c>
      <c r="D28" s="57" t="s">
        <v>92</v>
      </c>
      <c r="E28" s="58">
        <v>97.31</v>
      </c>
      <c r="F28" s="12"/>
      <c r="G28" s="44"/>
      <c r="H28" s="8"/>
    </row>
    <row r="29" spans="2:8">
      <c r="B29" s="13"/>
      <c r="C29" s="59" t="s">
        <v>93</v>
      </c>
      <c r="D29" s="57" t="s">
        <v>92</v>
      </c>
      <c r="E29" s="58">
        <v>54.13</v>
      </c>
      <c r="F29" s="12"/>
      <c r="G29" s="44"/>
      <c r="H29" s="8"/>
    </row>
    <row r="30" spans="2:8">
      <c r="C30" s="61" t="s">
        <v>14</v>
      </c>
      <c r="D30" s="7"/>
      <c r="E30" s="8"/>
      <c r="F30" s="12"/>
      <c r="G30" s="50"/>
      <c r="H30" s="8"/>
    </row>
    <row r="31" spans="2:8">
      <c r="B31" s="13"/>
      <c r="C31" s="53" t="s">
        <v>96</v>
      </c>
      <c r="D31" s="7" t="s">
        <v>9</v>
      </c>
      <c r="E31" s="8">
        <v>219.76599999999999</v>
      </c>
      <c r="F31" s="12"/>
      <c r="G31" s="50"/>
      <c r="H31" s="8"/>
    </row>
    <row r="32" spans="2:8">
      <c r="C32" s="61" t="s">
        <v>15</v>
      </c>
      <c r="D32" s="7"/>
      <c r="E32" s="8"/>
      <c r="F32" s="12"/>
      <c r="G32" s="50"/>
      <c r="H32" s="8"/>
    </row>
    <row r="33" spans="2:8">
      <c r="B33" s="13"/>
      <c r="C33" s="62" t="s">
        <v>97</v>
      </c>
      <c r="D33" s="63" t="s">
        <v>9</v>
      </c>
      <c r="E33" s="8">
        <v>32</v>
      </c>
      <c r="F33" s="12"/>
      <c r="G33" s="50"/>
      <c r="H33" s="8"/>
    </row>
    <row r="34" spans="2:8" ht="25.5">
      <c r="B34" s="13"/>
      <c r="C34" s="62" t="s">
        <v>98</v>
      </c>
      <c r="D34" s="63" t="s">
        <v>18</v>
      </c>
      <c r="E34" s="8">
        <v>1</v>
      </c>
      <c r="F34" s="12"/>
      <c r="G34" s="50"/>
      <c r="H34" s="8"/>
    </row>
    <row r="35" spans="2:8">
      <c r="C35" s="61" t="s">
        <v>16</v>
      </c>
      <c r="D35" s="7"/>
      <c r="E35" s="8"/>
      <c r="F35" s="12"/>
      <c r="G35" s="50"/>
      <c r="H35" s="8"/>
    </row>
    <row r="36" spans="2:8">
      <c r="B36" s="13"/>
      <c r="C36" s="64" t="s">
        <v>99</v>
      </c>
      <c r="D36" s="7" t="s">
        <v>9</v>
      </c>
      <c r="E36" s="8">
        <v>697.96450000000004</v>
      </c>
      <c r="F36" s="12"/>
      <c r="G36" s="50"/>
      <c r="H36" s="8"/>
    </row>
    <row r="37" spans="2:8">
      <c r="C37" s="61" t="s">
        <v>17</v>
      </c>
      <c r="D37" s="7"/>
      <c r="E37" s="8"/>
      <c r="F37" s="12"/>
      <c r="G37" s="50"/>
      <c r="H37" s="8"/>
    </row>
    <row r="38" spans="2:8">
      <c r="B38" s="15"/>
      <c r="C38" s="62" t="s">
        <v>100</v>
      </c>
      <c r="D38" s="10" t="s">
        <v>18</v>
      </c>
      <c r="E38" s="11">
        <v>2</v>
      </c>
      <c r="F38" s="12"/>
      <c r="G38" s="50"/>
      <c r="H38" s="11"/>
    </row>
    <row r="39" spans="2:8">
      <c r="B39" s="15"/>
      <c r="C39" s="62" t="s">
        <v>101</v>
      </c>
      <c r="D39" s="10" t="s">
        <v>13</v>
      </c>
      <c r="E39" s="11">
        <v>4</v>
      </c>
      <c r="F39" s="12"/>
      <c r="G39" s="50"/>
      <c r="H39" s="11"/>
    </row>
    <row r="40" spans="2:8">
      <c r="B40" s="15"/>
      <c r="C40" s="62" t="s">
        <v>102</v>
      </c>
      <c r="D40" s="10" t="s">
        <v>18</v>
      </c>
      <c r="E40" s="11">
        <v>1</v>
      </c>
      <c r="F40" s="12"/>
      <c r="G40" s="50"/>
      <c r="H40" s="11"/>
    </row>
    <row r="41" spans="2:8" ht="25.5">
      <c r="B41" s="15"/>
      <c r="C41" s="64" t="s">
        <v>103</v>
      </c>
      <c r="D41" s="10" t="s">
        <v>13</v>
      </c>
      <c r="E41" s="11">
        <v>6</v>
      </c>
      <c r="F41" s="12"/>
      <c r="G41" s="50"/>
      <c r="H41" s="11"/>
    </row>
    <row r="42" spans="2:8">
      <c r="B42" s="15"/>
      <c r="C42" s="62" t="s">
        <v>104</v>
      </c>
      <c r="D42" s="10" t="s">
        <v>18</v>
      </c>
      <c r="E42" s="11">
        <v>1</v>
      </c>
      <c r="F42" s="12"/>
      <c r="G42" s="50"/>
      <c r="H42" s="11"/>
    </row>
    <row r="43" spans="2:8">
      <c r="B43" s="15"/>
      <c r="C43" s="53" t="s">
        <v>105</v>
      </c>
      <c r="D43" s="10" t="s">
        <v>18</v>
      </c>
      <c r="E43" s="11">
        <v>1</v>
      </c>
      <c r="F43" s="12"/>
      <c r="G43" s="50"/>
      <c r="H43" s="11"/>
    </row>
    <row r="44" spans="2:8">
      <c r="C44" s="61" t="s">
        <v>22</v>
      </c>
      <c r="D44" s="7"/>
      <c r="E44" s="8"/>
      <c r="F44" s="12"/>
      <c r="G44" s="50"/>
      <c r="H44" s="8"/>
    </row>
    <row r="45" spans="2:8" ht="38.25">
      <c r="B45" s="15"/>
      <c r="C45" s="43" t="s">
        <v>106</v>
      </c>
      <c r="D45" s="7" t="s">
        <v>9</v>
      </c>
      <c r="E45" s="45">
        <f>6*2.44*1.53+2*2.44*2.25+3*0.9*2.1+1.5*2.1+1.55*2.44+2*0.9*2.44</f>
        <v>50.373200000000004</v>
      </c>
      <c r="F45" s="12"/>
      <c r="G45" s="50"/>
      <c r="H45" s="11"/>
    </row>
    <row r="46" spans="2:8">
      <c r="B46" s="15"/>
      <c r="C46" s="62" t="s">
        <v>23</v>
      </c>
      <c r="D46" s="10" t="s">
        <v>5</v>
      </c>
      <c r="E46" s="11">
        <v>4</v>
      </c>
      <c r="F46" s="12"/>
      <c r="G46" s="50"/>
      <c r="H46" s="11"/>
    </row>
    <row r="47" spans="2:8" ht="38.25">
      <c r="B47" s="15"/>
      <c r="C47" s="43" t="s">
        <v>107</v>
      </c>
      <c r="D47" s="7" t="s">
        <v>9</v>
      </c>
      <c r="E47" s="11">
        <f>738.674/10.76</f>
        <v>68.650000000000006</v>
      </c>
      <c r="F47" s="12"/>
      <c r="G47" s="50"/>
      <c r="H47" s="11"/>
    </row>
    <row r="48" spans="2:8">
      <c r="B48" s="15"/>
      <c r="C48" s="53" t="s">
        <v>24</v>
      </c>
      <c r="D48" s="10" t="s">
        <v>5</v>
      </c>
      <c r="E48" s="11">
        <v>14</v>
      </c>
      <c r="F48" s="12"/>
      <c r="G48" s="50"/>
      <c r="H48" s="11"/>
    </row>
    <row r="49" spans="2:8">
      <c r="C49" s="61" t="s">
        <v>25</v>
      </c>
      <c r="D49" s="7"/>
      <c r="E49" s="8"/>
      <c r="F49" s="12"/>
      <c r="G49" s="50"/>
      <c r="H49" s="8"/>
    </row>
    <row r="50" spans="2:8" ht="25.5">
      <c r="B50" s="15"/>
      <c r="C50" s="43" t="s">
        <v>108</v>
      </c>
      <c r="D50" s="10" t="s">
        <v>9</v>
      </c>
      <c r="E50" s="11">
        <v>240.8</v>
      </c>
      <c r="F50" s="12"/>
      <c r="G50" s="50"/>
      <c r="H50" s="11"/>
    </row>
    <row r="51" spans="2:8">
      <c r="C51" s="61" t="s">
        <v>109</v>
      </c>
      <c r="D51" s="7"/>
      <c r="E51" s="8"/>
      <c r="F51" s="12"/>
      <c r="G51" s="50"/>
      <c r="H51" s="8"/>
    </row>
    <row r="52" spans="2:8" ht="25.5">
      <c r="B52" s="15"/>
      <c r="C52" s="43" t="s">
        <v>108</v>
      </c>
      <c r="D52" s="10" t="s">
        <v>9</v>
      </c>
      <c r="E52" s="11">
        <f>364.8*2</f>
        <v>729.6</v>
      </c>
      <c r="F52" s="12"/>
      <c r="G52" s="50"/>
      <c r="H52" s="11"/>
    </row>
    <row r="53" spans="2:8">
      <c r="C53" s="61" t="s">
        <v>26</v>
      </c>
      <c r="D53" s="7"/>
      <c r="E53" s="8"/>
      <c r="F53" s="12"/>
      <c r="G53" s="50"/>
      <c r="H53" s="8"/>
    </row>
    <row r="54" spans="2:8" ht="25.5">
      <c r="B54" s="15"/>
      <c r="C54" s="62" t="s">
        <v>110</v>
      </c>
      <c r="D54" s="36" t="s">
        <v>5</v>
      </c>
      <c r="E54" s="37">
        <v>2</v>
      </c>
      <c r="F54" s="12"/>
      <c r="G54" s="37"/>
      <c r="H54" s="11"/>
    </row>
    <row r="55" spans="2:8">
      <c r="B55" s="15"/>
      <c r="C55" s="53" t="s">
        <v>27</v>
      </c>
      <c r="D55" s="10" t="s">
        <v>13</v>
      </c>
      <c r="E55" s="11">
        <v>8</v>
      </c>
      <c r="F55" s="12"/>
      <c r="G55" s="50"/>
      <c r="H55" s="11"/>
    </row>
    <row r="56" spans="2:8" ht="24">
      <c r="B56" s="15"/>
      <c r="C56" s="53" t="s">
        <v>28</v>
      </c>
      <c r="D56" s="10" t="s">
        <v>9</v>
      </c>
      <c r="E56" s="11">
        <v>240</v>
      </c>
      <c r="F56" s="12"/>
      <c r="G56" s="50"/>
      <c r="H56" s="11"/>
    </row>
    <row r="57" spans="2:8" ht="24">
      <c r="B57" s="15"/>
      <c r="C57" s="53" t="s">
        <v>29</v>
      </c>
      <c r="D57" s="10" t="s">
        <v>13</v>
      </c>
      <c r="E57" s="11">
        <v>250</v>
      </c>
      <c r="F57" s="12"/>
      <c r="G57" s="50"/>
      <c r="H57" s="11"/>
    </row>
    <row r="58" spans="2:8">
      <c r="C58" s="61" t="s">
        <v>30</v>
      </c>
      <c r="D58" s="7"/>
      <c r="E58" s="8"/>
      <c r="F58" s="12"/>
      <c r="G58" s="50"/>
      <c r="H58" s="8"/>
    </row>
    <row r="59" spans="2:8">
      <c r="B59" s="15"/>
      <c r="C59" s="53" t="s">
        <v>146</v>
      </c>
      <c r="D59" s="10" t="s">
        <v>9</v>
      </c>
      <c r="E59" s="8">
        <f>17.44*0.4</f>
        <v>6.9760000000000009</v>
      </c>
      <c r="F59" s="12"/>
      <c r="G59" s="50"/>
      <c r="H59" s="11"/>
    </row>
    <row r="60" spans="2:8">
      <c r="B60" s="15"/>
      <c r="C60" s="53" t="s">
        <v>31</v>
      </c>
      <c r="D60" s="10" t="s">
        <v>9</v>
      </c>
      <c r="E60" s="11">
        <v>1072.67884</v>
      </c>
      <c r="F60" s="12"/>
      <c r="G60" s="50"/>
      <c r="H60" s="11"/>
    </row>
    <row r="61" spans="2:8">
      <c r="B61" s="15"/>
      <c r="C61" s="53" t="s">
        <v>32</v>
      </c>
      <c r="D61" s="10" t="s">
        <v>9</v>
      </c>
      <c r="E61" s="11">
        <v>80.850000000000009</v>
      </c>
      <c r="F61" s="12"/>
      <c r="G61" s="50"/>
      <c r="H61" s="11"/>
    </row>
    <row r="62" spans="2:8">
      <c r="B62" s="15"/>
      <c r="C62" s="53" t="s">
        <v>33</v>
      </c>
      <c r="D62" s="10" t="s">
        <v>9</v>
      </c>
      <c r="E62" s="11">
        <v>186.2</v>
      </c>
      <c r="F62" s="12"/>
      <c r="G62" s="50"/>
      <c r="H62" s="11"/>
    </row>
    <row r="63" spans="2:8">
      <c r="C63" s="61" t="s">
        <v>34</v>
      </c>
      <c r="D63" s="7"/>
      <c r="E63" s="8"/>
      <c r="F63" s="12"/>
      <c r="G63" s="50"/>
      <c r="H63" s="8"/>
    </row>
    <row r="64" spans="2:8">
      <c r="B64" s="15"/>
      <c r="C64" s="53" t="s">
        <v>35</v>
      </c>
      <c r="D64" s="10" t="s">
        <v>36</v>
      </c>
      <c r="E64" s="11">
        <v>1</v>
      </c>
      <c r="F64" s="12"/>
      <c r="G64" s="50"/>
      <c r="H64" s="11"/>
    </row>
    <row r="65" spans="2:8">
      <c r="B65" s="15"/>
      <c r="C65" s="53"/>
      <c r="D65" s="10"/>
      <c r="E65" s="11"/>
      <c r="F65" s="12"/>
      <c r="G65" s="50"/>
      <c r="H65" s="11"/>
    </row>
    <row r="66" spans="2:8">
      <c r="C66" s="60" t="s">
        <v>37</v>
      </c>
      <c r="D66" s="7"/>
      <c r="E66" s="8"/>
      <c r="F66" s="12"/>
      <c r="G66" s="50"/>
      <c r="H66" s="8"/>
    </row>
    <row r="67" spans="2:8" ht="72">
      <c r="B67" s="15"/>
      <c r="C67" s="53" t="s">
        <v>39</v>
      </c>
      <c r="D67" s="10" t="s">
        <v>38</v>
      </c>
      <c r="E67" s="11">
        <v>44</v>
      </c>
      <c r="F67" s="12"/>
      <c r="G67" s="50"/>
      <c r="H67" s="11"/>
    </row>
    <row r="68" spans="2:8" ht="60">
      <c r="B68" s="15"/>
      <c r="C68" s="53" t="s">
        <v>40</v>
      </c>
      <c r="D68" s="10" t="s">
        <v>38</v>
      </c>
      <c r="E68" s="11">
        <v>44</v>
      </c>
      <c r="F68" s="12"/>
      <c r="G68" s="50"/>
      <c r="H68" s="11"/>
    </row>
    <row r="69" spans="2:8">
      <c r="B69" s="15"/>
      <c r="C69" s="65" t="s">
        <v>111</v>
      </c>
      <c r="D69" s="10" t="s">
        <v>38</v>
      </c>
      <c r="E69" s="11">
        <v>11</v>
      </c>
      <c r="F69" s="12"/>
      <c r="G69" s="50"/>
      <c r="H69" s="11"/>
    </row>
    <row r="70" spans="2:8">
      <c r="B70" s="15"/>
      <c r="C70" s="65" t="s">
        <v>112</v>
      </c>
      <c r="D70" s="10" t="s">
        <v>38</v>
      </c>
      <c r="E70" s="11">
        <v>1</v>
      </c>
      <c r="F70" s="12"/>
      <c r="G70" s="50"/>
      <c r="H70" s="11"/>
    </row>
    <row r="71" spans="2:8">
      <c r="B71" s="15"/>
      <c r="C71" s="43" t="s">
        <v>113</v>
      </c>
      <c r="D71" s="10" t="s">
        <v>38</v>
      </c>
      <c r="E71" s="11">
        <v>4</v>
      </c>
      <c r="F71" s="12"/>
      <c r="G71" s="50"/>
      <c r="H71" s="11"/>
    </row>
    <row r="72" spans="2:8" ht="25.5">
      <c r="B72" s="15"/>
      <c r="C72" s="65" t="s">
        <v>114</v>
      </c>
      <c r="D72" s="10" t="s">
        <v>38</v>
      </c>
      <c r="E72" s="11">
        <v>12</v>
      </c>
      <c r="F72" s="12"/>
      <c r="G72" s="50"/>
      <c r="H72" s="11"/>
    </row>
    <row r="73" spans="2:8" ht="36">
      <c r="B73" s="15"/>
      <c r="C73" s="53" t="s">
        <v>43</v>
      </c>
      <c r="D73" s="10" t="s">
        <v>38</v>
      </c>
      <c r="E73" s="11">
        <v>12</v>
      </c>
      <c r="F73" s="12"/>
      <c r="G73" s="50"/>
      <c r="H73" s="11"/>
    </row>
    <row r="74" spans="2:8" ht="24">
      <c r="B74" s="15"/>
      <c r="C74" s="53" t="s">
        <v>115</v>
      </c>
      <c r="D74" s="10" t="s">
        <v>38</v>
      </c>
      <c r="E74" s="11">
        <v>7</v>
      </c>
      <c r="F74" s="12"/>
      <c r="G74" s="50"/>
      <c r="H74" s="11"/>
    </row>
    <row r="75" spans="2:8" ht="48">
      <c r="B75" s="15"/>
      <c r="C75" s="53" t="s">
        <v>44</v>
      </c>
      <c r="D75" s="10" t="s">
        <v>38</v>
      </c>
      <c r="E75" s="11">
        <v>2</v>
      </c>
      <c r="F75" s="12"/>
      <c r="G75" s="50"/>
      <c r="H75" s="11"/>
    </row>
    <row r="76" spans="2:8" ht="24">
      <c r="B76" s="15"/>
      <c r="C76" s="53" t="s">
        <v>116</v>
      </c>
      <c r="D76" s="10" t="s">
        <v>38</v>
      </c>
      <c r="E76" s="11">
        <v>2</v>
      </c>
      <c r="F76" s="12"/>
      <c r="G76" s="50"/>
      <c r="H76" s="11"/>
    </row>
    <row r="77" spans="2:8" ht="48">
      <c r="B77" s="15"/>
      <c r="C77" s="53" t="s">
        <v>45</v>
      </c>
      <c r="D77" s="10" t="s">
        <v>38</v>
      </c>
      <c r="E77" s="11">
        <v>2</v>
      </c>
      <c r="F77" s="12"/>
      <c r="G77" s="50"/>
      <c r="H77" s="11"/>
    </row>
    <row r="78" spans="2:8">
      <c r="B78" s="15"/>
      <c r="C78" s="92" t="s">
        <v>147</v>
      </c>
      <c r="D78" s="93" t="s">
        <v>148</v>
      </c>
      <c r="E78" s="94">
        <v>16</v>
      </c>
      <c r="F78" s="12"/>
      <c r="G78" s="50"/>
      <c r="H78" s="11"/>
    </row>
    <row r="79" spans="2:8">
      <c r="B79" s="15"/>
      <c r="C79" s="92" t="s">
        <v>149</v>
      </c>
      <c r="D79" s="93" t="s">
        <v>148</v>
      </c>
      <c r="E79" s="94">
        <v>1</v>
      </c>
      <c r="F79" s="12"/>
      <c r="G79" s="50"/>
      <c r="H79" s="11"/>
    </row>
    <row r="80" spans="2:8">
      <c r="B80" s="15"/>
      <c r="C80" s="92" t="s">
        <v>150</v>
      </c>
      <c r="D80" s="93" t="s">
        <v>89</v>
      </c>
      <c r="E80" s="94">
        <v>1</v>
      </c>
      <c r="F80" s="12"/>
      <c r="G80" s="50"/>
      <c r="H80" s="11"/>
    </row>
    <row r="81" spans="2:8">
      <c r="B81" s="13"/>
      <c r="C81" s="92" t="s">
        <v>151</v>
      </c>
      <c r="D81" s="93" t="s">
        <v>148</v>
      </c>
      <c r="E81" s="94">
        <v>1</v>
      </c>
      <c r="F81" s="12"/>
      <c r="G81" s="50"/>
      <c r="H81" s="8"/>
    </row>
    <row r="82" spans="2:8" ht="15.75" thickBot="1">
      <c r="C82" s="52" t="s">
        <v>46</v>
      </c>
      <c r="D82" s="7"/>
      <c r="E82" s="8"/>
      <c r="F82" s="12"/>
      <c r="G82" s="50"/>
      <c r="H82" s="8"/>
    </row>
    <row r="83" spans="2:8" ht="72.75" thickTop="1">
      <c r="B83" s="13"/>
      <c r="C83" s="54" t="s">
        <v>47</v>
      </c>
      <c r="D83" s="7" t="s">
        <v>38</v>
      </c>
      <c r="E83" s="8">
        <v>12</v>
      </c>
      <c r="F83" s="12"/>
      <c r="G83" s="50"/>
      <c r="H83" s="8"/>
    </row>
    <row r="84" spans="2:8" ht="60">
      <c r="B84" s="13"/>
      <c r="C84" s="54" t="s">
        <v>40</v>
      </c>
      <c r="D84" s="7" t="s">
        <v>38</v>
      </c>
      <c r="E84" s="8">
        <v>12</v>
      </c>
      <c r="F84" s="12"/>
      <c r="G84" s="50"/>
      <c r="H84" s="8"/>
    </row>
    <row r="85" spans="2:8" ht="72">
      <c r="B85" s="13"/>
      <c r="C85" s="54" t="s">
        <v>41</v>
      </c>
      <c r="D85" s="7" t="s">
        <v>38</v>
      </c>
      <c r="E85" s="8">
        <v>3</v>
      </c>
      <c r="F85" s="12"/>
      <c r="G85" s="50"/>
      <c r="H85" s="8"/>
    </row>
    <row r="86" spans="2:8" ht="60">
      <c r="B86" s="13"/>
      <c r="C86" s="54" t="s">
        <v>42</v>
      </c>
      <c r="D86" s="7" t="s">
        <v>38</v>
      </c>
      <c r="E86" s="8">
        <v>1</v>
      </c>
      <c r="F86" s="12"/>
      <c r="G86" s="50"/>
      <c r="H86" s="8"/>
    </row>
    <row r="87" spans="2:8" ht="72">
      <c r="B87" s="13"/>
      <c r="C87" s="54" t="s">
        <v>48</v>
      </c>
      <c r="D87" s="7" t="s">
        <v>38</v>
      </c>
      <c r="E87" s="8">
        <v>12</v>
      </c>
      <c r="F87" s="12"/>
      <c r="G87" s="50"/>
      <c r="H87" s="8"/>
    </row>
    <row r="88" spans="2:8" ht="36">
      <c r="B88" s="13"/>
      <c r="C88" s="54" t="s">
        <v>49</v>
      </c>
      <c r="D88" s="7" t="s">
        <v>38</v>
      </c>
      <c r="E88" s="8">
        <v>8</v>
      </c>
      <c r="F88" s="12"/>
      <c r="G88" s="50"/>
      <c r="H88" s="8"/>
    </row>
    <row r="89" spans="2:8" ht="24">
      <c r="B89" s="13"/>
      <c r="C89" s="54" t="s">
        <v>50</v>
      </c>
      <c r="D89" s="7" t="s">
        <v>38</v>
      </c>
      <c r="E89" s="8">
        <v>7</v>
      </c>
      <c r="F89" s="12"/>
      <c r="G89" s="50"/>
      <c r="H89" s="8"/>
    </row>
    <row r="90" spans="2:8" ht="36">
      <c r="B90" s="13"/>
      <c r="C90" s="54" t="s">
        <v>51</v>
      </c>
      <c r="D90" s="7" t="s">
        <v>10</v>
      </c>
      <c r="E90" s="8">
        <v>70</v>
      </c>
      <c r="F90" s="12"/>
      <c r="G90" s="50"/>
      <c r="H90" s="8"/>
    </row>
    <row r="91" spans="2:8" ht="24">
      <c r="B91" s="13"/>
      <c r="C91" s="54" t="s">
        <v>52</v>
      </c>
      <c r="D91" s="7" t="s">
        <v>53</v>
      </c>
      <c r="E91" s="8">
        <v>1</v>
      </c>
      <c r="F91" s="12"/>
      <c r="G91" s="50"/>
      <c r="H91" s="8"/>
    </row>
    <row r="92" spans="2:8" ht="36">
      <c r="B92" s="13"/>
      <c r="C92" s="54" t="s">
        <v>54</v>
      </c>
      <c r="D92" s="7" t="s">
        <v>53</v>
      </c>
      <c r="E92" s="8">
        <v>1</v>
      </c>
      <c r="F92" s="12"/>
      <c r="G92" s="50"/>
      <c r="H92" s="8"/>
    </row>
    <row r="93" spans="2:8">
      <c r="B93" s="13"/>
      <c r="C93" s="54" t="s">
        <v>55</v>
      </c>
      <c r="D93" s="7" t="s">
        <v>9</v>
      </c>
      <c r="E93" s="8">
        <f>8*8</f>
        <v>64</v>
      </c>
      <c r="F93" s="12"/>
      <c r="G93" s="50"/>
      <c r="H93" s="8"/>
    </row>
    <row r="94" spans="2:8">
      <c r="B94" s="13"/>
      <c r="C94" s="54" t="s">
        <v>56</v>
      </c>
      <c r="D94" s="7" t="s">
        <v>36</v>
      </c>
      <c r="E94" s="8">
        <v>1</v>
      </c>
      <c r="F94" s="12"/>
      <c r="G94" s="50"/>
      <c r="H94" s="8"/>
    </row>
    <row r="95" spans="2:8" ht="24">
      <c r="B95" s="13"/>
      <c r="C95" s="54" t="s">
        <v>57</v>
      </c>
      <c r="D95" s="7" t="s">
        <v>18</v>
      </c>
      <c r="E95" s="8">
        <v>1</v>
      </c>
      <c r="F95" s="12"/>
      <c r="G95" s="50"/>
      <c r="H95" s="8"/>
    </row>
    <row r="96" spans="2:8">
      <c r="B96" s="13"/>
      <c r="C96" s="54"/>
      <c r="D96" s="7"/>
      <c r="E96" s="8"/>
      <c r="F96" s="12"/>
      <c r="G96" s="50"/>
      <c r="H96" s="8"/>
    </row>
    <row r="97" spans="2:8" ht="15.75" thickBot="1">
      <c r="C97" s="56" t="s">
        <v>58</v>
      </c>
      <c r="D97" s="7"/>
      <c r="E97" s="8"/>
      <c r="F97" s="12"/>
      <c r="G97" s="50"/>
      <c r="H97" s="8"/>
    </row>
    <row r="98" spans="2:8" ht="24.75" thickTop="1">
      <c r="B98" s="13"/>
      <c r="C98" s="54" t="s">
        <v>59</v>
      </c>
      <c r="D98" s="7" t="s">
        <v>38</v>
      </c>
      <c r="E98" s="8">
        <v>18</v>
      </c>
      <c r="F98" s="12"/>
      <c r="G98" s="50"/>
      <c r="H98" s="8"/>
    </row>
    <row r="99" spans="2:8" ht="24">
      <c r="B99" s="13"/>
      <c r="C99" s="54" t="s">
        <v>60</v>
      </c>
      <c r="D99" s="7" t="s">
        <v>38</v>
      </c>
      <c r="E99" s="8">
        <v>3</v>
      </c>
      <c r="F99" s="12"/>
      <c r="G99" s="50"/>
      <c r="H99" s="8"/>
    </row>
    <row r="100" spans="2:8" ht="24">
      <c r="B100" s="13"/>
      <c r="C100" s="54" t="s">
        <v>61</v>
      </c>
      <c r="D100" s="7" t="s">
        <v>38</v>
      </c>
      <c r="E100" s="8">
        <v>3</v>
      </c>
      <c r="F100" s="12"/>
      <c r="G100" s="50"/>
      <c r="H100" s="8"/>
    </row>
    <row r="101" spans="2:8" ht="36">
      <c r="B101" s="13"/>
      <c r="C101" s="54" t="s">
        <v>62</v>
      </c>
      <c r="D101" s="7" t="s">
        <v>38</v>
      </c>
      <c r="E101" s="8">
        <v>6</v>
      </c>
      <c r="F101" s="12"/>
      <c r="G101" s="50"/>
      <c r="H101" s="8"/>
    </row>
    <row r="102" spans="2:8" ht="24">
      <c r="B102" s="13"/>
      <c r="C102" s="54" t="s">
        <v>63</v>
      </c>
      <c r="D102" s="7" t="s">
        <v>38</v>
      </c>
      <c r="E102" s="8">
        <v>25</v>
      </c>
      <c r="F102" s="12"/>
      <c r="G102" s="50"/>
      <c r="H102" s="8"/>
    </row>
    <row r="103" spans="2:8" ht="24">
      <c r="B103" s="13"/>
      <c r="C103" s="54" t="s">
        <v>64</v>
      </c>
      <c r="D103" s="7" t="s">
        <v>38</v>
      </c>
      <c r="E103" s="8">
        <v>74</v>
      </c>
      <c r="F103" s="12"/>
      <c r="G103" s="50"/>
      <c r="H103" s="8"/>
    </row>
    <row r="104" spans="2:8" ht="24">
      <c r="B104" s="13"/>
      <c r="C104" s="54" t="s">
        <v>65</v>
      </c>
      <c r="D104" s="7" t="s">
        <v>38</v>
      </c>
      <c r="E104" s="8">
        <v>4</v>
      </c>
      <c r="F104" s="12"/>
      <c r="G104" s="50"/>
      <c r="H104" s="8"/>
    </row>
    <row r="105" spans="2:8" ht="15.75" thickBot="1">
      <c r="B105" s="13"/>
      <c r="C105" s="54"/>
      <c r="D105" s="7"/>
      <c r="E105" s="8"/>
      <c r="F105" s="12"/>
      <c r="G105" s="50"/>
      <c r="H105" s="8"/>
    </row>
    <row r="106" spans="2:8" ht="15.75" thickBot="1">
      <c r="B106" s="13"/>
      <c r="C106" s="66" t="s">
        <v>117</v>
      </c>
      <c r="D106" s="7"/>
      <c r="E106" s="8"/>
      <c r="F106" s="12"/>
      <c r="G106" s="50"/>
      <c r="H106" s="8"/>
    </row>
    <row r="107" spans="2:8">
      <c r="B107" s="13"/>
      <c r="C107" s="67" t="s">
        <v>118</v>
      </c>
      <c r="D107" s="68"/>
      <c r="E107" s="83"/>
      <c r="F107" s="12"/>
      <c r="G107" s="84"/>
      <c r="H107" s="8"/>
    </row>
    <row r="108" spans="2:8">
      <c r="B108" s="13"/>
      <c r="C108" s="59" t="s">
        <v>119</v>
      </c>
      <c r="D108" s="69" t="s">
        <v>8</v>
      </c>
      <c r="E108" s="85">
        <f>(70*0.5*0.5)</f>
        <v>17.5</v>
      </c>
      <c r="F108" s="12"/>
      <c r="G108" s="84"/>
      <c r="H108" s="8"/>
    </row>
    <row r="109" spans="2:8">
      <c r="B109" s="13"/>
      <c r="C109" s="59" t="s">
        <v>120</v>
      </c>
      <c r="D109" s="69" t="s">
        <v>8</v>
      </c>
      <c r="E109" s="85">
        <f>(E108-E110)*1.5</f>
        <v>7.875</v>
      </c>
      <c r="F109" s="12"/>
      <c r="G109" s="84"/>
      <c r="H109" s="8"/>
    </row>
    <row r="110" spans="2:8">
      <c r="B110" s="13"/>
      <c r="C110" s="59" t="s">
        <v>121</v>
      </c>
      <c r="D110" s="69" t="s">
        <v>8</v>
      </c>
      <c r="E110" s="85">
        <f>70*0.35*0.5</f>
        <v>12.25</v>
      </c>
      <c r="F110" s="12"/>
      <c r="G110" s="84"/>
      <c r="H110" s="8"/>
    </row>
    <row r="111" spans="2:8">
      <c r="B111" s="13"/>
      <c r="C111" s="62" t="s">
        <v>122</v>
      </c>
      <c r="D111" s="70" t="s">
        <v>1</v>
      </c>
      <c r="E111" s="85">
        <v>1</v>
      </c>
      <c r="F111" s="12"/>
      <c r="G111" s="84"/>
      <c r="H111" s="8"/>
    </row>
    <row r="112" spans="2:8">
      <c r="B112" s="13"/>
      <c r="C112" s="67" t="s">
        <v>123</v>
      </c>
      <c r="D112" s="71"/>
      <c r="E112" s="86"/>
      <c r="F112" s="12"/>
      <c r="G112" s="84"/>
      <c r="H112" s="8"/>
    </row>
    <row r="113" spans="2:8">
      <c r="B113" s="13"/>
      <c r="C113" s="72" t="s">
        <v>124</v>
      </c>
      <c r="D113" s="70" t="s">
        <v>1</v>
      </c>
      <c r="E113" s="85">
        <v>1</v>
      </c>
      <c r="F113" s="12"/>
      <c r="G113" s="84"/>
      <c r="H113" s="8"/>
    </row>
    <row r="114" spans="2:8">
      <c r="B114" s="13"/>
      <c r="C114" s="72" t="s">
        <v>125</v>
      </c>
      <c r="D114" s="69" t="s">
        <v>126</v>
      </c>
      <c r="E114" s="85">
        <v>300</v>
      </c>
      <c r="F114" s="12"/>
      <c r="G114" s="84"/>
      <c r="H114" s="8"/>
    </row>
    <row r="115" spans="2:8">
      <c r="B115" s="13"/>
      <c r="C115" s="72" t="s">
        <v>127</v>
      </c>
      <c r="D115" s="69" t="s">
        <v>126</v>
      </c>
      <c r="E115" s="85">
        <v>600</v>
      </c>
      <c r="F115" s="12"/>
      <c r="G115" s="84"/>
      <c r="H115" s="8"/>
    </row>
    <row r="116" spans="2:8">
      <c r="B116" s="13"/>
      <c r="C116" s="73" t="s">
        <v>128</v>
      </c>
      <c r="D116" s="74" t="s">
        <v>126</v>
      </c>
      <c r="E116" s="87">
        <v>40</v>
      </c>
      <c r="F116" s="12"/>
      <c r="G116" s="84"/>
      <c r="H116" s="8"/>
    </row>
    <row r="117" spans="2:8">
      <c r="B117" s="13"/>
      <c r="C117" s="73" t="s">
        <v>129</v>
      </c>
      <c r="D117" s="74" t="s">
        <v>126</v>
      </c>
      <c r="E117" s="87">
        <v>300</v>
      </c>
      <c r="F117" s="12"/>
      <c r="G117" s="84"/>
      <c r="H117" s="8"/>
    </row>
    <row r="118" spans="2:8">
      <c r="B118" s="13"/>
      <c r="C118" s="73" t="s">
        <v>130</v>
      </c>
      <c r="D118" s="75" t="s">
        <v>126</v>
      </c>
      <c r="E118" s="85">
        <f>(5+50)*0.5</f>
        <v>27.5</v>
      </c>
      <c r="F118" s="12"/>
      <c r="G118" s="84"/>
      <c r="H118" s="8"/>
    </row>
    <row r="119" spans="2:8">
      <c r="B119" s="13"/>
      <c r="C119" s="72" t="s">
        <v>131</v>
      </c>
      <c r="D119" s="70" t="s">
        <v>1</v>
      </c>
      <c r="E119" s="85">
        <v>1</v>
      </c>
      <c r="F119" s="12"/>
      <c r="G119" s="84"/>
      <c r="H119" s="8"/>
    </row>
    <row r="120" spans="2:8">
      <c r="B120" s="13"/>
      <c r="C120" s="72" t="s">
        <v>132</v>
      </c>
      <c r="D120" s="70" t="s">
        <v>1</v>
      </c>
      <c r="E120" s="85">
        <v>1</v>
      </c>
      <c r="F120" s="12"/>
      <c r="G120" s="84"/>
      <c r="H120" s="8"/>
    </row>
    <row r="121" spans="2:8">
      <c r="B121" s="13"/>
      <c r="C121" s="72" t="s">
        <v>133</v>
      </c>
      <c r="D121" s="70" t="s">
        <v>1</v>
      </c>
      <c r="E121" s="85">
        <v>1</v>
      </c>
      <c r="F121" s="12"/>
      <c r="G121" s="84"/>
      <c r="H121" s="8"/>
    </row>
    <row r="122" spans="2:8">
      <c r="B122" s="13"/>
      <c r="C122" s="72" t="s">
        <v>134</v>
      </c>
      <c r="D122" s="70" t="s">
        <v>1</v>
      </c>
      <c r="E122" s="85">
        <v>1</v>
      </c>
      <c r="F122" s="12"/>
      <c r="G122" s="84"/>
      <c r="H122" s="8"/>
    </row>
    <row r="123" spans="2:8">
      <c r="B123" s="13"/>
      <c r="C123" s="72" t="s">
        <v>135</v>
      </c>
      <c r="D123" s="70" t="s">
        <v>1</v>
      </c>
      <c r="E123" s="85">
        <v>1</v>
      </c>
      <c r="F123" s="12"/>
      <c r="G123" s="84"/>
      <c r="H123" s="8"/>
    </row>
    <row r="124" spans="2:8">
      <c r="B124" s="13"/>
      <c r="C124" s="72" t="s">
        <v>136</v>
      </c>
      <c r="D124" s="70" t="s">
        <v>1</v>
      </c>
      <c r="E124" s="85">
        <v>5</v>
      </c>
      <c r="F124" s="12"/>
      <c r="G124" s="84"/>
      <c r="H124" s="8"/>
    </row>
    <row r="125" spans="2:8">
      <c r="B125" s="13"/>
      <c r="C125" s="72" t="s">
        <v>137</v>
      </c>
      <c r="D125" s="70" t="s">
        <v>1</v>
      </c>
      <c r="E125" s="85">
        <v>1</v>
      </c>
      <c r="F125" s="12"/>
      <c r="G125" s="84"/>
      <c r="H125" s="8"/>
    </row>
    <row r="126" spans="2:8">
      <c r="B126" s="13"/>
      <c r="C126" s="72" t="s">
        <v>138</v>
      </c>
      <c r="D126" s="70" t="s">
        <v>1</v>
      </c>
      <c r="E126" s="85">
        <v>1</v>
      </c>
      <c r="F126" s="12"/>
      <c r="G126" s="84"/>
      <c r="H126" s="8"/>
    </row>
    <row r="127" spans="2:8">
      <c r="B127" s="13"/>
      <c r="C127" s="72" t="s">
        <v>139</v>
      </c>
      <c r="D127" s="70" t="s">
        <v>1</v>
      </c>
      <c r="E127" s="85">
        <v>2</v>
      </c>
      <c r="F127" s="12"/>
      <c r="G127" s="84"/>
      <c r="H127" s="8"/>
    </row>
    <row r="128" spans="2:8">
      <c r="B128" s="13"/>
      <c r="C128" s="72" t="s">
        <v>140</v>
      </c>
      <c r="D128" s="70" t="s">
        <v>1</v>
      </c>
      <c r="E128" s="85">
        <v>15</v>
      </c>
      <c r="F128" s="12"/>
      <c r="G128" s="84"/>
      <c r="H128" s="8"/>
    </row>
    <row r="129" spans="2:8">
      <c r="B129" s="13"/>
      <c r="C129" s="72" t="s">
        <v>141</v>
      </c>
      <c r="D129" s="70" t="s">
        <v>1</v>
      </c>
      <c r="E129" s="85">
        <v>1</v>
      </c>
      <c r="F129" s="12"/>
      <c r="G129" s="84"/>
      <c r="H129" s="8"/>
    </row>
    <row r="130" spans="2:8" ht="24">
      <c r="B130" s="13"/>
      <c r="C130" s="72" t="s">
        <v>142</v>
      </c>
      <c r="D130" s="69" t="s">
        <v>1</v>
      </c>
      <c r="E130" s="85">
        <v>1</v>
      </c>
      <c r="F130" s="12"/>
      <c r="G130" s="84"/>
      <c r="H130" s="8"/>
    </row>
    <row r="131" spans="2:8">
      <c r="B131" s="13"/>
      <c r="C131" s="72" t="s">
        <v>143</v>
      </c>
      <c r="D131" s="69" t="s">
        <v>1</v>
      </c>
      <c r="E131" s="85">
        <v>1</v>
      </c>
      <c r="F131" s="12"/>
      <c r="G131" s="84"/>
      <c r="H131" s="8"/>
    </row>
    <row r="132" spans="2:8" ht="15.75" thickBot="1">
      <c r="B132" s="13"/>
      <c r="C132" s="72" t="s">
        <v>144</v>
      </c>
      <c r="D132" s="69" t="s">
        <v>89</v>
      </c>
      <c r="E132" s="85">
        <v>1</v>
      </c>
      <c r="F132" s="12"/>
      <c r="G132" s="84"/>
      <c r="H132" s="8"/>
    </row>
    <row r="133" spans="2:8" ht="15.75" thickBot="1">
      <c r="B133" s="13"/>
      <c r="C133" s="66" t="s">
        <v>123</v>
      </c>
      <c r="D133" s="69"/>
      <c r="E133" s="85"/>
      <c r="F133" s="12"/>
      <c r="G133" s="84"/>
      <c r="H133" s="8"/>
    </row>
    <row r="134" spans="2:8">
      <c r="B134" s="13"/>
      <c r="C134" s="95" t="s">
        <v>152</v>
      </c>
      <c r="D134" s="96"/>
      <c r="E134" s="97"/>
      <c r="F134" s="12"/>
      <c r="G134" s="98"/>
      <c r="H134" s="8"/>
    </row>
    <row r="135" spans="2:8">
      <c r="B135" s="13"/>
      <c r="C135" s="59" t="s">
        <v>153</v>
      </c>
      <c r="D135" s="99" t="s">
        <v>10</v>
      </c>
      <c r="E135" s="100">
        <v>8.9</v>
      </c>
      <c r="F135" s="12"/>
      <c r="G135" s="101"/>
      <c r="H135" s="8"/>
    </row>
    <row r="136" spans="2:8">
      <c r="B136" s="13"/>
      <c r="C136" s="59" t="s">
        <v>154</v>
      </c>
      <c r="D136" s="99" t="s">
        <v>10</v>
      </c>
      <c r="E136" s="100">
        <v>2.95</v>
      </c>
      <c r="F136" s="12"/>
      <c r="G136" s="101"/>
      <c r="H136" s="8"/>
    </row>
    <row r="137" spans="2:8">
      <c r="B137" s="13"/>
      <c r="C137" s="102" t="s">
        <v>155</v>
      </c>
      <c r="D137" s="99" t="s">
        <v>156</v>
      </c>
      <c r="E137" s="100">
        <v>3.5600000000000005</v>
      </c>
      <c r="F137" s="12"/>
      <c r="G137" s="101"/>
      <c r="H137" s="8"/>
    </row>
    <row r="138" spans="2:8">
      <c r="B138" s="13"/>
      <c r="C138" s="102" t="s">
        <v>157</v>
      </c>
      <c r="D138" s="99" t="s">
        <v>156</v>
      </c>
      <c r="E138" s="100">
        <v>3.5600000000000005</v>
      </c>
      <c r="F138" s="12"/>
      <c r="G138" s="101"/>
      <c r="H138" s="8"/>
    </row>
    <row r="139" spans="2:8">
      <c r="B139" s="13"/>
      <c r="C139" s="103" t="s">
        <v>158</v>
      </c>
      <c r="D139" s="104" t="s">
        <v>89</v>
      </c>
      <c r="E139" s="106">
        <v>1</v>
      </c>
      <c r="F139" s="12"/>
      <c r="G139" s="107"/>
      <c r="H139" s="8"/>
    </row>
    <row r="140" spans="2:8">
      <c r="B140" s="13"/>
      <c r="C140" s="103" t="s">
        <v>159</v>
      </c>
      <c r="D140" s="104" t="s">
        <v>89</v>
      </c>
      <c r="E140" s="106">
        <v>1</v>
      </c>
      <c r="F140" s="12"/>
      <c r="G140" s="107"/>
      <c r="H140" s="8"/>
    </row>
    <row r="141" spans="2:8">
      <c r="B141" s="13"/>
      <c r="C141" s="105" t="s">
        <v>43</v>
      </c>
      <c r="D141" s="104" t="s">
        <v>13</v>
      </c>
      <c r="E141" s="106">
        <v>1</v>
      </c>
      <c r="F141" s="12"/>
      <c r="G141" s="107"/>
      <c r="H141" s="8"/>
    </row>
    <row r="142" spans="2:8">
      <c r="B142" s="13"/>
      <c r="C142" s="103" t="s">
        <v>160</v>
      </c>
      <c r="D142" s="104" t="s">
        <v>89</v>
      </c>
      <c r="E142" s="106">
        <v>1</v>
      </c>
      <c r="F142" s="12"/>
      <c r="G142" s="107"/>
      <c r="H142" s="8"/>
    </row>
    <row r="143" spans="2:8">
      <c r="B143" s="13"/>
      <c r="C143" s="103" t="s">
        <v>161</v>
      </c>
      <c r="D143" s="104" t="s">
        <v>89</v>
      </c>
      <c r="E143" s="106">
        <v>1</v>
      </c>
      <c r="F143" s="12"/>
      <c r="G143" s="107"/>
      <c r="H143" s="8"/>
    </row>
    <row r="144" spans="2:8">
      <c r="B144" s="13"/>
      <c r="C144" s="72"/>
      <c r="D144" s="69"/>
      <c r="E144" s="85"/>
      <c r="F144" s="85"/>
      <c r="G144" s="84"/>
      <c r="H144" s="8"/>
    </row>
    <row r="145" spans="2:8">
      <c r="B145" s="13"/>
      <c r="C145" s="72"/>
      <c r="D145" s="69"/>
      <c r="E145" s="85"/>
      <c r="F145" s="85"/>
      <c r="G145" s="84"/>
      <c r="H145" s="8"/>
    </row>
    <row r="146" spans="2:8">
      <c r="B146" s="13"/>
      <c r="C146" s="72"/>
      <c r="D146" s="69"/>
      <c r="E146" s="85"/>
      <c r="F146" s="85"/>
      <c r="G146" s="84"/>
      <c r="H146" s="8"/>
    </row>
    <row r="147" spans="2:8" ht="15.75" thickBot="1">
      <c r="B147" s="13"/>
      <c r="C147" s="72"/>
      <c r="D147" s="69"/>
      <c r="E147" s="85"/>
      <c r="F147" s="85"/>
      <c r="G147" s="84"/>
      <c r="H147" s="8"/>
    </row>
    <row r="148" spans="2:8" ht="15" customHeight="1" thickBot="1">
      <c r="B148" s="21"/>
      <c r="C148" s="22"/>
      <c r="D148" s="115" t="s">
        <v>74</v>
      </c>
      <c r="E148" s="116"/>
      <c r="F148" s="116"/>
      <c r="G148" s="88">
        <f>SUM(G12:G143)</f>
        <v>0</v>
      </c>
      <c r="H148" s="8"/>
    </row>
    <row r="149" spans="2:8" ht="15.75" thickBot="1">
      <c r="B149" s="21"/>
      <c r="C149" s="22"/>
      <c r="D149" s="23"/>
      <c r="E149" s="24"/>
      <c r="F149" s="25"/>
      <c r="G149" s="24"/>
      <c r="H149" s="8"/>
    </row>
    <row r="150" spans="2:8" ht="15.75" thickBot="1">
      <c r="B150" s="21"/>
      <c r="C150" s="26" t="s">
        <v>66</v>
      </c>
      <c r="D150" s="23"/>
      <c r="E150" s="24"/>
      <c r="F150" s="25"/>
      <c r="G150" s="24"/>
      <c r="H150" s="8"/>
    </row>
    <row r="151" spans="2:8" ht="15.75" thickTop="1">
      <c r="B151" s="21"/>
      <c r="C151" s="22" t="s">
        <v>67</v>
      </c>
      <c r="D151" s="23"/>
      <c r="E151" s="39">
        <v>0.1</v>
      </c>
      <c r="F151" s="25"/>
      <c r="G151" s="24">
        <f>+G148*E151</f>
        <v>0</v>
      </c>
      <c r="H151" s="8"/>
    </row>
    <row r="152" spans="2:8">
      <c r="B152" s="21"/>
      <c r="C152" s="22" t="s">
        <v>68</v>
      </c>
      <c r="D152" s="23"/>
      <c r="E152" s="39">
        <v>0.04</v>
      </c>
      <c r="F152" s="25"/>
      <c r="G152" s="24">
        <f>+G148*E152</f>
        <v>0</v>
      </c>
      <c r="H152" s="8"/>
    </row>
    <row r="153" spans="2:8">
      <c r="B153" s="21"/>
      <c r="C153" s="22" t="s">
        <v>69</v>
      </c>
      <c r="D153" s="23"/>
      <c r="E153" s="39">
        <v>0.03</v>
      </c>
      <c r="F153" s="25"/>
      <c r="G153" s="24">
        <f>+G148*E153</f>
        <v>0</v>
      </c>
      <c r="H153" s="8"/>
    </row>
    <row r="154" spans="2:8">
      <c r="B154" s="21"/>
      <c r="C154" s="22" t="s">
        <v>70</v>
      </c>
      <c r="D154" s="23"/>
      <c r="E154" s="39">
        <v>0.01</v>
      </c>
      <c r="F154" s="25"/>
      <c r="G154" s="24">
        <f>+G148*E154</f>
        <v>0</v>
      </c>
      <c r="H154" s="8"/>
    </row>
    <row r="155" spans="2:8">
      <c r="B155" s="21"/>
      <c r="C155" s="22" t="s">
        <v>75</v>
      </c>
      <c r="D155" s="23"/>
      <c r="E155" s="39">
        <v>4.4999999999999998E-2</v>
      </c>
      <c r="F155" s="27"/>
      <c r="G155" s="24">
        <f>+G148*E155</f>
        <v>0</v>
      </c>
      <c r="H155" s="8"/>
    </row>
    <row r="156" spans="2:8">
      <c r="B156" s="21"/>
      <c r="C156" s="22" t="s">
        <v>76</v>
      </c>
      <c r="D156" s="23"/>
      <c r="E156" s="39">
        <v>0.05</v>
      </c>
      <c r="F156" s="27"/>
      <c r="G156" s="24">
        <f>+G148*E156</f>
        <v>0</v>
      </c>
      <c r="H156" s="8"/>
    </row>
    <row r="157" spans="2:8">
      <c r="B157" s="21"/>
      <c r="C157" s="22" t="s">
        <v>71</v>
      </c>
      <c r="D157" s="23"/>
      <c r="E157" s="39">
        <v>1E-3</v>
      </c>
      <c r="F157" s="25"/>
      <c r="G157" s="24">
        <f>+G148*E157</f>
        <v>0</v>
      </c>
      <c r="H157" s="8"/>
    </row>
    <row r="158" spans="2:8">
      <c r="B158" s="21"/>
      <c r="C158" s="22" t="s">
        <v>72</v>
      </c>
      <c r="D158" s="23"/>
      <c r="E158" s="39">
        <v>0.18</v>
      </c>
      <c r="F158" s="25"/>
      <c r="G158" s="24">
        <f>+G151*E158</f>
        <v>0</v>
      </c>
      <c r="H158" s="8"/>
    </row>
    <row r="159" spans="2:8" ht="15.75" thickBot="1">
      <c r="B159" s="21"/>
      <c r="C159" s="22"/>
      <c r="D159" s="23"/>
      <c r="E159" s="24"/>
      <c r="F159" s="25"/>
      <c r="G159" s="24"/>
      <c r="H159" s="8"/>
    </row>
    <row r="160" spans="2:8" ht="15.75" thickBot="1">
      <c r="B160" s="21"/>
      <c r="C160" s="22"/>
      <c r="D160" s="113" t="s">
        <v>77</v>
      </c>
      <c r="E160" s="114"/>
      <c r="F160" s="114"/>
      <c r="G160" s="89">
        <f>SUM(G151:G159)</f>
        <v>0</v>
      </c>
      <c r="H160" s="8"/>
    </row>
    <row r="161" spans="2:8">
      <c r="B161" s="21"/>
      <c r="C161" s="22"/>
      <c r="D161" s="23"/>
      <c r="E161" s="24"/>
      <c r="F161" s="25"/>
      <c r="G161" s="24"/>
      <c r="H161" s="8"/>
    </row>
    <row r="162" spans="2:8" ht="15.75" thickBot="1">
      <c r="B162" s="21"/>
      <c r="C162" s="22"/>
      <c r="D162" s="23"/>
      <c r="E162" s="24"/>
      <c r="F162" s="25"/>
      <c r="G162" s="24"/>
      <c r="H162" s="8"/>
    </row>
    <row r="163" spans="2:8" ht="15" customHeight="1" thickBot="1">
      <c r="B163" s="21"/>
      <c r="C163" s="22"/>
      <c r="D163" s="115" t="s">
        <v>78</v>
      </c>
      <c r="E163" s="116"/>
      <c r="F163" s="116"/>
      <c r="G163" s="88">
        <f>+G148+G160</f>
        <v>0</v>
      </c>
      <c r="H163" s="8"/>
    </row>
    <row r="164" spans="2:8">
      <c r="B164" s="21"/>
      <c r="C164" s="22"/>
      <c r="D164" s="23"/>
      <c r="E164" s="24"/>
      <c r="F164" s="25"/>
      <c r="G164" s="24"/>
      <c r="H164" s="8"/>
    </row>
    <row r="165" spans="2:8">
      <c r="B165" s="21"/>
      <c r="C165" s="28"/>
      <c r="D165" s="29"/>
      <c r="H165" s="8"/>
    </row>
    <row r="166" spans="2:8">
      <c r="B166" s="21"/>
      <c r="C166" s="30"/>
      <c r="D166" s="31"/>
      <c r="H166" s="8"/>
    </row>
    <row r="167" spans="2:8">
      <c r="B167" s="21"/>
      <c r="C167" s="117" t="s">
        <v>79</v>
      </c>
      <c r="D167" s="117"/>
      <c r="E167" s="117"/>
      <c r="F167" s="33"/>
      <c r="G167" s="32"/>
      <c r="H167" s="8"/>
    </row>
    <row r="168" spans="2:8">
      <c r="B168" s="21"/>
      <c r="C168" s="110"/>
      <c r="D168" s="110"/>
      <c r="E168" s="110"/>
      <c r="F168" s="33"/>
      <c r="G168" s="32"/>
      <c r="H168" s="8"/>
    </row>
    <row r="169" spans="2:8">
      <c r="B169" s="21"/>
      <c r="C169" s="111" t="s">
        <v>80</v>
      </c>
      <c r="D169" s="111"/>
      <c r="E169" s="111"/>
      <c r="F169" s="33"/>
      <c r="G169" s="32"/>
      <c r="H169" s="8"/>
    </row>
    <row r="170" spans="2:8">
      <c r="B170" s="34"/>
      <c r="C170" s="35"/>
      <c r="D170" s="36"/>
      <c r="E170" s="37"/>
      <c r="F170" s="38"/>
      <c r="G170" s="37"/>
      <c r="H170" s="8"/>
    </row>
  </sheetData>
  <mergeCells count="9">
    <mergeCell ref="B1:G1"/>
    <mergeCell ref="B6:G6"/>
    <mergeCell ref="C168:E168"/>
    <mergeCell ref="C169:E169"/>
    <mergeCell ref="D8:G9"/>
    <mergeCell ref="D160:F160"/>
    <mergeCell ref="D163:F163"/>
    <mergeCell ref="C167:E167"/>
    <mergeCell ref="D148:F148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&amp;L&amp;8&amp;F
&amp;P de &amp;N</oddFoot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2019-04-01T14:14:24Z</cp:lastPrinted>
  <dcterms:created xsi:type="dcterms:W3CDTF">2015-11-02T15:46:05Z</dcterms:created>
  <dcterms:modified xsi:type="dcterms:W3CDTF">2019-06-21T14:48:37Z</dcterms:modified>
</cp:coreProperties>
</file>