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heckCompatibility="1" defaultThemeVersion="124226"/>
  <bookViews>
    <workbookView xWindow="240" yWindow="105" windowWidth="16485" windowHeight="7815" tabRatio="770"/>
  </bookViews>
  <sheets>
    <sheet name="Baitoita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4">#REF!</definedName>
    <definedName name="\55">#REF!</definedName>
    <definedName name="\6">#REF!</definedName>
    <definedName name="\A">[1]Presup.!#REF!</definedName>
    <definedName name="\E">#REF!</definedName>
    <definedName name="\I">#REF!</definedName>
    <definedName name="\M">[1]Presup.!#REF!</definedName>
    <definedName name="\N">#REF!</definedName>
    <definedName name="\O">#REF!</definedName>
    <definedName name="\R">[1]Presup.!#REF!</definedName>
    <definedName name="\T">[1]Presup.!#REF!</definedName>
    <definedName name="\U">#REF!</definedName>
    <definedName name="\W">[2]Ago.94!#REF!</definedName>
    <definedName name="______CAL50">#REF!</definedName>
    <definedName name="______MZ1155">#REF!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CAL50">#REF!</definedName>
    <definedName name="_____hor210">'[3]anal term'!$G$1512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F">[4]A!#REF!</definedName>
    <definedName name="____hor210">'[3]anal term'!$G$1512</definedName>
    <definedName name="___CAL50">#REF!</definedName>
    <definedName name="___F">[4]A!#REF!</definedName>
    <definedName name="___hor210">'[3]anal term'!$G$1512</definedName>
    <definedName name="___MZ1155">#REF!</definedName>
    <definedName name="___mz125">#REF!</definedName>
    <definedName name="___MZ13">#REF!</definedName>
    <definedName name="___MZ14">#REF!</definedName>
    <definedName name="___MZ16">#REF!</definedName>
    <definedName name="___MZ17">#REF!</definedName>
    <definedName name="__123Graph_A" hidden="1">[4]A!#REF!</definedName>
    <definedName name="__123Graph_B" hidden="1">[4]A!#REF!</definedName>
    <definedName name="__123Graph_C" hidden="1">[4]A!#REF!</definedName>
    <definedName name="__123Graph_D" hidden="1">[4]A!#REF!</definedName>
    <definedName name="__123Graph_E" hidden="1">[4]A!#REF!</definedName>
    <definedName name="__123Graph_F" hidden="1">[4]A!#REF!</definedName>
    <definedName name="__F">[4]A!#REF!</definedName>
    <definedName name="__hor210">'[3]anal term'!$G$1512</definedName>
    <definedName name="_1">[5]A!#REF!</definedName>
    <definedName name="_AGR0102">'[6]LISTADO MATERIALES'!$G$60</definedName>
    <definedName name="_AGR0109">'[6]LISTADO MATERIALES'!$G$70</definedName>
    <definedName name="_alm01">[7]Alambres!$C$17</definedName>
    <definedName name="_alm02">[7]Alambres!$C$18</definedName>
    <definedName name="_alm03">[7]Alambres!$C$19</definedName>
    <definedName name="_alm04">[7]Alambres!$C$20</definedName>
    <definedName name="_alm10">[7]Alambres!$C$12</definedName>
    <definedName name="_alm12">[7]Alambres!$C$11</definedName>
    <definedName name="_alm14">[7]Alambres!$C$10</definedName>
    <definedName name="_alm2">[7]Alambres!$C$16</definedName>
    <definedName name="_alm4">[7]Alambres!$C$15</definedName>
    <definedName name="_alm6">[7]Alambres!$C$14</definedName>
    <definedName name="_alm8">[7]Alambres!$C$13</definedName>
    <definedName name="_byt100">[7]Materiales!$E$15</definedName>
    <definedName name="_byt12">[7]Materiales!$C$15</definedName>
    <definedName name="_byt150">[7]Materiales!$F$15</definedName>
    <definedName name="_byt300">[7]Materiales!$H$15</definedName>
    <definedName name="_byt34">[7]Materiales!$D$15</definedName>
    <definedName name="_CAL50">#REF!</definedName>
    <definedName name="_CEM0101">'[6]LISTADO MATERIALES'!$G$36</definedName>
    <definedName name="_CEM0102">'[8]LISTADO MATERIALES'!$G$37</definedName>
    <definedName name="_CEM0107">'[9]LISTADO MATERIALES'!$G$48</definedName>
    <definedName name="_F">[4]A!#REF!</definedName>
    <definedName name="_hor210">'[3]anal term'!$G$1512</definedName>
    <definedName name="_Key1" hidden="1">'[10]ANALISIS STO DGO'!#REF!</definedName>
    <definedName name="_Key2" hidden="1">'[10]ANALISIS STO DGO'!#REF!</definedName>
    <definedName name="_MAD0101">'[9]LISTADO MATERIALES'!$G$165</definedName>
    <definedName name="_MAD0104">'[9]LISTADO MATERIALES'!$G$168</definedName>
    <definedName name="_MAD0107">'[8]LISTADO MATERIALES'!$G$164</definedName>
    <definedName name="_MAD0121">'[9]LISTADO MATERIALES'!$G$216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rder1" hidden="1">255</definedName>
    <definedName name="_Order2" hidden="1">255</definedName>
    <definedName name="_Regression_Int" hidden="1">1</definedName>
    <definedName name="_Sort" hidden="1">'[10]ANALISIS STO DGO'!#REF!</definedName>
    <definedName name="_tbx34">[7]Materiales!$D$35</definedName>
    <definedName name="_TC110">[11]Ana!$F$3421</definedName>
    <definedName name="_TC220">[11]Ana!$F$3433</definedName>
    <definedName name="_tcd120">'[7]Accesorios '!$D$34</definedName>
    <definedName name="_tcm24">'[7]Accesorios '!$D$43</definedName>
    <definedName name="_thg300">[7]Materiales!$H$45</definedName>
    <definedName name="_tlt100">[7]Materiales!$E$40</definedName>
    <definedName name="_tlt150">[7]Materiales!$F$40</definedName>
    <definedName name="_tlt34">[7]Materiales!$D$40</definedName>
    <definedName name="_urd2">[7]Alambres!$C$41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[4]A!#REF!</definedName>
    <definedName name="A520.">#REF!</definedName>
    <definedName name="aaa">#REF!</definedName>
    <definedName name="abru300">[7]Materiales!$H$14</definedName>
    <definedName name="ABULT">#REF!</definedName>
    <definedName name="AC">#REF!</definedName>
    <definedName name="AC38G40">'[12]LISTADO INSUMOS DEL 2000'!$I$29</definedName>
    <definedName name="ACA_1">#REF!</definedName>
    <definedName name="ACA_2">#REF!</definedName>
    <definedName name="ACA_6">#REF!</definedName>
    <definedName name="ACA_7">#REF!</definedName>
    <definedName name="ACERA">[11]Ana!$F$4488</definedName>
    <definedName name="ACERO">#REF!</definedName>
    <definedName name="ACERO1">[11]Ana!$F$35</definedName>
    <definedName name="ACERO12">[11]Ana!$F$23</definedName>
    <definedName name="ACERO1225">[11]Ana!$F$27</definedName>
    <definedName name="ACERO14">[11]Ana!$F$11</definedName>
    <definedName name="ACERO34">[11]Ana!$F$31</definedName>
    <definedName name="ACERO38">[11]Ana!$F$15</definedName>
    <definedName name="ACERO3825">[11]Ana!$F$19</definedName>
    <definedName name="acero60">#REF!</definedName>
    <definedName name="ACERO601">[11]Ana!$F$59</definedName>
    <definedName name="ACERO6012">[11]Ana!$F$47</definedName>
    <definedName name="ACERO601225">[11]Ana!$F$51</definedName>
    <definedName name="ACERO6034">[11]Ana!$F$55</definedName>
    <definedName name="ACERO6038">[11]Ana!$F$39</definedName>
    <definedName name="ACERO603825">[11]Ana!$F$43</definedName>
    <definedName name="ACOMALTATENSIONCONTRA">#REF!</definedName>
    <definedName name="ACOMDEPLANTANUEAEQUIPO800ACONTRA">#REF!</definedName>
    <definedName name="ACOMDESDEEQUIPOAPANELAA">#REF!</definedName>
    <definedName name="ACOMELEC">#REF!</definedName>
    <definedName name="ACOMEQUIPOAPANELBOMBACONTRA">#REF!</definedName>
    <definedName name="ACOMEQUIPOAPANELLUCESPARQCONTRA">#REF!</definedName>
    <definedName name="ACOMPRIDEPOSTEATRANSF750CONTRA">#REF!</definedName>
    <definedName name="ACOMSECDEEQUIPOAPANLUCESYTC">#REF!</definedName>
    <definedName name="ACOMSECDEPLANUEAEQUI800CONTRA">#REF!</definedName>
    <definedName name="ACOMSECDETRANSF750AREGBCONTRA">#REF!</definedName>
    <definedName name="ACOMSECTRANSFAEQUIPOCONTRA">#REF!</definedName>
    <definedName name="ACUM">[5]A!#REF!</definedName>
    <definedName name="adamiosi">[13]ANALISIS!#REF!</definedName>
    <definedName name="ADAMIOSIN">#REF!</definedName>
    <definedName name="ADAPTCPVCH12">[14]Ins!#REF!</definedName>
    <definedName name="ADAPTCPVCH34">[14]Ins!#REF!</definedName>
    <definedName name="ADAPTCPVCM12">[14]Ins!#REF!</definedName>
    <definedName name="ADAPTCPVCM34">[14]Ins!#REF!</definedName>
    <definedName name="ADAPTPVCH1">[14]Ins!#REF!</definedName>
    <definedName name="ADAPTPVCH112">[14]Ins!#REF!</definedName>
    <definedName name="ADAPTPVCH12">[14]Ins!#REF!</definedName>
    <definedName name="ADAPTPVCH2">[14]Ins!#REF!</definedName>
    <definedName name="ADAPTPVCH3">[14]Ins!#REF!</definedName>
    <definedName name="ADAPTPVCH34">[14]Ins!#REF!</definedName>
    <definedName name="ADAPTPVCH4">[14]Ins!#REF!</definedName>
    <definedName name="ADAPTPVCH6">[14]Ins!#REF!</definedName>
    <definedName name="ADAPTPVCM1">[14]Ins!#REF!</definedName>
    <definedName name="ADAPTPVCM112">[14]Ins!#REF!</definedName>
    <definedName name="ADAPTPVCM12">[14]Ins!#REF!</definedName>
    <definedName name="ADAPTPVCM2">[14]Ins!#REF!</definedName>
    <definedName name="ADAPTPVCM3">[14]Ins!#REF!</definedName>
    <definedName name="ADAPTPVCM34">[14]Ins!#REF!</definedName>
    <definedName name="ADAPTPVCM4">[14]Ins!#REF!</definedName>
    <definedName name="ADAPTPVCM6">[14]Ins!#REF!</definedName>
    <definedName name="AGUAGL">'[15]MATERIALES LISTADO'!$D$8</definedName>
    <definedName name="ahpvc100">[7]Materiales!$E$22</definedName>
    <definedName name="ahpvc12">[7]Materiales!$C$22</definedName>
    <definedName name="ahpvc150">[7]Materiales!$F$22</definedName>
    <definedName name="ahpvc300">[7]Materiales!$H$22</definedName>
    <definedName name="ahpvc34">[7]Materiales!$D$22</definedName>
    <definedName name="AL">[16]Ins!$E$22</definedName>
    <definedName name="ALAMBRE">#REF!</definedName>
    <definedName name="alambre18">#REF!</definedName>
    <definedName name="ALAMBRED">#REF!</definedName>
    <definedName name="ALB">[2]Ago.94!#REF!</definedName>
    <definedName name="ALB_001">#REF!</definedName>
    <definedName name="ALB_003">#REF!</definedName>
    <definedName name="ALB_007">#REF!</definedName>
    <definedName name="ALBANIL">[17]M.O.!#REF!</definedName>
    <definedName name="ALBANIL2">[17]M.O.!#REF!</definedName>
    <definedName name="ALBANIL3">[17]M.O.!#REF!</definedName>
    <definedName name="ALTATEN">#REF!</definedName>
    <definedName name="ampvc100">[7]Materiales!$E$21</definedName>
    <definedName name="ampvc12">[7]Materiales!$C$21</definedName>
    <definedName name="ampvc150">[7]Materiales!$F$21</definedName>
    <definedName name="ampvc200">[7]Materiales!$G$21</definedName>
    <definedName name="ampvc300">[7]Materiales!$H$21</definedName>
    <definedName name="ampvc34">[7]Materiales!$D$21</definedName>
    <definedName name="ana_adap_pe_0.5pulg">[18]ana!$F$1327</definedName>
    <definedName name="ana_adap_pe_0.75pulg">[18]ana!$F$1321</definedName>
    <definedName name="ana_asiento_arena">[18]ana!$F$27</definedName>
    <definedName name="ana_aspersor_12_180_0.5">[18]ana!$F$1363</definedName>
    <definedName name="ana_aspersor_12_360_0.5">[18]ana!$F$1357</definedName>
    <definedName name="ana_aspersor_12_90_0.5">[18]ana!$F$1369</definedName>
    <definedName name="ana_aspersor_44_180_0.75">[18]ana!$F$1351</definedName>
    <definedName name="ana_aspersor_44_360_0.75">[18]ana!$F$1345</definedName>
    <definedName name="ana_aspersor_44_90_0.5">[18]ana!$F$1375</definedName>
    <definedName name="ana_bote">[18]ana!$F$41</definedName>
    <definedName name="ana_cisterna">#REF!</definedName>
    <definedName name="ana_codo_cpvc_2pulgx45">[18]ana!$F$1106</definedName>
    <definedName name="ana_codo_cpvc_2pulgx90">[18]ana!$F$1085</definedName>
    <definedName name="ana_codo_cpvc_4pulgx45">[18]ana!$F$1099</definedName>
    <definedName name="ana_codo_cpvc_4pulgx90">[18]ana!$F$1078</definedName>
    <definedName name="ana_codo_cpvc_6pulgx45">[18]ana!$F$1092</definedName>
    <definedName name="ana_codo_pe_0.5pulgx90">[18]ana!$F$1237</definedName>
    <definedName name="ana_codo_pe_0.75pulgx45">[18]ana!$F$1261</definedName>
    <definedName name="ana_codo_pe_0.75pulgx90">[18]ana!$F$1231</definedName>
    <definedName name="ana_codo_pe_1.5pulgx45">[18]ana!$F$1249</definedName>
    <definedName name="ana_codo_pe_1.5pulgx90">[18]ana!$F$707</definedName>
    <definedName name="ana_codo_pe_1pulgx45">[18]ana!$F$1255</definedName>
    <definedName name="ana_codo_pe_1pulgx90">[18]ana!$F$713</definedName>
    <definedName name="ana_codo_pe_2pulgx45">[18]ana!$F$1243</definedName>
    <definedName name="ana_codo_pe_2pulgx90">[18]ana!$F$1225</definedName>
    <definedName name="ana_codo_pe_3pulgx45">[18]ana!$F$725</definedName>
    <definedName name="ana_codo_pe_3pulgx90">[18]ana!$F$701</definedName>
    <definedName name="ana_codo_pe_4pulgx45">[18]ana!$F$719</definedName>
    <definedName name="ana_codo_pe_4pulgx90">[18]ana!$F$695</definedName>
    <definedName name="ana_electrovalvula_0.5pulg">[18]ana!$F$1339</definedName>
    <definedName name="ana_electrovalvula_0.75pulg">[18]ana!$F$1333</definedName>
    <definedName name="ana_estacion_bombeo">[18]ana!$F$952</definedName>
    <definedName name="ana_excavacion">[18]ana!$F$21</definedName>
    <definedName name="ana_filtrante">[18]ana!$F$1003</definedName>
    <definedName name="ana_hidrante">[18]ana!$F$1164</definedName>
    <definedName name="ana_imbornal">[18]ana!$F$1021</definedName>
    <definedName name="ana_medidor_1.5pulg">[18]ana!$F$832</definedName>
    <definedName name="ana_medidor_1pulg">[18]ana!$F$840</definedName>
    <definedName name="ana_panel_contro_riego">[18]ana!$F$1381</definedName>
    <definedName name="ana_planta_aguas_residuales">[18]ana!$F$982</definedName>
    <definedName name="ana_pozo_ap">[18]ana!$F$878</definedName>
    <definedName name="ana_red_cpvc_4pulgx2pulg">[18]ana!$F$1127</definedName>
    <definedName name="ana_red_cpvc_6pulgx2.5pulg">[18]ana!$F$1120</definedName>
    <definedName name="ana_red_cpvc_6pulgx4pulg">[18]ana!$F$1113</definedName>
    <definedName name="ana_red_pe_1.5pulgx0.5pulg">[18]ana!$F$1303</definedName>
    <definedName name="ana_red_pe_1.5pulgx0.75pulg">[18]ana!$F$1297</definedName>
    <definedName name="ana_red_pe_1.5pulgx1pulg">[18]ana!$F$761</definedName>
    <definedName name="ana_red_pe_1pulgx0.5pulg">[18]ana!$F$1315</definedName>
    <definedName name="ana_red_pe_1pulgx0.75pulg">[18]ana!$F$1309</definedName>
    <definedName name="ana_red_pe_2pulgx0.5pulg">[18]ana!$F$1291</definedName>
    <definedName name="ana_red_pe_2pulgx0.75pulg">[18]ana!$F$1285</definedName>
    <definedName name="ana_red_pe_2pulgx1.5pulg">[18]ana!$F$1273</definedName>
    <definedName name="ana_red_pe_2pulgx1pulg">[18]ana!$F$1279</definedName>
    <definedName name="ana_red_pe_3pulgx1.5pulg">[18]ana!$F$749</definedName>
    <definedName name="ana_red_pe_3pulgx1pulg">[18]ana!$F$755</definedName>
    <definedName name="ana_red_pe_3pulgx2pulg">[18]ana!$F$1267</definedName>
    <definedName name="ana_red_pe_4pulgx1pulg">[18]ana!$F$743</definedName>
    <definedName name="ana_red_pe_4pulgx2pulg">[18]ana!$F$737</definedName>
    <definedName name="ana_red_pe_4pulgx3pulg">[18]ana!$F$731</definedName>
    <definedName name="ana_registro_hormigon">[18]ana!$F$931</definedName>
    <definedName name="ana_registro_ladrillo">[18]ana!$F$916</definedName>
    <definedName name="ana_relleno_reposicion">[18]ana!$F$35</definedName>
    <definedName name="ana_tapon_cpvc_2pulg">[18]ana!$F$1148</definedName>
    <definedName name="ana_tapon_cpvc_4pulg">[18]ana!$F$1141</definedName>
    <definedName name="ana_tapon_cpvc_6pulg">[18]ana!$F$1134</definedName>
    <definedName name="ana_tapon_pe_2pulg">[18]ana!$F$779</definedName>
    <definedName name="ana_tapon_pe_3pulg">[18]ana!$F$773</definedName>
    <definedName name="ana_tapon_pe_4pulg">[18]ana!$F$767</definedName>
    <definedName name="ana_tee_cpvc_2pulg">[18]ana!$F$1071</definedName>
    <definedName name="ana_tee_cpvc_4pulg">[18]ana!$F$1064</definedName>
    <definedName name="ana_tee_cpvc_6pulg">[18]ana!$F$1057</definedName>
    <definedName name="ana_tee_pe_0.75pulg">[18]ana!$F$1219</definedName>
    <definedName name="ana_tee_pe_1.5pulg">[18]ana!$F$689</definedName>
    <definedName name="ana_tee_pe_1pulg">[18]ana!$F$1213</definedName>
    <definedName name="ana_tee_pe_2pulg">[18]ana!$F$1207</definedName>
    <definedName name="ana_tee_pe_3pulg">[18]ana!$F$683</definedName>
    <definedName name="ana_tee_pe_4pulg">[18]ana!$F$677</definedName>
    <definedName name="ana_tub_cpvc_2.5pulg">[18]ana!$F$1043</definedName>
    <definedName name="ana_tub_cpvc_2pulg">[18]ana!$F$1050</definedName>
    <definedName name="ana_tub_cpvc_4pulg">[18]ana!$F$1036</definedName>
    <definedName name="ana_tub_cpvc_6pulg">[18]ana!$F$1029</definedName>
    <definedName name="ana_tub_pe_pn10_0.5pulg">[18]ana!$F$1201</definedName>
    <definedName name="ana_tub_pe_pn10_0.75pulg">[18]ana!$F$1195</definedName>
    <definedName name="ana_tub_pe_pn10_1.5pulg">[18]ana!$F$1183</definedName>
    <definedName name="ana_tub_pe_pn10_1pulg">[18]ana!$F$1189</definedName>
    <definedName name="ana_tub_pe_pn10_2pulg">[18]ana!$F$1177</definedName>
    <definedName name="ana_tub_pe_pn10_3pulg">[18]ana!$F$1171</definedName>
    <definedName name="ana_tub_pe_pn16_1.5pulg">[18]ana!$F$665</definedName>
    <definedName name="ana_tub_pe_pn16_1pulg">[18]ana!$F$671</definedName>
    <definedName name="ana_tub_pe_pn16_2pulg">[18]ana!$F$659</definedName>
    <definedName name="ana_tub_pe_pn16_3pulg">[18]ana!$F$653</definedName>
    <definedName name="ana_tub_pe_pn16_4pulg">[18]ana!$F$647</definedName>
    <definedName name="ana_tub_pe_pn8_4pulg">[18]ana!$F$901</definedName>
    <definedName name="ana_tub_pvc_sdr32.5_10pulg">[18]ana!$F$887</definedName>
    <definedName name="ana_tub_pvc_sdr32.5_4pulg">[18]ana!$F$234</definedName>
    <definedName name="ana_tub_pvc_sdr32.5_8pulg">[18]ana!$F$895</definedName>
    <definedName name="ana_valvula_aire">[18]ana!$F$824</definedName>
    <definedName name="ana_valvula_bola_1.5pulg">[18]ana!$F$426</definedName>
    <definedName name="ana_valvula_bola_1pulg">[18]ana!$F$213</definedName>
    <definedName name="ana_valvula_mariposa_2pulg">[18]ana!$F$803</definedName>
    <definedName name="ana_valvula_mariposa_3pulg">[18]ana!$F$797</definedName>
    <definedName name="ana_valvula_mariposa_4pulg">[18]ana!$F$791</definedName>
    <definedName name="ana_valvula_mariposa_6pulg">[18]ana!$F$785</definedName>
    <definedName name="ANAESCALONES">[14]Ana!#REF!</definedName>
    <definedName name="ANAHARAMPASESC">[14]Ana!#REF!</definedName>
    <definedName name="ANAINSTELECTACOM">[14]Ana!#REF!</definedName>
    <definedName name="ANAINSTELECTSALIDAS">[14]Ana!#REF!</definedName>
    <definedName name="ANAINSTSANITAPATUBMO">[14]Ana!#REF!</definedName>
    <definedName name="ANAINSTSANITCISTERNAS">[14]Ana!#REF!</definedName>
    <definedName name="ANAINSTSANITCISTSEPT">[14]Ana!#REF!</definedName>
    <definedName name="ANAINSTSANITCOLOCAPAR">[14]Ana!#REF!</definedName>
    <definedName name="ANAL_REV.CER">#REF!</definedName>
    <definedName name="ANALISISSSS" hidden="1">#REF!</definedName>
    <definedName name="ANAMALLASCICL">[14]Ana!#REF!</definedName>
    <definedName name="ANAPORTAJEMAD">[14]Ana!#REF!</definedName>
    <definedName name="ANAREVEST">[14]Ana!#REF!</definedName>
    <definedName name="ANATECHOS">[14]Ana!#REF!</definedName>
    <definedName name="ANATECHOSTERM">[14]Ana!#REF!</definedName>
    <definedName name="ANAVENTANAS">[14]Ana!#REF!</definedName>
    <definedName name="ANAVERJAS">[14]Ana!#REF!</definedName>
    <definedName name="andamiosin">#REF!</definedName>
    <definedName name="ANDAMIOSPLAF">#REF!</definedName>
    <definedName name="ANG2X2SOPLAMPCONTRA">#REF!</definedName>
    <definedName name="ANGULAR">#REF!</definedName>
    <definedName name="ARANDELAPLAS">[14]Ins!#REF!</definedName>
    <definedName name="AREA1">#REF!</definedName>
    <definedName name="AREA12">#REF!</definedName>
    <definedName name="AREA34">#REF!</definedName>
    <definedName name="AREA38">#REF!</definedName>
    <definedName name="ARENA_LAV_CLASIF">'[15]MATERIALES LISTADO'!$D$9</definedName>
    <definedName name="ARENAF">#REF!</definedName>
    <definedName name="ARENAFINA">#REF!</definedName>
    <definedName name="ARENAG">#REF!</definedName>
    <definedName name="ARENAGRUESA">#REF!</definedName>
    <definedName name="ARQSA">#REF!</definedName>
    <definedName name="ASCENSORES">[14]Ins!#REF!</definedName>
    <definedName name="AYCARP">[16]Ins!#REF!</definedName>
    <definedName name="AYUDANTE">[17]M.O.!#REF!</definedName>
    <definedName name="AYUDANTE_7">'[19]E_y H_'!$D$9</definedName>
    <definedName name="B">#REF!</definedName>
    <definedName name="BALAUSTRES">[14]Ins!#REF!</definedName>
    <definedName name="BAÑERAHFBCA">[11]Ana!$F$3582</definedName>
    <definedName name="BAÑERAHFCOL">[11]Ana!$F$3609</definedName>
    <definedName name="BAÑERALIV">[11]Ana!$F$3555</definedName>
    <definedName name="BAÑOS">[14]Ins!#REF!</definedName>
    <definedName name="BARANDACURVACONTRA">#REF!</definedName>
    <definedName name="BARANDACURVAM2CONTRA">#REF!</definedName>
    <definedName name="BARANDARECTACONTRA">#REF!</definedName>
    <definedName name="BARANDARECTAM2CONTRA">#REF!</definedName>
    <definedName name="BIDETBCO">[11]Ana!$F$3635</definedName>
    <definedName name="BIDETBCOPVC">#REF!</definedName>
    <definedName name="BIDETCOL">[11]Ana!$F$3661</definedName>
    <definedName name="BISAGRA">[14]Ins!#REF!</definedName>
    <definedName name="BLOCK0.10M">#REF!</definedName>
    <definedName name="BLOCK0.15M">#REF!</definedName>
    <definedName name="BLOCK0.20M">#REF!</definedName>
    <definedName name="BLOCK0.30M">#REF!</definedName>
    <definedName name="BLOCK10">[11]Ana!$F$216</definedName>
    <definedName name="BLOCK12">[11]Ana!$F$227</definedName>
    <definedName name="block4">#REF!</definedName>
    <definedName name="BLOCK4RUST">[11]Ana!$F$238</definedName>
    <definedName name="BLOCK6">#REF!</definedName>
    <definedName name="BLOCK640">[11]Ana!$F$128</definedName>
    <definedName name="BLOCK6VIO2">[11]Ana!$F$150</definedName>
    <definedName name="block8">#REF!</definedName>
    <definedName name="BLOCK820">[11]Ana!$F$161</definedName>
    <definedName name="BLOCK820CLLENAS">[11]Ana!$F$205</definedName>
    <definedName name="BLOCK840">[11]Ana!$F$172</definedName>
    <definedName name="BLOCK840CLLENAS">[11]Ana!$F$194</definedName>
    <definedName name="BLOCK8RUST">[11]Ana!$F$248</definedName>
    <definedName name="BLOCKCA">#REF!</definedName>
    <definedName name="BLOCKCALAD666">[11]Ana!$F$253</definedName>
    <definedName name="BLOCKCALAD886">[11]Ana!$F$258</definedName>
    <definedName name="BLOCKCALADORN152040">[11]Ana!$F$263</definedName>
    <definedName name="BLOCRI">[14]Ins!#REF!</definedName>
    <definedName name="bloque8">#REF!</definedName>
    <definedName name="BOCACHICA">#REF!</definedName>
    <definedName name="bocachica2">#REF!</definedName>
    <definedName name="BOMBAS">[14]Ins!#REF!</definedName>
    <definedName name="BOQUILLAFREG">[14]Ins!#REF!</definedName>
    <definedName name="BOQUILLALAV">[14]Ins!#REF!</definedName>
    <definedName name="BOQUILLALAV212TAPON">[14]Ins!#REF!</definedName>
    <definedName name="BOQUILLALAVCRO">[14]Ins!#REF!</definedName>
    <definedName name="BOQUILLALAVPVC">[14]Ins!#REF!</definedName>
    <definedName name="BORDILLO4">[11]Ana!$F$72</definedName>
    <definedName name="BORDILLO6">[11]Ana!$F$82</definedName>
    <definedName name="BORDILLO8">[11]Ana!$F$92</definedName>
    <definedName name="bOTIQUIN01">[14]Ins!#REF!</definedName>
    <definedName name="bOTIQUIN02">[14]Ins!#REF!</definedName>
    <definedName name="bOTIQUIN03">[14]Ins!#REF!</definedName>
    <definedName name="bOTIQUIN04">[14]Ins!#REF!</definedName>
    <definedName name="bOTIQUIN05">[14]Ins!#REF!</definedName>
    <definedName name="bOTIQUIN06">[14]Ins!#REF!</definedName>
    <definedName name="BOTONTIMBRE">[11]Ana!$F$3476</definedName>
    <definedName name="BOVFOAM">[14]Ins!#REF!</definedName>
    <definedName name="BPLUV4SDR41CONTRA">#REF!</definedName>
    <definedName name="caballeteasbecto">[20]precios!#REF!</definedName>
    <definedName name="caballeteasbeto">[20]precios!#REF!</definedName>
    <definedName name="cal">#REF!</definedName>
    <definedName name="CALELECRI12">[14]Ins!#REF!</definedName>
    <definedName name="CALELECRI20">[14]Ins!#REF!</definedName>
    <definedName name="CALELECRI30">[14]Ins!#REF!</definedName>
    <definedName name="CALELECRI42">[14]Ins!#REF!</definedName>
    <definedName name="CALELECRI6">[14]Ins!#REF!</definedName>
    <definedName name="CALELECRI60">[14]Ins!#REF!</definedName>
    <definedName name="CALELECRI8">[14]Ins!#REF!</definedName>
    <definedName name="CALELEIMP20">[14]Ins!#REF!</definedName>
    <definedName name="CALELEIMP30">[14]Ins!#REF!</definedName>
    <definedName name="CALELEIMP40">[14]Ins!#REF!</definedName>
    <definedName name="CALELEIMP80">[14]Ins!#REF!</definedName>
    <definedName name="CALICHE">#REF!</definedName>
    <definedName name="CALICHEB">#REF!</definedName>
    <definedName name="CAMARACAL">[11]Ana!$F$3672</definedName>
    <definedName name="CAMARAROC">[11]Ana!$F$3683</definedName>
    <definedName name="CAMARATIE">[11]Ana!$F$3694</definedName>
    <definedName name="CAN">[4]A!#REF!</definedName>
    <definedName name="CANALETACONTRA">#REF!</definedName>
    <definedName name="CANDADO">[14]Ins!#REF!</definedName>
    <definedName name="CANTO">[11]Ana!$F$443</definedName>
    <definedName name="capt6">'[7]Edif. (6) A Apts.'!$H$4</definedName>
    <definedName name="CAR">[2]Ago.94!#REF!</definedName>
    <definedName name="CAR0102F">'[6]LISTADO MATERIALES'!#REF!</definedName>
    <definedName name="CARANTEPECHO">[16]M.O.!#REF!</definedName>
    <definedName name="CARCOL30">[16]M.O.!#REF!</definedName>
    <definedName name="CARCOL50">[16]M.O.!#REF!</definedName>
    <definedName name="CARCOLAMARRE">[16]M.O.!#REF!</definedName>
    <definedName name="CARETEO">[11]Ana!$F$366</definedName>
    <definedName name="Cargas.sociales">#REF!</definedName>
    <definedName name="CARLOSAPLA">[16]M.O.!#REF!</definedName>
    <definedName name="CARLOSAVARIASAGUAS">[16]M.O.!#REF!</definedName>
    <definedName name="CARMURO">[16]M.O.!#REF!</definedName>
    <definedName name="CARP1">[16]Ins!#REF!</definedName>
    <definedName name="CARP2">[16]Ins!#REF!</definedName>
    <definedName name="CARPDINTEL">[16]M.O.!#REF!</definedName>
    <definedName name="CARPVIGA2040">[16]M.O.!#REF!</definedName>
    <definedName name="CARPVIGA3050">[16]M.O.!#REF!</definedName>
    <definedName name="CARPVIGA3060">[16]M.O.!#REF!</definedName>
    <definedName name="CARPVIGA4080">[16]M.O.!#REF!</definedName>
    <definedName name="CARRAMPA">[16]M.O.!#REF!</definedName>
    <definedName name="CASBESTO">[16]M.O.!#REF!</definedName>
    <definedName name="CASETA200">[11]Ana!$F$290</definedName>
    <definedName name="CASETA200M2">[11]Ana!$F$291</definedName>
    <definedName name="CASETA500">[11]Ana!$F$327</definedName>
    <definedName name="CASETAM2">[11]Ana!$F$328</definedName>
    <definedName name="CAVOSC">#REF!</definedName>
    <definedName name="CBLOCK10">[16]Ins!#REF!</definedName>
    <definedName name="ccbx34">[7]Materiales!$D$36</definedName>
    <definedName name="cclt100">[7]Materiales!$E$41</definedName>
    <definedName name="cclt150">[7]Materiales!$F$41</definedName>
    <definedName name="cclt34">[7]Materiales!$D$41</definedName>
    <definedName name="cell">'[21]LISTADO INSUMOS DEL 2000'!$I$29</definedName>
    <definedName name="CEMCPVC14">[14]Ins!#REF!</definedName>
    <definedName name="CEMCPVCPINTA">[14]Ins!#REF!</definedName>
    <definedName name="CEMENTO_GRIS_FDA">'[15]MATERIALES LISTADO'!$D$17</definedName>
    <definedName name="cemento14">'[7]Accesorios '!$H$31</definedName>
    <definedName name="CEMENTOG">#REF!</definedName>
    <definedName name="CEMENTOP">#REF!</definedName>
    <definedName name="CEMENTOPVCCANOPINTA">[14]Ins!#REF!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ERRAJERIA">[14]Ins!#REF!</definedName>
    <definedName name="chanel34">'[7]Accesorios '!$D$64</definedName>
    <definedName name="CISTERNA4CAL">[11]Ana!$F$3759</definedName>
    <definedName name="CISTERNA4ROC">[11]Ana!$F$3779</definedName>
    <definedName name="CISTERNA8TIE">[11]Ana!$F$3799</definedName>
    <definedName name="CISTSDIS">[14]Ana!#REF!</definedName>
    <definedName name="CIUPAISJAGS">#REF!</definedName>
    <definedName name="CIUPAISPROY">#REF!</definedName>
    <definedName name="clavos">#REF!</definedName>
    <definedName name="CLAVOSAC">#REF!</definedName>
    <definedName name="CLAVOSACERO">#REF!</definedName>
    <definedName name="CLAVOSCORRIENTES">#REF!</definedName>
    <definedName name="CLOSETS">#REF!</definedName>
    <definedName name="cm24a">'[7]Accesorios '!$D$52</definedName>
    <definedName name="cma">'[7]Accesorios '!$H$15</definedName>
    <definedName name="CO">#REF!</definedName>
    <definedName name="COCINA_Y_BAÑO">#REF!</definedName>
    <definedName name="CODOCPVC12X90">[14]Ins!#REF!</definedName>
    <definedName name="CODOCPVC34X90">[14]Ins!#REF!</definedName>
    <definedName name="CODOHG112X90">[14]Ins!#REF!</definedName>
    <definedName name="CODOHG125X90">[14]Ins!#REF!</definedName>
    <definedName name="CODOHG12X90">[14]Ins!#REF!</definedName>
    <definedName name="CODOHG1X90">[14]Ins!#REF!</definedName>
    <definedName name="CODOHG212X90">[14]Ins!#REF!</definedName>
    <definedName name="CODOHG2X90">[14]Ins!#REF!</definedName>
    <definedName name="CODOHG34X90">[14]Ins!#REF!</definedName>
    <definedName name="CODOHG3X90">[14]Ins!#REF!</definedName>
    <definedName name="CODOHG3X90B">[22]Ins!#REF!</definedName>
    <definedName name="CODOHG4X90">[14]Ins!#REF!</definedName>
    <definedName name="CODONHG112X90">[14]Ins!#REF!</definedName>
    <definedName name="CODONHG125X90">[14]Ins!#REF!</definedName>
    <definedName name="CODONHG12X90">[14]Ins!#REF!</definedName>
    <definedName name="CODONHG1X90">[14]Ins!#REF!</definedName>
    <definedName name="CODONHG212X90">[14]Ins!#REF!</definedName>
    <definedName name="CODONHG2X90">[14]Ins!#REF!</definedName>
    <definedName name="CODONHG34X90">[14]Ins!#REF!</definedName>
    <definedName name="CODONHG3X90">[14]Ins!#REF!</definedName>
    <definedName name="CODONHG4X90">[14]Ins!#REF!</definedName>
    <definedName name="CODOPVCDREN2X45">[14]Ins!#REF!</definedName>
    <definedName name="CODOPVCDREN2X90">[14]Ins!#REF!</definedName>
    <definedName name="CODOPVCDREN3X45">[14]Ins!#REF!</definedName>
    <definedName name="CODOPVCDREN3X90">[14]Ins!#REF!</definedName>
    <definedName name="CODOPVCDREN4X45">[14]Ins!#REF!</definedName>
    <definedName name="CODOPVCDREN4X90">[14]Ins!#REF!</definedName>
    <definedName name="CODOPVCDREN6X45">[14]Ins!#REF!</definedName>
    <definedName name="CODOPVCDREN6X90">[14]Ins!#REF!</definedName>
    <definedName name="CODOPVCPRES112X90">[14]Ins!#REF!</definedName>
    <definedName name="CODOPVCPRES12X90">[14]Ins!#REF!</definedName>
    <definedName name="CODOPVCPRES1X90">[14]Ins!#REF!</definedName>
    <definedName name="CODOPVCPRES2X90">[14]Ins!#REF!</definedName>
    <definedName name="CODOPVCPRES34X90">[14]Ins!#REF!</definedName>
    <definedName name="CODOPVCPRES3X90">[14]Ins!#REF!</definedName>
    <definedName name="CODOPVCPRES4X90">[14]Ins!#REF!</definedName>
    <definedName name="CODOPVCPRES6X90">[14]Ins!#REF!</definedName>
    <definedName name="coe.esp.gra">#REF!</definedName>
    <definedName name="COLABORA1">#REF!</definedName>
    <definedName name="COLABORA2">#REF!</definedName>
    <definedName name="COLAEXTLAV">[14]Ins!#REF!</definedName>
    <definedName name="COLAGUA2SCH40CONTRA">#REF!</definedName>
    <definedName name="COLC1">#REF!</definedName>
    <definedName name="COLC2">#REF!</definedName>
    <definedName name="COLC3CIR">#REF!</definedName>
    <definedName name="COLC4">#REF!</definedName>
    <definedName name="COMPENS">#REF!</definedName>
    <definedName name="CONEXBAJ4SDR41A6CONTRA">#REF!</definedName>
    <definedName name="Contén">#REF!</definedName>
    <definedName name="CONTENTELFORDM">[11]Ana!$F$343</definedName>
    <definedName name="CONTENTELFORDM3">[11]Ana!$F$342</definedName>
    <definedName name="CONTRA1">#REF!</definedName>
    <definedName name="CONTRA2">#REF!</definedName>
    <definedName name="COT">[2]Ago.94!#REF!</definedName>
    <definedName name="COT_302">#REF!</definedName>
    <definedName name="COT_360">#REF!</definedName>
    <definedName name="COT_361">#REF!</definedName>
    <definedName name="COT_364">#REF!</definedName>
    <definedName name="COUPLING112HG">[14]Ins!#REF!</definedName>
    <definedName name="COUPLING12HG">[14]Ins!#REF!</definedName>
    <definedName name="COUPLING1HG">[14]Ins!#REF!</definedName>
    <definedName name="COUPLING212HG">[14]Ins!#REF!</definedName>
    <definedName name="COUPLING2HG">[14]Ins!#REF!</definedName>
    <definedName name="COUPLING34HG">[14]Ins!#REF!</definedName>
    <definedName name="COUPLING3HG">[14]Ins!#REF!</definedName>
    <definedName name="COUPLING4HG">[14]Ins!#REF!</definedName>
    <definedName name="CPVC">[14]Ins!#REF!</definedName>
    <definedName name="cpvc100">[7]Materiales!$E$20</definedName>
    <definedName name="cpvc12">[7]Materiales!$C$20</definedName>
    <definedName name="cpvc150">[7]Materiales!$F$20</definedName>
    <definedName name="cpvc200">[7]Materiales!$G$20</definedName>
    <definedName name="cpvc300">[7]Materiales!$H$20</definedName>
    <definedName name="cpvc34">[7]Materiales!$D$20</definedName>
    <definedName name="CPVCTANGIT125">[14]Ins!#REF!</definedName>
    <definedName name="CPVCTANGIT230">[14]Ins!#REF!</definedName>
    <definedName name="CPVCTANGIT460">[14]Ins!#REF!</definedName>
    <definedName name="CPVCTANGIT920">[14]Ins!#REF!</definedName>
    <definedName name="crlt34">[7]Materiales!$D$42</definedName>
    <definedName name="CRONOGRAMA">#REF!</definedName>
    <definedName name="CUB">[1]Presup.!#REF!</definedName>
    <definedName name="CUBREFALTA38">[14]Ins!#REF!</definedName>
    <definedName name="CZINC">[16]M.O.!#REF!</definedName>
    <definedName name="d">'[23]Partidas Generales'!$D$9</definedName>
    <definedName name="_xlnm.Database">#REF!</definedName>
    <definedName name="Datos">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DERRCEMBLANCO">#REF!</definedName>
    <definedName name="DERRCEMGRIS">#REF!</definedName>
    <definedName name="DERRETIDOBLANCO">#REF!</definedName>
    <definedName name="derretidocrema">#REF!</definedName>
    <definedName name="des">'[24]PRESUPUESTO CIVIL'!#REF!</definedName>
    <definedName name="DESAGUEBANERA">[14]Ins!#REF!</definedName>
    <definedName name="DESAGUEDOBLEFRE">[14]Ins!#REF!</definedName>
    <definedName name="desagues">'[25]EDIFICIO COUNTERS'!#REF!</definedName>
    <definedName name="Desagues_Pluv.">#REF!</definedName>
    <definedName name="desencofrado">#REF!</definedName>
    <definedName name="desencofradovigas">#REF!</definedName>
    <definedName name="DESMANTSE500CONTRA">#REF!</definedName>
    <definedName name="DESP24">[11]Ana!$F$3809</definedName>
    <definedName name="DESP34">[11]Ana!$F$3819</definedName>
    <definedName name="DESP44">[11]Ana!$F$3829</definedName>
    <definedName name="DESP46">[14]Ana!#REF!</definedName>
    <definedName name="DESPACE1">#REF!</definedName>
    <definedName name="DESPACE2">#REF!</definedName>
    <definedName name="DESPACEMALLA">#REF!</definedName>
    <definedName name="DESPCLA">#REF!</definedName>
    <definedName name="DESPISO2CONTRA">#REF!</definedName>
    <definedName name="DESPLU3">[11]Ana!$F$352</definedName>
    <definedName name="DESPLU4">[11]Ana!$F$359</definedName>
    <definedName name="DESPMAD1">#REF!</definedName>
    <definedName name="DESPMAD2">#REF!</definedName>
    <definedName name="DIRJAGS">#REF!</definedName>
    <definedName name="DIRPROY">#REF!</definedName>
    <definedName name="DISTAGUAYMOCONTRA">#REF!</definedName>
    <definedName name="DISTRIBUCION_DE_AREAS_POR_NIVEL">#REF!</definedName>
    <definedName name="dobleb">'[7]Accesorios '!$D$17</definedName>
    <definedName name="DOLAR">#REF!</definedName>
    <definedName name="DUCHAFRIAHG">[11]Ana!$F$3862</definedName>
    <definedName name="dw">'[8]LISTADO MATERIALES'!$G$70</definedName>
    <definedName name="E">#REF!</definedName>
    <definedName name="EMAILARQSA">#REF!</definedName>
    <definedName name="EMAILJAGS">#REF!</definedName>
    <definedName name="Empañetes">#REF!</definedName>
    <definedName name="EMPCOL">[11]Ana!$F$387</definedName>
    <definedName name="EMPEXTMA">[11]Ana!$F$407</definedName>
    <definedName name="EMPINTCONACEROYMALLACONTRA">#REF!</definedName>
    <definedName name="EMPINTMA">[11]Ana!$F$399</definedName>
    <definedName name="EMPPULSCOL">[11]Ana!$F$438</definedName>
    <definedName name="EMPRAS">[11]Ana!$F$415</definedName>
    <definedName name="EMPRUS">[11]Ana!$F$430</definedName>
    <definedName name="EMPTECHO">[11]Ana!$F$423</definedName>
    <definedName name="encofradocolumna">#REF!</definedName>
    <definedName name="encofradorampa">#REF!</definedName>
    <definedName name="ENGOMBE">#REF!</definedName>
    <definedName name="EQU_12">#REF!</definedName>
    <definedName name="EQU_18">#REF!</definedName>
    <definedName name="EQU_25">#REF!</definedName>
    <definedName name="EQU_27">#REF!</definedName>
    <definedName name="EQU_36">#REF!</definedName>
    <definedName name="EQU_38">#REF!</definedName>
    <definedName name="EQU_49">#REF!</definedName>
    <definedName name="EQU_5">#REF!</definedName>
    <definedName name="EQU_53">#REF!</definedName>
    <definedName name="Escaleras">#REF!</definedName>
    <definedName name="ESCGRA23B">[11]Ana!$F$467</definedName>
    <definedName name="ESCGRA23C">[11]Ana!$F$473</definedName>
    <definedName name="ESCGRA23G">[11]Ana!$F$479</definedName>
    <definedName name="ESCGRABOTB">[11]Ana!$F$485</definedName>
    <definedName name="ESCGRABOTC">[11]Ana!$F$491</definedName>
    <definedName name="ESCMARAGLPR">[14]Ana!#REF!</definedName>
    <definedName name="ESCSUPCHAB">[14]Ana!#REF!</definedName>
    <definedName name="ESCSUPCHAC">[11]Ana!$F$509</definedName>
    <definedName name="ESCVIBB">[11]Ana!$F$515</definedName>
    <definedName name="ESCVIBC">[11]Ana!$F$521</definedName>
    <definedName name="ESCVIBG">[11]Ana!$F$527</definedName>
    <definedName name="ESTRIA">[11]Ana!$F$448</definedName>
    <definedName name="ExC_003">#REF!</definedName>
    <definedName name="ExC_004">#REF!</definedName>
    <definedName name="_xlnm.Extract">#REF!</definedName>
    <definedName name="FAB">[2]Ago.94!#REF!</definedName>
    <definedName name="FAB_10">#REF!</definedName>
    <definedName name="FAB_35">#REF!</definedName>
    <definedName name="fac.esp.gra">#REF!</definedName>
    <definedName name="FALLEBA10">[14]Ins!#REF!</definedName>
    <definedName name="FALLEBA6">[14]Ins!#REF!</definedName>
    <definedName name="FECHACREACION">#REF!</definedName>
    <definedName name="FER">[2]Ago.94!#REF!</definedName>
    <definedName name="FER_353">#REF!</definedName>
    <definedName name="FER_354">#REF!</definedName>
    <definedName name="FER_355">#REF!</definedName>
    <definedName name="FF" hidden="1">#REF!</definedName>
    <definedName name="FI">#REF!</definedName>
    <definedName name="FIN">#REF!</definedName>
    <definedName name="FINOTECHOBER">[11]Ana!$F$5355</definedName>
    <definedName name="FINOTECHOINCL">[11]Ana!$F$5361</definedName>
    <definedName name="FINOTECHOPLA">[11]Ana!$F$5367</definedName>
    <definedName name="FLUXOMETROINODORO">[14]Ins!#REF!</definedName>
    <definedName name="FLUXOMETROORINAL">[14]Ins!#REF!</definedName>
    <definedName name="FR">[4]A!#REF!</definedName>
    <definedName name="FRAGUA">[11]Ana!$F$371</definedName>
    <definedName name="FRAILESII">#REF!</definedName>
    <definedName name="FRAILESIIYARIMAR">#REF!</definedName>
    <definedName name="FREG1HG">[11]Ana!$F$3918</definedName>
    <definedName name="FREG2HG">[11]Ana!$F$3890</definedName>
    <definedName name="FREGDOBLE">#REF!</definedName>
    <definedName name="FREGRADERODOBLE">#REF!</definedName>
    <definedName name="FZ">#REF!</definedName>
    <definedName name="GABCONINC01">[14]Ins!#REF!</definedName>
    <definedName name="gabinetesandiroba">[26]INSUMOS!$F$303</definedName>
    <definedName name="GASOI">#REF!</definedName>
    <definedName name="GASOLINA">[11]Ins!$E$582</definedName>
    <definedName name="GFGFF" hidden="1">#REF!</definedName>
    <definedName name="GFSG" hidden="1">#REF!</definedName>
    <definedName name="gi">#REF!</definedName>
    <definedName name="GOTEROCOL">[11]Ana!$F$453</definedName>
    <definedName name="GOTERORAN">[11]Ana!$F$458</definedName>
    <definedName name="GRAA_LAV_CLASIF">'[15]MATERIALES LISTADO'!$D$10</definedName>
    <definedName name="GRAVA">#REF!</definedName>
    <definedName name="GRAVAL">#REF!</definedName>
    <definedName name="H">#REF!</definedName>
    <definedName name="HAANT4015124238">[11]Ana!$F$542</definedName>
    <definedName name="HAANT4015180238">[11]Ana!$F$546</definedName>
    <definedName name="HAANT4015210238">[11]Ana!$F$550</definedName>
    <definedName name="HACOL20201244041238A20LIG">[11]Ana!$F$579</definedName>
    <definedName name="HACOL20201244041238A20MANO">[11]Ana!$F$583</definedName>
    <definedName name="HACOL20201244043814A20LIG">[11]Ana!$F$570</definedName>
    <definedName name="HACOL20201244043814A20MANO">[11]Ana!$F$574</definedName>
    <definedName name="HACOL2020180404122538A20">[11]Ana!$F$705</definedName>
    <definedName name="HACOL20201804041238A20">[11]Ana!$F$700</definedName>
    <definedName name="HACOL2020180604122538A20">[11]Ana!$F$715</definedName>
    <definedName name="HACOL20201806041238A20">[11]Ana!$F$710</definedName>
    <definedName name="HACOL20301244041238A20LIG">[11]Ana!$F$596</definedName>
    <definedName name="HACOL20301244041238A20MANO">[11]Ana!$F$600</definedName>
    <definedName name="HACOL2030180604122538A20">[11]Ana!$F$733</definedName>
    <definedName name="HACOL20301806041238A20">[11]Ana!$F$728</definedName>
    <definedName name="HACOL2040CISTCONTRA">#REF!</definedName>
    <definedName name="HACOL2040PORTCISTCONTRA">#REF!</definedName>
    <definedName name="HACOL30301244081238A20LIG">[11]Ana!$F$613</definedName>
    <definedName name="HACOL30301244081238A20MANO">[11]Ana!$F$617</definedName>
    <definedName name="HACOL3030180408122538A30">[11]Ana!$F$766</definedName>
    <definedName name="HACOL3030180408122538A30PORT">[11]Ana!$F$771</definedName>
    <definedName name="HACOL30301804081238A30">[11]Ana!$F$756</definedName>
    <definedName name="HACOL30301804081238A30PORT">[11]Ana!$F$761</definedName>
    <definedName name="HACOL3030180608122538A30">[11]Ana!$F$788</definedName>
    <definedName name="HACOL3030180608122538A30PORT">[11]Ana!$F$793</definedName>
    <definedName name="HACOL30301806081238A30">[11]Ana!$F$777</definedName>
    <definedName name="HACOL30301806081238A30PORT">[11]Ana!$F$782</definedName>
    <definedName name="HACOL30302104043438A30">[11]Ana!$F$949</definedName>
    <definedName name="HACOL30302104043438A30PORT">[11]Ana!$F$954</definedName>
    <definedName name="HACOL30302106043438A30">[11]Ana!$F$960</definedName>
    <definedName name="HACOL30302106043438A30PORT">[11]Ana!$F$965</definedName>
    <definedName name="HACOL30302404043438A30">[11]Ana!$F$1121</definedName>
    <definedName name="HACOL30302404043438A30PORT">[11]Ana!$F$1126</definedName>
    <definedName name="HACOL30302406043438A30">[11]Ana!$F$1132</definedName>
    <definedName name="HACOL30302406043438A30PORT">[11]Ana!$F$1137</definedName>
    <definedName name="HACOL30401244043438A30LIG">[11]Ana!$F$630</definedName>
    <definedName name="HACOL30401244043438A30MANO">[11]Ana!$F$634</definedName>
    <definedName name="HACOL30401804043438A30">[11]Ana!$F$806</definedName>
    <definedName name="HACOL30401804043438A30PORT">[11]Ana!$F$811</definedName>
    <definedName name="HACOL30401806043438A30">[11]Ana!$F$817</definedName>
    <definedName name="HACOL30401806043438A30PORT">[11]Ana!$F$822</definedName>
    <definedName name="HACOL30402104043438A30">[11]Ana!$F$978</definedName>
    <definedName name="HACOL30402104043438A30PORT">[11]Ana!$F$983</definedName>
    <definedName name="HACOL30402106043438A30">[11]Ana!$F$989</definedName>
    <definedName name="HACOL30402106043438A30PORT">[11]Ana!$F$994</definedName>
    <definedName name="HACOL30402404043438A30">[11]Ana!$F$1150</definedName>
    <definedName name="HACOL30402404043438A30PORT">[11]Ana!$F$1155</definedName>
    <definedName name="HACOL30402406043438A30">[11]Ana!$F$1161</definedName>
    <definedName name="HACOL30402406043438A30PORT">[11]Ana!$F$1166</definedName>
    <definedName name="HACOL3040ENTRADAESTECONTRA">#REF!</definedName>
    <definedName name="HACOL40401244041243438A20LIG">[11]Ana!$F$648</definedName>
    <definedName name="HACOL40401244041243438A20MANO">[11]Ana!$F$652</definedName>
    <definedName name="HACOL4040180404124342538A20">[11]Ana!$F$847</definedName>
    <definedName name="HACOL4040180404124342538A20PORT">[11]Ana!$F$852</definedName>
    <definedName name="HACOL40401804041243438A20">[11]Ana!$F$836</definedName>
    <definedName name="HACOL40401804041243438A20PORT">[11]Ana!$F$841</definedName>
    <definedName name="HACOL4040180604124342538A30">[11]Ana!$F$871</definedName>
    <definedName name="HACOL4040180604124342538A30PORT">[11]Ana!$F$876</definedName>
    <definedName name="HACOL40401806041243438A30">[11]Ana!$F$859</definedName>
    <definedName name="HACOL40401806041243438A30PORT">[11]Ana!$F$864</definedName>
    <definedName name="HACOL4040210404122543438A20">[11]Ana!$F$1019</definedName>
    <definedName name="HACOL4040210404122543438A20PORT">[11]Ana!$F$1024</definedName>
    <definedName name="HACOL40402104041243438A20">[11]Ana!$F$1008</definedName>
    <definedName name="HACOL40402104041243438A20PORT">[11]Ana!$F$1013</definedName>
    <definedName name="HACOL4040210604122543438A30">[11]Ana!$F$1043</definedName>
    <definedName name="HACOL4040210604122543438A30PORT">[11]Ana!$F$1048</definedName>
    <definedName name="HACOL40402106041243438A30">[11]Ana!$F$1031</definedName>
    <definedName name="HACOL40402106041243438A30PORT">[11]Ana!$F$1036</definedName>
    <definedName name="HACOL4040240404122543438A20">[11]Ana!$F$1191</definedName>
    <definedName name="HACOL4040240404122543438A20PORT">[11]Ana!$F$1196</definedName>
    <definedName name="HACOL40402404041243438A20">[11]Ana!$F$1180</definedName>
    <definedName name="HACOL40402404041243438A20PORT">[11]Ana!$F$1185</definedName>
    <definedName name="HACOL4040240604122543438A30">[11]Ana!$F$1215</definedName>
    <definedName name="HACOL4040240604122543438A30PORT">[11]Ana!$F$1220</definedName>
    <definedName name="HACOL40402406041243438A30">[11]Ana!$F$1203</definedName>
    <definedName name="HACOL40402406041243438A30PORT">[11]Ana!$F$1208</definedName>
    <definedName name="HACOL5050124404344138A20LIG">[11]Ana!$F$666</definedName>
    <definedName name="HACOL5050124404344138A20MANO">[11]Ana!$F$670</definedName>
    <definedName name="HACOL5050180404344138A20">[11]Ana!$F$890</definedName>
    <definedName name="HACOL5050180404344138A20PORT">[11]Ana!$F$895</definedName>
    <definedName name="HACOL5050180604344138A20">[11]Ana!$F$902</definedName>
    <definedName name="HACOL5050180604344138A20PORT">[11]Ana!$F$907</definedName>
    <definedName name="HACOL5050210404344138A20">[11]Ana!$F$1062</definedName>
    <definedName name="HACOL5050210404344138A20PORT">[11]Ana!$F$1067</definedName>
    <definedName name="HACOL5050210604344138A20">[11]Ana!$F$1074</definedName>
    <definedName name="HACOL5050210604344138A20PORT">[11]Ana!$F$1079</definedName>
    <definedName name="HACOL5050240404344138A20">[11]Ana!$F$1234</definedName>
    <definedName name="HACOL5050240404344138A20PORT">[11]Ana!$F$1239</definedName>
    <definedName name="HACOL5050240604344138A20">[11]Ana!$F$1246</definedName>
    <definedName name="HACOL5050240604344138A20PORT">[11]Ana!$F$1251</definedName>
    <definedName name="HACOL60601244012138A20LIG">[11]Ana!$F$683</definedName>
    <definedName name="HACOL60601244012138A20MANO">[11]Ana!$F$687</definedName>
    <definedName name="HACOL60601804012138A20">[11]Ana!$F$920</definedName>
    <definedName name="HACOL60601804012138A30PORT">[11]Ana!$F$925</definedName>
    <definedName name="HACOL60601806012138A30">[11]Ana!$F$931</definedName>
    <definedName name="HACOL60601806012138A30PORT">[11]Ana!$F$936</definedName>
    <definedName name="HACOL60602104012138A20">[11]Ana!$F$1092</definedName>
    <definedName name="HACOL60602104012138A30PORT">[11]Ana!$F$1097</definedName>
    <definedName name="HACOL60602106012138A30">[11]Ana!$F$1103</definedName>
    <definedName name="HACOL60602106012138A30PORT">[11]Ana!$F$1108</definedName>
    <definedName name="HACOL60602404012138A20">[11]Ana!$F$1264</definedName>
    <definedName name="HACOL60602404012138A20PORT">[11]Ana!$F$1269</definedName>
    <definedName name="HACOL60602406012138A20">[11]Ana!$F$1275</definedName>
    <definedName name="HACOL60602406012138A20PORT">[11]Ana!$F$1280</definedName>
    <definedName name="HACOLA15201244043814A20LIG">[11]Ana!$F$1295</definedName>
    <definedName name="HACOLA15201244043814A20MANO">[11]Ana!$F$1307</definedName>
    <definedName name="HACOLA20201244043814A20LIG">[11]Ana!$F$1343</definedName>
    <definedName name="HACOLA20201244043814A20MANO">[11]Ana!$F$1355</definedName>
    <definedName name="HADIN10201244023821214A20LIG">[11]Ana!$F$1371</definedName>
    <definedName name="HADIN10201244023821214A20MANO">[11]Ana!$F$1384</definedName>
    <definedName name="HADIN10201804023821214A20">[11]Ana!$F$1473</definedName>
    <definedName name="HADIN15201244023831214A20LIG">[11]Ana!$F$1397</definedName>
    <definedName name="HADIN15201244023831214A20MANO">[11]Ana!$F$1410</definedName>
    <definedName name="HADIN15201804023831214A20">[11]Ana!$F$1486</definedName>
    <definedName name="HADIN20201244023831238A20LIG">[11]Ana!$F$1448</definedName>
    <definedName name="HADIN20201244023831238A20MANO">[11]Ana!$F$1460</definedName>
    <definedName name="HADIN20201804023831238A20">[11]Ana!$F$1498</definedName>
    <definedName name="HALOS10124403825A25LIGW">[11]Ana!$F$1517</definedName>
    <definedName name="HALOS101244038A25LIGW">[11]Ana!$F$1513</definedName>
    <definedName name="HALOS10124603825A25LIGW">[11]Ana!$F$1527</definedName>
    <definedName name="HALOS101246038A25LIGW">[11]Ana!$F$1522</definedName>
    <definedName name="HALOS10180403825A25">[11]Ana!$F$1569</definedName>
    <definedName name="HALOS101804038A25">[11]Ana!$F$1565</definedName>
    <definedName name="HALOS10180603825A25">[11]Ana!$F$1579</definedName>
    <definedName name="HALOS101806038A25">[11]Ana!$F$1574</definedName>
    <definedName name="HALOS12124403825A25LIGW">[11]Ana!$F$1543</definedName>
    <definedName name="HALOS121244038A25LIGW">[11]Ana!$F$1539</definedName>
    <definedName name="HALOS12124603825A25LIGW">[11]Ana!$F$1553</definedName>
    <definedName name="HALOS121246038A25LIGW">[11]Ana!$F$1548</definedName>
    <definedName name="HALOS12180403825A25">[11]Ana!$F$1595</definedName>
    <definedName name="HALOS121804038A25">[11]Ana!$F$1591</definedName>
    <definedName name="HALOS12180603825A25">[11]Ana!$F$1605</definedName>
    <definedName name="HALOS121806038A25">[11]Ana!$F$1600</definedName>
    <definedName name="HALOSAQUIEBRASOLCONTRA">#REF!</definedName>
    <definedName name="HALSUPCISCONTRA">#REF!</definedName>
    <definedName name="HAMRAMPACONTRA">#REF!</definedName>
    <definedName name="HAMUR15180403825A20X202CAR">[11]Ana!$F$1625</definedName>
    <definedName name="HAMUR151804038A20X202CAR">[11]Ana!$F$1621</definedName>
    <definedName name="HAMUR15180603825A20X202CAR">[11]Ana!$F$1635</definedName>
    <definedName name="HAMUR151806038A20X202CAR">[11]Ana!$F$1630</definedName>
    <definedName name="HAMUR15210403825A20X202CAR">[11]Ana!$F$1652</definedName>
    <definedName name="HAMUR152104038A20X202CAR">[11]Ana!$F$1648</definedName>
    <definedName name="HAMUR15210603825A20X202CAR">[11]Ana!$F$1662</definedName>
    <definedName name="HAMUR152106038A20X202CAR">[11]Ana!$F$1657</definedName>
    <definedName name="HAMUR15240403825A20X202CAR">[11]Ana!$F$1679</definedName>
    <definedName name="HAMUR152404038A20X202CAR">[11]Ana!$F$1675</definedName>
    <definedName name="HAMUR15240603825A20X202CAR">[11]Ana!$F$1689</definedName>
    <definedName name="HAMUR152406038A20X202CAR">[11]Ana!$F$1684</definedName>
    <definedName name="HAMUR20180403825A20X202CAR">[11]Ana!$F$1706</definedName>
    <definedName name="HAMUR201804038A20X202CAR">[11]Ana!$F$1702</definedName>
    <definedName name="HAMUR20180603825A20X202CAR">[11]Ana!$F$1716</definedName>
    <definedName name="HAMUR201806038A20X202CAR">[11]Ana!$F$1711</definedName>
    <definedName name="HAMUR20210401225A10X102CAR">[11]Ana!$F$1760</definedName>
    <definedName name="HAMUR20210401225A20X202CAR">[11]Ana!$F$1787</definedName>
    <definedName name="HAMUR202104012A10X102CAR">[11]Ana!$F$1756</definedName>
    <definedName name="HAMUR202104012A20X202CAR">[11]Ana!$F$1783</definedName>
    <definedName name="HAMUR20210403825A20X202CAR">[11]Ana!$F$1733</definedName>
    <definedName name="HAMUR202104038A20X202CAR">[11]Ana!$F$1729</definedName>
    <definedName name="HAMUR20210601225A10X102CAR">[11]Ana!$F$1770</definedName>
    <definedName name="HAMUR20210601225A20X202CAR">[11]Ana!$F$1797</definedName>
    <definedName name="HAMUR202106012A10X102CAR">[11]Ana!$F$1765</definedName>
    <definedName name="HAMUR202106012A20X202CAR">[11]Ana!$F$1792</definedName>
    <definedName name="HAMUR20210603825A20X202CAR">[11]Ana!$F$1743</definedName>
    <definedName name="HAMUR202106038A20X202CAR">[11]Ana!$F$1738</definedName>
    <definedName name="HAMUR20240401225A10X102CAR">[11]Ana!$F$1814</definedName>
    <definedName name="HAMUR20240401225A20X202CAR">[11]Ana!$F$1841</definedName>
    <definedName name="HAMUR202404012A10X102CAR">[11]Ana!$F$1810</definedName>
    <definedName name="HAMUR202404012A20X202CAR">[11]Ana!$F$1837</definedName>
    <definedName name="HAMUR20240601225A10X102CAR">[11]Ana!$F$1824</definedName>
    <definedName name="HAMUR20240601225A20X202CAR">[11]Ana!$F$1851</definedName>
    <definedName name="HAMUR202406012A10X102CAR">[11]Ana!$F$1819</definedName>
    <definedName name="HAMUR202406012A20X202CAR">[11]Ana!$F$1846</definedName>
    <definedName name="HAPEDCONTRA">#REF!</definedName>
    <definedName name="HAPISO38A20AD124ESP10">[11]Ana!$F$4643</definedName>
    <definedName name="HAPISO38A20AD124ESP12">[11]Ana!$F$4652</definedName>
    <definedName name="HAPISO38A20AD124ESP15">[11]Ana!$F$4661</definedName>
    <definedName name="HAPISO38A20AD124ESP20">[11]Ana!$F$4670</definedName>
    <definedName name="HAPISO38A20AD140ESP10">[11]Ana!$F$4679</definedName>
    <definedName name="HAPISO38A20AD140ESP12">[11]Ana!$F$4688</definedName>
    <definedName name="HAPISO38A20AD140ESP15">[11]Ana!$F$4697</definedName>
    <definedName name="HAPISO38A20AD140ESP20">[11]Ana!$F$4706</definedName>
    <definedName name="HAPISO38A20AD180ESP10">[11]Ana!$F$4715</definedName>
    <definedName name="HAPISO38A20AD180ESP12">[11]Ana!$F$4724</definedName>
    <definedName name="HAPISO38A20AD180ESP15">[11]Ana!$F$4733</definedName>
    <definedName name="HAPISO38A20AD180ESP20">[11]Ana!$F$4742</definedName>
    <definedName name="HAPISO38A20AD210ESP10">[11]Ana!$F$4751</definedName>
    <definedName name="HAPISO38A20AD210ESP12">[11]Ana!$F$4760</definedName>
    <definedName name="HAPISO38A20AD210ESP15">[11]Ana!$F$4769</definedName>
    <definedName name="HAPISO38A20AD210ESP20">[11]Ana!$F$4778</definedName>
    <definedName name="HARAMPA12124401225A2038A20LIGWIN">[11]Ana!$F$1871</definedName>
    <definedName name="HARAMPA12124401225A2038A20MANO">[11]Ana!$F$1890</definedName>
    <definedName name="HARAMPA121244012A2038A20LIGWIN">[11]Ana!$F$1866</definedName>
    <definedName name="HARAMPA121244012A2038A20MANO">[11]Ana!$F$1885</definedName>
    <definedName name="HARAMPA12124601225A2038A20LIGWIN">[11]Ana!$F$1881</definedName>
    <definedName name="HARAMPA12124601225A2038A20MANO">[11]Ana!$F$1901</definedName>
    <definedName name="HARAMPA121246012A2038A20LIGWIN">[11]Ana!$F$1876</definedName>
    <definedName name="HARAMPA121246012A2038A20MANO">[11]Ana!$F$1896</definedName>
    <definedName name="HARAMPA12180401225A2038A20">[11]Ana!$F$1918</definedName>
    <definedName name="HARAMPA121804012A2038A20">[11]Ana!$F$1913</definedName>
    <definedName name="HARAMPA12180601225A2038A20">[11]Ana!$F$1928</definedName>
    <definedName name="HARAMPA121806012A2038A20">[11]Ana!$F$1923</definedName>
    <definedName name="HARAMPA12210401225A2038A20">[11]Ana!$F$1945</definedName>
    <definedName name="HARAMPA122104012A2038A20">[11]Ana!$F$1940</definedName>
    <definedName name="HARAMPA12210601225A2038A20">[11]Ana!$F$1955</definedName>
    <definedName name="HARAMPA122106012A2038A20">[11]Ana!$F$1950</definedName>
    <definedName name="HARAMPA12240401225A2038A20">[11]Ana!$F$1972</definedName>
    <definedName name="HARAMPA122404012A2038A20">[11]Ana!$F$1967</definedName>
    <definedName name="HARAMPA12240601225A2038A20">[11]Ana!$F$1982</definedName>
    <definedName name="HARAMPA122406012A2038A20">[11]Ana!$F$1977</definedName>
    <definedName name="HARAMPAESCCONTRA">#REF!</definedName>
    <definedName name="HARAMPAVEHCONTRA">#REF!</definedName>
    <definedName name="HAVA15201244043814A20LIG">[11]Ana!$F$2494</definedName>
    <definedName name="HAVA15201244043814A20MANO">[11]Ana!$F$2506</definedName>
    <definedName name="HAVA20201244043838A20LIG">[11]Ana!$F$2517</definedName>
    <definedName name="HAVA20201244043838A20MANO">[11]Ana!$F$2528</definedName>
    <definedName name="HAVABARANDACONTRA">#REF!</definedName>
    <definedName name="HAVACORONACISTCONTRA">#REF!</definedName>
    <definedName name="HAVIGA20401244033423838A20LIGWIN">[11]Ana!$F$1998</definedName>
    <definedName name="HAVIGA20401246033423838A20LIGWIN">[11]Ana!$F$2004</definedName>
    <definedName name="HAVIGA20401804033423838A20">[11]Ana!$F$2081</definedName>
    <definedName name="HAVIGA20401804033423838A20POR">[11]Ana!$F$2086</definedName>
    <definedName name="HAVIGA20401806033423838A20">[11]Ana!$F$2092</definedName>
    <definedName name="HAVIGA20401806033423838A20POR">[11]Ana!$F$2098</definedName>
    <definedName name="HAVIGA20402104033423838A20">[11]Ana!$F$2218</definedName>
    <definedName name="HAVIGA20402104033423838A20POR">[11]Ana!$F$2223</definedName>
    <definedName name="HAVIGA20402106033423838A20">[11]Ana!$F$2229</definedName>
    <definedName name="HAVIGA20402106033423838A20POR">[11]Ana!$F$2235</definedName>
    <definedName name="HAVIGA20402404033423838A20">[11]Ana!$F$2355</definedName>
    <definedName name="HAVIGA20402404033423838A20POR">[11]Ana!$F$2360</definedName>
    <definedName name="HAVIGA20402406033423838A20">[11]Ana!$F$2366</definedName>
    <definedName name="HAVIGA20402406033423838A20POR">[11]Ana!$F$2372</definedName>
    <definedName name="HAVIGA25501244043423838A25LIGWIN">[11]Ana!$F$2017</definedName>
    <definedName name="HAVIGA25501246043423838A25LIGWIN">[11]Ana!$F$2023</definedName>
    <definedName name="HAVIGA25501804043423838A25">[11]Ana!$F$2111</definedName>
    <definedName name="HAVIGA25501804043423838A25POR">[11]Ana!$F$2116</definedName>
    <definedName name="HAVIGA25501806043423838A25">[11]Ana!$F$2122</definedName>
    <definedName name="HAVIGA25501806043423838A25POR">[11]Ana!$F$2128</definedName>
    <definedName name="HAVIGA25502104043423838A25">[11]Ana!$F$2248</definedName>
    <definedName name="HAVIGA25502104043423838A25POR">[11]Ana!$F$2253</definedName>
    <definedName name="HAVIGA25502106043423838A25">[11]Ana!$F$2259</definedName>
    <definedName name="HAVIGA25502106043423838A25POR">[11]Ana!$F$2265</definedName>
    <definedName name="HAVIGA25502404043423838A25">[11]Ana!$F$2385</definedName>
    <definedName name="HAVIGA25502404043423838A25POR">[11]Ana!$F$2390</definedName>
    <definedName name="HAVIGA25502406043423838A25">[11]Ana!$F$2396</definedName>
    <definedName name="HAVIGA25502406043423838A25POR">[11]Ana!$F$2402</definedName>
    <definedName name="HAVIGA3060124404123838A25LIGWIN">[11]Ana!$F$2036</definedName>
    <definedName name="HAVIGA3060124604123838A25LIGWIN">[11]Ana!$F$2042</definedName>
    <definedName name="HAVIGA3060180404123838A25">[11]Ana!$F$2141</definedName>
    <definedName name="HAVIGA3060180404123838A25POR">[11]Ana!$F$2146</definedName>
    <definedName name="HAVIGA3060180604123838A25">[11]Ana!$F$2152</definedName>
    <definedName name="HAVIGA3060180604123838A25POR">[11]Ana!$F$2158</definedName>
    <definedName name="HAVIGA3060210404123838A25">[11]Ana!$F$2278</definedName>
    <definedName name="HAVIGA3060210404123838A25POR">[11]Ana!$F$2283</definedName>
    <definedName name="HAVIGA3060210604123838A25">[11]Ana!$F$2289</definedName>
    <definedName name="HAVIGA3060210604123838A25POR">[11]Ana!$F$2295</definedName>
    <definedName name="HAVIGA3060240404123838A25">[11]Ana!$F$2415</definedName>
    <definedName name="HAVIGA3060240404123838A25POR">[11]Ana!$F$2420</definedName>
    <definedName name="HAVIGA3060240604123838A25">[11]Ana!$F$2426</definedName>
    <definedName name="HAVIGA3060240604123838A25POR">[11]Ana!$F$2432</definedName>
    <definedName name="HAVIGA408012440512122538A25LIGWIN">[11]Ana!$F$2061</definedName>
    <definedName name="HAVIGA4080124405121238A25LIGWIN">[11]Ana!$F$2056</definedName>
    <definedName name="HAVIGA4080124605121238A25LIGWIN">[11]Ana!$F$2068</definedName>
    <definedName name="HAVIGA4080180405121238A25">[11]Ana!$F$2172</definedName>
    <definedName name="HAVIGA4080180405121238A25POR">[11]Ana!$F$2177</definedName>
    <definedName name="HAVIGA408018060512122538A25">[11]Ana!$F$2198</definedName>
    <definedName name="HAVIGA408018060512122538A25POR">[11]Ana!$F$2205</definedName>
    <definedName name="HAVIGA4080180605121238A25">[11]Ana!$F$2184</definedName>
    <definedName name="HAVIGA4080180605121238A25POR">[11]Ana!$F$2191</definedName>
    <definedName name="HAVIGA4080210405121238A25">[11]Ana!$F$2309</definedName>
    <definedName name="HAVIGA4080210405121238A25por">[11]Ana!$F$2314</definedName>
    <definedName name="HAVIGA408021060512122538A25">[11]Ana!$F$2335</definedName>
    <definedName name="HAVIGA408021060512122538A25POR">[11]Ana!$F$2342</definedName>
    <definedName name="HAVIGA4080210605121238A25">[11]Ana!$F$2321</definedName>
    <definedName name="HAVIGA4080210605121238A25POR">[11]Ana!$F$2328</definedName>
    <definedName name="HAVIGA4080240405121238A25">[11]Ana!$F$2446</definedName>
    <definedName name="HAVIGA4080240405121238A25POR">[11]Ana!$F$2451</definedName>
    <definedName name="HAVIGA408024060512122538A25">[11]Ana!$F$2472</definedName>
    <definedName name="HAVIGA408024060512122538A25PORT">[11]Ana!$F$2479</definedName>
    <definedName name="HAVIGA4080240605121238A25">[11]Ana!$F$2458</definedName>
    <definedName name="HAVIGA4080240605121238A25POR">[11]Ana!$F$2465</definedName>
    <definedName name="HAVPORTCISTCONTRA">#REF!</definedName>
    <definedName name="HAVRIOSTPONDCONTRA">#REF!</definedName>
    <definedName name="HAVUE4010124402383825A20LIGWIN">[11]Ana!$F$2547</definedName>
    <definedName name="HAVUE40101244023838A20LIGWIN">[11]Ana!$F$2543</definedName>
    <definedName name="HAVUE4010124602383825A20LIGWIN">[11]Ana!$F$2557</definedName>
    <definedName name="HAVUE40101246023838A20LIGWIN">[11]Ana!$F$2552</definedName>
    <definedName name="HAVUE4010180402383825A20">[11]Ana!$F$2599</definedName>
    <definedName name="HAVUE40101804023838A20">[11]Ana!$F$2595</definedName>
    <definedName name="HAVUE40101806023838A20">[11]Ana!$F$2604</definedName>
    <definedName name="HAVUE4012124402383825A20LIGWIN">[11]Ana!$F$2573</definedName>
    <definedName name="HAVUE40121244023838A20LIGWIN">[11]Ana!$F$2569</definedName>
    <definedName name="HAVUE4012124602383825A20LIGWIN">[11]Ana!$F$2583</definedName>
    <definedName name="HAVUE40121246023838A20LIGWIN">[11]Ana!$F$2578</definedName>
    <definedName name="HAVUE4012180402383825A20">[11]Ana!$F$2625</definedName>
    <definedName name="HAVUE40121804023838A20">[11]Ana!$F$2621</definedName>
    <definedName name="HAVUE4012180602383825A20">[11]Ana!$F$2635</definedName>
    <definedName name="HAVUE40121806023838A20">[11]Ana!$F$2630</definedName>
    <definedName name="HAVUELO10CONTRA">#REF!</definedName>
    <definedName name="HAZCH301354081225C634ADLIG">[11]Ana!$F$2652</definedName>
    <definedName name="HAZCH3013540812C634ADLIG">[11]Ana!$F$2645</definedName>
    <definedName name="HAZCH301356081225C634ADLIG">[11]Ana!$F$2666</definedName>
    <definedName name="HAZCH3013560812C634ADLIG">[11]Ana!$F$2659</definedName>
    <definedName name="HAZCH301404081225C634AD">[11]Ana!$F$2708</definedName>
    <definedName name="HAZCH3014040812C634AD">[11]Ana!$F$2701</definedName>
    <definedName name="HAZCH301406081225C634AD">[11]Ana!$F$2722</definedName>
    <definedName name="HAZCH3014060812C634AD">[11]Ana!$F$2715</definedName>
    <definedName name="HAZCH301804081225C634AD">[11]Ana!$F$2764</definedName>
    <definedName name="HAZCH3018040812C634AD">[11]Ana!$F$2757</definedName>
    <definedName name="HAZCH301806081225C634AD">[11]Ana!$F$2778</definedName>
    <definedName name="HAZCH3018060812C634AD">[11]Ana!$F$2771</definedName>
    <definedName name="HAZCH302104081225C634AD">[11]Ana!$F$2820</definedName>
    <definedName name="HAZCH3021040812C634AD">[11]Ana!$F$2813</definedName>
    <definedName name="HAZCH302106081225C634AD">[11]Ana!$F$2834</definedName>
    <definedName name="HAZCH3021060812C634AD">[11]Ana!$F$2827</definedName>
    <definedName name="HAZCH302404081225C634AD">[11]Ana!$F$2876</definedName>
    <definedName name="HAZCH3024040812C634AD">[11]Ana!$F$2869</definedName>
    <definedName name="HAZCH302406081225C634AD">[11]Ana!$F$2890</definedName>
    <definedName name="HAZCH3024060812C634AD">[11]Ana!$F$2883</definedName>
    <definedName name="HAZCH35180401225A15ADC18342CAM">[11]Ana!$F$2935</definedName>
    <definedName name="HAZCH351804012A15ADC18342CAM">[11]Ana!$F$2928</definedName>
    <definedName name="HAZCH35180601225A15ADC18342CAM">[11]Ana!$F$2949</definedName>
    <definedName name="HAZCH351806012A15ADC18342CAM">[11]Ana!$F$2942</definedName>
    <definedName name="HAZCH35210401225A15ADC18342CAM">[11]Ana!$F$2963</definedName>
    <definedName name="HAZCH352104012A15ADC18342CAM">[11]Ana!$F$2956</definedName>
    <definedName name="HAZCH35210601225A15ADC18342CAM">[11]Ana!$F$2977</definedName>
    <definedName name="HAZCH352106012A15ADC18342CAM">[11]Ana!$F$2970</definedName>
    <definedName name="HAZCH35240401225A15ADC18342CAM">[11]Ana!$F$2991</definedName>
    <definedName name="HAZCH352404012A15ADC18342CAM">[11]Ana!$F$2984</definedName>
    <definedName name="HAZCH35240601225A15ADC18342CAM">[11]Ana!$F$3005</definedName>
    <definedName name="HAZCH352406012A15ADC18342CAM">[11]Ana!$F$2998</definedName>
    <definedName name="HAZCH4013540812C634ADLIG">[11]Ana!$F$2673</definedName>
    <definedName name="HAZCH4013560812C634ADLIG">[11]Ana!$F$2680</definedName>
    <definedName name="HAZCH401404081225C634AD">[11]Ana!$F$2736</definedName>
    <definedName name="HAZCH4014040812C634AD">[11]Ana!$F$2729</definedName>
    <definedName name="HAZCH401804081225C634AD">[11]Ana!$F$2792</definedName>
    <definedName name="HAZCH4018040812C634AD">[11]Ana!$F$2785</definedName>
    <definedName name="HAZCH402104081225C634AD">[11]Ana!$F$2848</definedName>
    <definedName name="HAZCH4021040812C634AD">[11]Ana!$F$2841</definedName>
    <definedName name="HAZCH402404081225C634AD">[11]Ana!$F$2904</definedName>
    <definedName name="HAZCH4024040812C634AD">[11]Ana!$F$2897</definedName>
    <definedName name="HAZCH402406081225C634AD">[11]Ana!$F$2918</definedName>
    <definedName name="HAZCH4024060812C634AD">[11]Ana!$F$2911</definedName>
    <definedName name="HAZCH601356081225C634ADLIG">[11]Ana!$F$2694</definedName>
    <definedName name="HAZCH6013560812C634ADLIG">[11]Ana!$F$2687</definedName>
    <definedName name="HAZCH601406081225C634AD">[11]Ana!$F$2750</definedName>
    <definedName name="HAZCH6014060812C634AD">[11]Ana!$F$2743</definedName>
    <definedName name="HAZCH601806081225C634AD">[11]Ana!$F$2806</definedName>
    <definedName name="HAZCH6018060812C634AD">[11]Ana!$F$2799</definedName>
    <definedName name="HAZCH602106081225C634AD">[11]Ana!$F$2862</definedName>
    <definedName name="HAZCH6021060812C634AD">[11]Ana!$F$2855</definedName>
    <definedName name="HAZCPONDCONTRA">#REF!</definedName>
    <definedName name="HAZFOSOCONTRA">#REF!</definedName>
    <definedName name="HAZM201512423838A30LIG">[11]Ana!$F$3035</definedName>
    <definedName name="HAZM301512423838A30LIG">[11]Ana!$F$3041</definedName>
    <definedName name="HAZM302012423838A25LIG">[11]Ana!$F$3053</definedName>
    <definedName name="HAZM302013523838A25LIG">[11]Ana!$F$3014</definedName>
    <definedName name="HAZM302014023838A25">[11]Ana!$F$3074</definedName>
    <definedName name="HAZM30X20180">[11]Ana!$F$3095</definedName>
    <definedName name="HAZM401512423838A30LIG">[11]Ana!$F$3047</definedName>
    <definedName name="HAZM452012433838A25LIG">[11]Ana!$F$3058</definedName>
    <definedName name="HAZM452013533838A25LIG">[11]Ana!$F$3019</definedName>
    <definedName name="HAZM452014033838A25">[11]Ana!$F$3079</definedName>
    <definedName name="HAZM452018033838A25">[11]Ana!$F$3100</definedName>
    <definedName name="HAZM452512433838A25LIG">[11]Ana!$F$3063</definedName>
    <definedName name="HAZM452513533838A25LIG">[11]Ana!$F$3024</definedName>
    <definedName name="HAZM452514033838A25">[11]Ana!$F$3084</definedName>
    <definedName name="HAZM452521033838A25">[11]Ana!$F$3115</definedName>
    <definedName name="HAZM452524033838A25">[11]Ana!$F$3125</definedName>
    <definedName name="HAZM45X25180">[11]Ana!$F$3105</definedName>
    <definedName name="HAZM602512433838A25LIG">[11]Ana!$F$3068</definedName>
    <definedName name="HAZM602513533838A25LIG">[11]Ana!$F$3029</definedName>
    <definedName name="HAZM602514033838A25">[11]Ana!$F$3089</definedName>
    <definedName name="HAZM602521033838A25">[11]Ana!$F$3120</definedName>
    <definedName name="HAZM602524033838A25">[11]Ana!$F$3130</definedName>
    <definedName name="HAZM60X25180">[11]Ana!$F$3110</definedName>
    <definedName name="HAZM8TIPVIGACISTCONTRA">#REF!</definedName>
    <definedName name="HAZMRAMPACONTRA">#REF!</definedName>
    <definedName name="HGON100">#REF!</definedName>
    <definedName name="HGON140">#REF!</definedName>
    <definedName name="HGON180">#REF!</definedName>
    <definedName name="HGON210">#REF!</definedName>
    <definedName name="HINDUSTRIAL100">#REF!</definedName>
    <definedName name="HINDUSTRIAL140">#REF!</definedName>
    <definedName name="HINDUSTRIAL180">#REF!</definedName>
    <definedName name="HINDUSTRIAL210">#REF!</definedName>
    <definedName name="hligadora">[11]Ana!$F$3246</definedName>
    <definedName name="HOJASEGUETA">[14]Ins!#REF!</definedName>
    <definedName name="horind100">#REF!</definedName>
    <definedName name="horind140">#REF!</definedName>
    <definedName name="horind180">#REF!</definedName>
    <definedName name="horind210">#REF!</definedName>
    <definedName name="Horm._Zap.Columnas">#REF!</definedName>
    <definedName name="Horm._Zap.Muros">#REF!</definedName>
    <definedName name="Horm.Arm._Antepecho">#REF!</definedName>
    <definedName name="Horm.Arm._Dinteles">#REF!</definedName>
    <definedName name="Horm.Arm._Losas">#REF!</definedName>
    <definedName name="Horm.Arm._Rampa">#REF!</definedName>
    <definedName name="Horm.Arm._Vuelos">#REF!</definedName>
    <definedName name="Horm.Arm.Colum.Amarre">#REF!</definedName>
    <definedName name="Horm.Arm.Columnas">#REF!</definedName>
    <definedName name="Horm.Arm.Vigas">#REF!</definedName>
    <definedName name="Horm.Arm.Vigas_Amarre">#REF!</definedName>
    <definedName name="Horm.Armado_Muros">#REF!</definedName>
    <definedName name="HORM124">[11]Ana!$F$3302</definedName>
    <definedName name="HORM124LIGADORA">[11]Ana!$F$3309</definedName>
    <definedName name="HORM124LIGAWINCHE">[11]Ana!$F$3316</definedName>
    <definedName name="HORM135">[11]Ana!$F$3281</definedName>
    <definedName name="HORM135LIGADORA">[11]Ana!$F$3288</definedName>
    <definedName name="HORM135LIGAWINCHE">[11]Ana!$F$3295</definedName>
    <definedName name="HORM140">[11]Ana!$F$3138</definedName>
    <definedName name="HORM160">[11]Ana!$F$3143</definedName>
    <definedName name="HORM180">[11]Ana!$F$3148</definedName>
    <definedName name="HORM210">[11]Ana!$F$3153</definedName>
    <definedName name="HORM240">[11]Ana!$F$3158</definedName>
    <definedName name="HORM250">[11]Ana!$F$3163</definedName>
    <definedName name="HORM260">[11]Ana!$F$3168</definedName>
    <definedName name="HORM280">[11]Ana!$F$3173</definedName>
    <definedName name="HORM300">[11]Ana!$F$3178</definedName>
    <definedName name="HORM315">[11]Ana!$F$3183</definedName>
    <definedName name="HORM350">[11]Ana!$F$3188</definedName>
    <definedName name="HORM400">[11]Ana!$F$3193</definedName>
    <definedName name="HORMFROT">[11]Ana!$F$4786</definedName>
    <definedName name="HORMIGON100">#REF!</definedName>
    <definedName name="hormigon140">#REF!</definedName>
    <definedName name="hormigon180">#REF!</definedName>
    <definedName name="hormigon210">#REF!</definedName>
    <definedName name="Hormigones_Industriales">#REF!</definedName>
    <definedName name="Hormigones_Simples">#REF!</definedName>
    <definedName name="hwinche">[11]Ana!$F$3253</definedName>
    <definedName name="imocolocjuntas">[26]INSUMOS!$F$261</definedName>
    <definedName name="IMPERM.">#REF!</definedName>
    <definedName name="Impermeab.">#REF!</definedName>
    <definedName name="IMPEST">[11]Ana!$F$3325</definedName>
    <definedName name="IMPREV">#REF!</definedName>
    <definedName name="IMPREVISTO">#REF!</definedName>
    <definedName name="INCREM">#REF!</definedName>
    <definedName name="INOALARBCO">[11]Ana!$F$3996</definedName>
    <definedName name="INOALARCOL">[11]Ana!$F$4022</definedName>
    <definedName name="INOBCOSER">[11]Ana!$F$3970</definedName>
    <definedName name="INOBCOTAPASER">[11]Ana!$F$3944</definedName>
    <definedName name="inodorosimplex">#REF!</definedName>
    <definedName name="INOFLUXBCOCONTRA">#REF!</definedName>
    <definedName name="ins_calentador_electrico">[18]ins!#REF!</definedName>
    <definedName name="ins_ducha">[18]ins!#REF!</definedName>
    <definedName name="ins_fregadero_doble">[18]ins!#REF!</definedName>
    <definedName name="ins_inodoro">[18]ins!#REF!</definedName>
    <definedName name="ins_jacuzzi">[18]ins!#REF!</definedName>
    <definedName name="ins_lavamanos">[18]ins!#REF!</definedName>
    <definedName name="ins_teflon">[18]ins!#REF!</definedName>
    <definedName name="ins_vertedero">[18]ins!#REF!</definedName>
    <definedName name="Inst._Eléctrica">#REF!</definedName>
    <definedName name="Inst._Sanitaria">#REF!</definedName>
    <definedName name="INTERRUPTOR3VIAS">[11]Ana!$F$3388</definedName>
    <definedName name="INTERRUPTOR4VIAS">[11]Ana!$F$3399</definedName>
    <definedName name="INTERRUPTORDOBLE">[11]Ana!$F$3366</definedName>
    <definedName name="INTERRUPTORPILOTO">[11]Ana!$F$3410</definedName>
    <definedName name="INTERRUPTORSENCILLO">[11]Ana!$F$3355</definedName>
    <definedName name="INTERRUPTORTRIPLE">[11]Ana!$F$3377</definedName>
    <definedName name="ITBIS">#REF!</definedName>
    <definedName name="itbisa">[7]Alambres!$D$1</definedName>
    <definedName name="itbisla2">#REF!</definedName>
    <definedName name="itbislm">[7]Materiales!$I$1</definedName>
    <definedName name="ITBS">#REF!</definedName>
    <definedName name="JAGS">#REF!</definedName>
    <definedName name="juan">#REF!</definedName>
    <definedName name="JUNTACERA">[14]Ins!#REF!</definedName>
    <definedName name="LARRASTRE4SDR41MCONTRA">#REF!</definedName>
    <definedName name="LARRASTRE6SDR41MCONTRA">#REF!</definedName>
    <definedName name="LAVADEROS">[14]Ins!#REF!</definedName>
    <definedName name="LAVADEROSENCILLO">#REF!</definedName>
    <definedName name="LAVGRA1BCO">[11]Ana!$F$4071</definedName>
    <definedName name="LAVGRA2BCO">[11]Ana!$F$4046</definedName>
    <definedName name="LAVM1917BCO">[11]Ana!$F$4097</definedName>
    <definedName name="LAVM1917COL">[11]Ana!$F$4123</definedName>
    <definedName name="LAVMOVABCO">[11]Ana!$F$4150</definedName>
    <definedName name="LAVMOVACOL">[11]Ana!$F$4177</definedName>
    <definedName name="LAVMSERBCO">[11]Ana!$F$4203</definedName>
    <definedName name="LAVOVAEMPBCOCONTRA">#REF!</definedName>
    <definedName name="LIGALIGA">[11]Ana!$F$3262</definedName>
    <definedName name="ligawinche">[11]Ana!$F$3274</definedName>
    <definedName name="LIMPTUBOCPVC14">[14]Ins!#REF!</definedName>
    <definedName name="LIMPTUBOCPVCPINTA">[14]Ins!#REF!</definedName>
    <definedName name="LINEA_DE_CONDUC">#N/A</definedName>
    <definedName name="lista">#REF!</definedName>
    <definedName name="LISTADO">#REF!</definedName>
    <definedName name="LLAVEANGULAR">[14]Ins!#REF!</definedName>
    <definedName name="LLAVEEMPOTRAR12">[14]Ins!#REF!</definedName>
    <definedName name="LLAVEORINALPEQ">[14]Ins!#REF!</definedName>
    <definedName name="LLAVES">[14]Ins!#REF!</definedName>
    <definedName name="LLAVESENCCROM">[14]Ins!#REF!</definedName>
    <definedName name="LLAVIN">[14]Ins!#REF!</definedName>
    <definedName name="LLAVINCOR">[14]Ins!#REF!</definedName>
    <definedName name="llll" hidden="1">#REF!</definedName>
    <definedName name="LMEMBAJADOR">#REF!</definedName>
    <definedName name="LOSA12">#REF!</definedName>
    <definedName name="LOSA20">#REF!</definedName>
    <definedName name="LOSA30">#REF!</definedName>
    <definedName name="LUZCENITAL">[11]Ana!$F$3344</definedName>
    <definedName name="LUZPARQEMT">#REF!</definedName>
    <definedName name="M">[1]Presup.!#REF!</definedName>
    <definedName name="MAD">[2]Ago.94!#REF!</definedName>
    <definedName name="MADERA">#REF!</definedName>
    <definedName name="maderabrutapino">#REF!</definedName>
    <definedName name="MADERAC">#REF!</definedName>
    <definedName name="MAESTROCARP">[16]Ins!#REF!</definedName>
    <definedName name="MALLACICL6HG">[11]Ana!$F$4383</definedName>
    <definedName name="MAMPARAPINOTRAT">#REF!</definedName>
    <definedName name="MAMPARAPINOTRATM2">#REF!</definedName>
    <definedName name="MANG34NEGRACALENT">[14]Ins!#REF!</definedName>
    <definedName name="marmolpiso">#REF!</definedName>
    <definedName name="MAT_ACERO">#REF!</definedName>
    <definedName name="MAT_AGREGADOS">#REF!</definedName>
    <definedName name="MAT_BLOQUES">#REF!</definedName>
    <definedName name="MAT_CARP.">#REF!</definedName>
    <definedName name="MAT_CEMENTOS">#REF!</definedName>
    <definedName name="MAT_CERRAJ.">#REF!</definedName>
    <definedName name="MAT_HORM._I">#REF!</definedName>
    <definedName name="MAT_MOVTO_TIERR">#REF!</definedName>
    <definedName name="MAT_PINTURA">#REF!</definedName>
    <definedName name="MAT_PINTURAS">#REF!</definedName>
    <definedName name="MAT_PLAFONES">#REF!</definedName>
    <definedName name="MAT_REVEST.">#REF!</definedName>
    <definedName name="MAT_VENTANAS">#REF!</definedName>
    <definedName name="MEZCALAREPMOR">[11]Ana!$F$4415</definedName>
    <definedName name="MEZCBAN">[14]Ins!#REF!</definedName>
    <definedName name="MEZCBIDET">[14]Ins!#REF!</definedName>
    <definedName name="MEZCFREG">[14]Ins!#REF!</definedName>
    <definedName name="MEZCLA125">#REF!</definedName>
    <definedName name="MEZCLA13">#REF!</definedName>
    <definedName name="MEZCLA14">#REF!</definedName>
    <definedName name="mezclajuntabloque">#REF!</definedName>
    <definedName name="mezclan">'[27]Analisis Mezclas'!$G$121</definedName>
    <definedName name="MEZCLANATILLA">#REF!</definedName>
    <definedName name="MEZCLAV">[14]Ins!#REF!</definedName>
    <definedName name="MEZEMP">[11]Ana!$F$4397</definedName>
    <definedName name="mierda">#REF!</definedName>
    <definedName name="mm">#REF!</definedName>
    <definedName name="moacero">#REF!</definedName>
    <definedName name="moaceromalla">#REF!</definedName>
    <definedName name="moacerorampa">#REF!</definedName>
    <definedName name="MOJO">[28]MOJornal!$A$7</definedName>
    <definedName name="MOPISOCERAMICA">[16]Ins!#REF!</definedName>
    <definedName name="MORTERO110">[11]Ana!$F$4421</definedName>
    <definedName name="MORTERO12">[11]Ana!$F$4410</definedName>
    <definedName name="MORTERO13">[11]Ana!$F$4392</definedName>
    <definedName name="MORTERO14">[11]Ana!$F$4403</definedName>
    <definedName name="Morteros">#REF!</definedName>
    <definedName name="mosbotichinorojo">#REF!</definedName>
    <definedName name="MOTELE">[14]Ins!#REF!</definedName>
    <definedName name="mozaicoFG">#REF!</definedName>
    <definedName name="MULTI">[4]A!#REF!</definedName>
    <definedName name="MURO30">#REF!</definedName>
    <definedName name="MUROBOVEDA12A10X2AD">#REF!</definedName>
    <definedName name="MZNATILLA">#REF!</definedName>
    <definedName name="NADA">#REF!</definedName>
    <definedName name="NATILLA">[11]Ana!$F$375</definedName>
    <definedName name="NEWADAPTPVCH112">[22]Ins!#REF!</definedName>
    <definedName name="NEWCERRAJERIA">[22]Ins!#REF!</definedName>
    <definedName name="NEWCODOHG125X90">[22]Ins!#REF!</definedName>
    <definedName name="NEWCODOHG212X90">[22]Ins!#REF!</definedName>
    <definedName name="NEWCODONHG112X90">[22]Ins!#REF!</definedName>
    <definedName name="NINGUNA">[29]Insumos!#REF!</definedName>
    <definedName name="NIPLE112X4HG">[14]Ins!#REF!</definedName>
    <definedName name="NIPLE112X6HG">[14]Ins!#REF!</definedName>
    <definedName name="NIPLE112X8HG">[14]Ins!#REF!</definedName>
    <definedName name="NIPLE125X4HG">[14]Ins!#REF!</definedName>
    <definedName name="NIPLE12X4HG">[14]Ins!#REF!</definedName>
    <definedName name="NIPLE1X4HG">[14]Ins!#REF!</definedName>
    <definedName name="NIPLE212X4HG">[14]Ins!#REF!</definedName>
    <definedName name="NIPLE2X4HG">[14]Ins!#REF!</definedName>
    <definedName name="NIPLE2X6HG">[14]Ins!#REF!</definedName>
    <definedName name="NIPLE34X4HG">[14]Ins!#REF!</definedName>
    <definedName name="NIPLE3X12HG">[14]Ins!#REF!</definedName>
    <definedName name="NIPLE3X312HG">[14]Ins!#REF!</definedName>
    <definedName name="NIPLE3X4HG">[14]Ins!#REF!</definedName>
    <definedName name="NIPLE3X6HG">[14]Ins!#REF!</definedName>
    <definedName name="NIPLE4X4HG">[14]Ins!#REF!</definedName>
    <definedName name="NIPLECROM38X212">[14]Ins!#REF!</definedName>
    <definedName name="OBRA_MANO">#REF!</definedName>
    <definedName name="OPERMAN">[14]Ins!#REF!</definedName>
    <definedName name="OPERPAL">[14]Ins!#REF!</definedName>
    <definedName name="ORI12FBCO">[11]Ana!$F$4225</definedName>
    <definedName name="ORI12FBCOFLUX">[11]Ana!$F$4243</definedName>
    <definedName name="ORI12FFLUXBCOCONTRA">#REF!</definedName>
    <definedName name="ORI1FBCO">[11]Ana!$F$4265</definedName>
    <definedName name="ORI1FBCOFLUX">[11]Ana!$F$4283</definedName>
    <definedName name="ORINAL12">[14]Ins!#REF!</definedName>
    <definedName name="ORINALPEQ">[14]Ins!#REF!</definedName>
    <definedName name="ORINALSENCILLO">#REF!</definedName>
    <definedName name="ORIPEQBCO">[11]Ana!$F$4305</definedName>
    <definedName name="OTR_15">#REF!</definedName>
    <definedName name="OTR_20">#REF!</definedName>
    <definedName name="OTR_25">#REF!</definedName>
    <definedName name="OTR_26">#REF!</definedName>
    <definedName name="OTR_27">#REF!</definedName>
    <definedName name="OTR_28">#REF!</definedName>
    <definedName name="OTR_29">#REF!</definedName>
    <definedName name="OTR_30">#REF!</definedName>
    <definedName name="P">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com">#REF!</definedName>
    <definedName name="PANEL12CIR">[11]Ana!$F$3511</definedName>
    <definedName name="PANEL16CIR">[11]Ana!$F$3518</definedName>
    <definedName name="PANEL24CIR">[11]Ana!$F$3525</definedName>
    <definedName name="PANEL2CIR">[11]Ana!$F$3483</definedName>
    <definedName name="PANEL4CIR">[11]Ana!$F$3490</definedName>
    <definedName name="PANEL612CONTRA">#REF!</definedName>
    <definedName name="PANEL6CIR">[11]Ana!$F$3497</definedName>
    <definedName name="PANEL8CIR">[11]Ana!$F$3504</definedName>
    <definedName name="PARAGOMASCONTRA">#REF!</definedName>
    <definedName name="PASC8">[14]Ins!#REF!</definedName>
    <definedName name="PBANERAHFBCA">[14]Ins!#REF!</definedName>
    <definedName name="PBANERAHFCOL">[14]Ins!#REF!</definedName>
    <definedName name="PBANERALIVBCA">[14]Ins!#REF!</definedName>
    <definedName name="PBANERALIVCOL">[14]Ins!#REF!</definedName>
    <definedName name="PBANERAPVCBCA">[14]Ins!#REF!</definedName>
    <definedName name="PBANERAPVCCOL">[14]Ins!#REF!</definedName>
    <definedName name="PBIDETBCO">[14]Ins!#REF!</definedName>
    <definedName name="PBIDETCOL">[14]Ins!#REF!</definedName>
    <definedName name="PDUCHA">[14]Ins!#REF!</definedName>
    <definedName name="PEON">[17]M.O.!#REF!</definedName>
    <definedName name="PEONCARP">[16]Ins!#REF!</definedName>
    <definedName name="PERGOLADOS">#REF!</definedName>
    <definedName name="periche">'[30]Análisis MACM'!#REF!</definedName>
    <definedName name="Pernos">#REF!</definedName>
    <definedName name="PESTILLO">[14]Ins!#REF!</definedName>
    <definedName name="PFREGADERO1">[14]Ins!#REF!</definedName>
    <definedName name="PFREGADERO2">[14]Ins!#REF!</definedName>
    <definedName name="PIEDRA_GAVIONE_M3">'[15]MATERIALES LISTADO'!$D$12</definedName>
    <definedName name="PIEDRAS">[14]Ins!#REF!</definedName>
    <definedName name="PIN">[2]Ago.94!#REF!</definedName>
    <definedName name="PINODOROBCOALA">[14]Ins!#REF!</definedName>
    <definedName name="PINODOROBCOCORR">[14]Ins!#REF!</definedName>
    <definedName name="PINODOROBCOST">[14]Ins!#REF!</definedName>
    <definedName name="PINODOROCOLALA">[14]Ins!#REF!</definedName>
    <definedName name="PINODOROFLUX">[14]Ins!#REF!</definedName>
    <definedName name="PINTACRIEXT">[11]Ana!$F$4430</definedName>
    <definedName name="PINTACRIEXTAND">[11]Ana!$F$4443</definedName>
    <definedName name="PINTACRIINT">[11]Ana!$F$4436</definedName>
    <definedName name="PINTECO">[11]Ana!$F$4462</definedName>
    <definedName name="PINTEPOX">[11]Ana!$F$4450</definedName>
    <definedName name="PINTLACA">[11]Ana!$F$4456</definedName>
    <definedName name="PINTMAN">[11]Ana!$F$4469</definedName>
    <definedName name="PINTMANAND">[11]Ana!$F$4477</definedName>
    <definedName name="PISO01">[11]Ana!$F$4570</definedName>
    <definedName name="PISO09">[11]Ana!$F$4580</definedName>
    <definedName name="PISOADOCLAGRIS">[11]Ana!$F$4497</definedName>
    <definedName name="PISOADOCLAQUEM">[11]Ana!$F$4515</definedName>
    <definedName name="PISOADOCLAROJO">[11]Ana!$F$4506</definedName>
    <definedName name="PISOADOCOLGRIS">[11]Ana!$F$4524</definedName>
    <definedName name="PISOADOCOLROJO">[11]Ana!$F$4533</definedName>
    <definedName name="PISOADOMEDGRIS">[11]Ana!$F$4542</definedName>
    <definedName name="PISOADOMEDQUEM">[11]Ana!$F$4560</definedName>
    <definedName name="PISOADOMEDROJO">[11]Ana!$F$4551</definedName>
    <definedName name="PISOGRA1233030BCO">[11]Ana!$F$4616</definedName>
    <definedName name="PISOGRA1234040BCO">[11]Ana!$F$4634</definedName>
    <definedName name="PISOGRABOTI4040BCO">[11]Ana!$F$4589</definedName>
    <definedName name="PISOGRABOTI4040COL">[11]Ana!$F$4598</definedName>
    <definedName name="PISOGRAPROY4040">[11]Ana!$F$4607</definedName>
    <definedName name="PISOHFV10">[11]Ana!$F$4794</definedName>
    <definedName name="PISOLADEXAPEQ">[11]Ana!$F$4811</definedName>
    <definedName name="PISOLADFERIAPEQ">[11]Ana!$F$4819</definedName>
    <definedName name="PISOMOSROJ2525">[11]Ana!$F$4827</definedName>
    <definedName name="PISOPUL10">[11]Ana!$F$4803</definedName>
    <definedName name="PITACRILLICA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AVADERO1">[14]Ins!#REF!</definedName>
    <definedName name="PLAVADERO2">[14]Ins!#REF!</definedName>
    <definedName name="PLAVBCO">[14]Ins!#REF!</definedName>
    <definedName name="PLAVBCOPEQ">[14]Ins!#REF!</definedName>
    <definedName name="PLAVCOL">[14]Ins!#REF!</definedName>
    <definedName name="PLAVOVABCO">[14]Ins!#REF!</definedName>
    <definedName name="PLAVOVACOL">[14]Ins!#REF!</definedName>
    <definedName name="PLAVPEDCOL">[14]Ins!#REF!</definedName>
    <definedName name="PLIGADORA2">[11]Ins!$E$584</definedName>
    <definedName name="PLLAVECHORRO12">[14]Ins!#REF!</definedName>
    <definedName name="PLLAVECHORRO34">[14]Ins!#REF!</definedName>
    <definedName name="PLLAVEPASOBOLA1">[14]Ins!#REF!</definedName>
    <definedName name="PLLAVEPASOBOLA112">[14]Ins!#REF!</definedName>
    <definedName name="PLLAVEPASOBOLA12">[14]Ins!#REF!</definedName>
    <definedName name="PLLAVEPASOBOLA2">[14]Ins!#REF!</definedName>
    <definedName name="PLLAVEPASOBOLA212">[14]Ins!#REF!</definedName>
    <definedName name="PLLAVEPASOBOLA3">[14]Ins!#REF!</definedName>
    <definedName name="PLLAVEPASOBOLA34">[14]Ins!#REF!</definedName>
    <definedName name="PLO">[2]Ago.94!#REF!</definedName>
    <definedName name="PLOMERO">[16]Ins!#REF!</definedName>
    <definedName name="PLOMEROAYUDANTE">[16]Ins!#REF!</definedName>
    <definedName name="PLOMEROOFICIAL">[16]Ins!#REF!</definedName>
    <definedName name="PLYWOOD">#REF!</definedName>
    <definedName name="pmadera2162">[20]precios!#REF!</definedName>
    <definedName name="porci">#REF!</definedName>
    <definedName name="porla">'[7]Accesorios '!$H$2</definedName>
    <definedName name="PORTACANDADO">[14]Ins!#REF!</definedName>
    <definedName name="PORTAJE">#REF!</definedName>
    <definedName name="ppaneles">#REF!</definedName>
    <definedName name="PPD">'[31]med.mov.de tierras'!$D$6</definedName>
    <definedName name="precios">[32]Precios!$A$4:$F$1576</definedName>
    <definedName name="PRES_DESAGUES">'[33]EDIFICIO COUNTERS'!#REF!</definedName>
    <definedName name="PRES_DESAGUES1">'[34]EDIFICIO COUNTERS'!#REF!</definedName>
    <definedName name="PRES_ESCALERAS">#REF!</definedName>
    <definedName name="PRES_FINO">'[33]EDIFICIO COUNTERS'!#REF!</definedName>
    <definedName name="PRES_FINO1">'[34]EDIFICIO COUNTERS'!#REF!</definedName>
    <definedName name="PRES_GASTOS">'[33]EDIFICIO COUNTERS'!#REF!</definedName>
    <definedName name="PRES_HORMIGON">'[33]EDIFICIO COUNTERS'!#REF!</definedName>
    <definedName name="PRES_M._TIERRAS">'[33]EDIFICIO COUNTERS'!#REF!</definedName>
    <definedName name="PRES_MISCEL.">'[33]EDIFICIO COUNTERS'!#REF!</definedName>
    <definedName name="PRES_MUROS">#REF!</definedName>
    <definedName name="PRES_OTROS">'[33]EDIFICIO COUNTERS'!#REF!</definedName>
    <definedName name="PRES_PAÑETE">#REF!</definedName>
    <definedName name="PRES_PINTURAS">#REF!</definedName>
    <definedName name="PRES_PISOS">#REF!</definedName>
    <definedName name="PRES_PLAFONES">#REF!</definedName>
    <definedName name="PRES_REPLANTEO">'[33]EDIFICIO COUNTERS'!#REF!</definedName>
    <definedName name="PRES_REVEST.">'[33]EDIFICIO COUNTERS'!#REF!</definedName>
    <definedName name="PRES_TOTAL">'[33]EDIFICIO COUNTERS'!#REF!</definedName>
    <definedName name="PRES_VENTANAS">'[33]EDIFICIO COUNTERS'!#REF!</definedName>
    <definedName name="PRESUPUESTO">#REF!</definedName>
    <definedName name="Presupuesto_Maternidad">#REF!</definedName>
    <definedName name="PreviousBalance">#REF!</definedName>
    <definedName name="_xlnm.Print_Area">[4]A!#REF!</definedName>
    <definedName name="PRINT_AREA_MI">#REF!</definedName>
    <definedName name="_xlnm.Print_Titles" localSheetId="0">Baitoita!$1:$11</definedName>
    <definedName name="_xlnm.Print_Titles">#REF!</definedName>
    <definedName name="PRINT_TITLES_MI">#REF!</definedName>
    <definedName name="Printarea2">#REF!</definedName>
    <definedName name="printarea3">#REF!</definedName>
    <definedName name="PROMEDIO">#REF!</definedName>
    <definedName name="PROP">#REF!</definedName>
    <definedName name="proteca">[7]Alambres!$D$2</definedName>
    <definedName name="protecla2">#REF!</definedName>
    <definedName name="proteclm">[7]Materiales!$I$2</definedName>
    <definedName name="protus">'[7]Edif. (6) A Apts.'!$H$2</definedName>
    <definedName name="PROY">#REF!</definedName>
    <definedName name="prueba">'[35]Partidas Generales'!$F$4</definedName>
    <definedName name="PSAL">#REF!</definedName>
    <definedName name="psisem">#REF!</definedName>
    <definedName name="PSISTS">#REF!</definedName>
    <definedName name="PTAFRANCAOBA">[11]Ana!$F$4986</definedName>
    <definedName name="PTAFRANCAOBAM2">[11]Ana!$C$4986</definedName>
    <definedName name="PTAFRANROBLE">#REF!</definedName>
    <definedName name="PTAPANCORCAOBA">[11]Ana!$F$4957</definedName>
    <definedName name="PTAPANCORCAOBAM2">[11]Ana!$C$4957</definedName>
    <definedName name="PTAPANCORPINO">[11]Ana!$F$4948</definedName>
    <definedName name="PTAPANCORPINOM2">[11]Ana!$C$4948</definedName>
    <definedName name="PTAPANCORROBLE">#REF!</definedName>
    <definedName name="PTAPANESPCAOBA">[11]Ana!$F$4966</definedName>
    <definedName name="PTAPANESPCAOBAM2">[11]Ana!$C$4966</definedName>
    <definedName name="PTAPANESPROBLE">#REF!</definedName>
    <definedName name="PTAPANVAIVENCAOBA">[11]Ana!$F$4974</definedName>
    <definedName name="PTAPANVAIVENCAOBAM2">[11]Ana!$C$4974</definedName>
    <definedName name="PTAPANVAIVENROBLE">#REF!</definedName>
    <definedName name="PTAPLY">[11]Ana!$F$4939</definedName>
    <definedName name="PTAPLYM2">[11]Ana!$C$4939</definedName>
    <definedName name="PTINA">[14]Ins!#REF!</definedName>
    <definedName name="PTOREXAASB">[14]Ins!#REF!</definedName>
    <definedName name="PTPACISAL2424">[14]Ins!#REF!</definedName>
    <definedName name="PTPACISTOLA3030">[14]Ins!#REF!</definedName>
    <definedName name="PUEPVC">[14]Ins!#REF!</definedName>
    <definedName name="PUERTAPERF1X1YMALLA1CONTRA">#REF!</definedName>
    <definedName name="PUERTAS">[14]Ins!#REF!</definedName>
    <definedName name="pulsador">'[7]Accesorios '!$D$29</definedName>
    <definedName name="PVALVCIST1">[14]Ins!#REF!</definedName>
    <definedName name="PVALVCIST12">[14]Ins!#REF!</definedName>
    <definedName name="PVALVCIST34">[14]Ins!#REF!</definedName>
    <definedName name="PVALVSEG34">[14]Ins!#REF!</definedName>
    <definedName name="PVENTAABCO">[14]Ins!#REF!</definedName>
    <definedName name="PVENTAABRONCE">[14]Ins!#REF!</definedName>
    <definedName name="PVENTAAVIDRIOB">[14]Ins!#REF!</definedName>
    <definedName name="PVENTBBVIDRIO">[14]Ins!#REF!</definedName>
    <definedName name="PVENTBBVIDRIOB">[14]Ins!#REF!</definedName>
    <definedName name="PVENTBCO">[14]Ins!#REF!</definedName>
    <definedName name="PVENTSALAAMALUNATVC">[14]Ins!#REF!</definedName>
    <definedName name="PWINCHE2000K">[11]Ins!$E$592</definedName>
    <definedName name="PZ">#REF!</definedName>
    <definedName name="QUICIOGRA30BCO">[11]Ana!$F$4841</definedName>
    <definedName name="QUICIOGRA40BCO">[11]Ana!$F$4848</definedName>
    <definedName name="QUICIOGRABOTI40COL">[11]Ana!$F$4834</definedName>
    <definedName name="QUICIOLAD">[11]Ana!$F$4862</definedName>
    <definedName name="QUICIOMOS25ROJ">[11]Ana!$F$4855</definedName>
    <definedName name="QUIEBRASOLESVERTCONTRA">#REF!</definedName>
    <definedName name="R_">[1]Presup.!#REF!</definedName>
    <definedName name="RE">[5]A!#REF!</definedName>
    <definedName name="REDBUSHG112X1">[14]Ins!#REF!</definedName>
    <definedName name="REDBUSHG12X38">[14]Ins!#REF!</definedName>
    <definedName name="REDBUSHG1X34">[14]Ins!#REF!</definedName>
    <definedName name="REDBUSHG212X1">[14]Ins!#REF!</definedName>
    <definedName name="REDBUSHG2X1">[14]Ins!#REF!</definedName>
    <definedName name="REDBUSHG2X34">[14]Ins!#REF!</definedName>
    <definedName name="REDBUSHG34X12">[14]Ins!#REF!</definedName>
    <definedName name="REDBUSHG3X212">[14]Ins!#REF!</definedName>
    <definedName name="REDCOPAHG12X38">[14]Ins!#REF!</definedName>
    <definedName name="REDCOPAHG1X34">[14]Ins!#REF!</definedName>
    <definedName name="REDCOPAHG212X1">[14]Ins!#REF!</definedName>
    <definedName name="REDCOPAHG2X112">[14]Ins!#REF!</definedName>
    <definedName name="REDCOPAHG2X34">[14]Ins!#REF!</definedName>
    <definedName name="REDCOPAHG34X12">[14]Ins!#REF!</definedName>
    <definedName name="REDCPVC1X34">[14]Ins!#REF!</definedName>
    <definedName name="REDCPVC34X12">[14]Ins!#REF!</definedName>
    <definedName name="REDPVCDREN3X112">[14]Ins!#REF!</definedName>
    <definedName name="REDPVCDREN3X2">[14]Ins!#REF!</definedName>
    <definedName name="REDPVCDREN4X2">[14]Ins!#REF!</definedName>
    <definedName name="REDPVCDREN4X3">[14]Ins!#REF!</definedName>
    <definedName name="REDPVCDREN6X4">[14]Ins!#REF!</definedName>
    <definedName name="REDPVCPRES112X1">[14]Ins!#REF!</definedName>
    <definedName name="REDPVCPRES1X34">[14]Ins!#REF!</definedName>
    <definedName name="REDPVCPRES2X1">[14]Ins!#REF!</definedName>
    <definedName name="REDPVCPRES34X12">[14]Ins!#REF!</definedName>
    <definedName name="REDPVCPRES4X2">[14]Ins!#REF!</definedName>
    <definedName name="REDPVCPRES4X3">[14]Ins!#REF!</definedName>
    <definedName name="REJILLAPISO">[14]Ins!#REF!</definedName>
    <definedName name="REJILLAPISOALUM">[14]Ins!#REF!</definedName>
    <definedName name="RELLENOCAL">[11]Ana!$F$5008</definedName>
    <definedName name="RELLENOCALEQ">[11]Ana!$F$5015</definedName>
    <definedName name="RELLENOCALGRAN">[11]Ana!$F$5022</definedName>
    <definedName name="RELLENOCALGRANEQ">[11]Ana!$F$5030</definedName>
    <definedName name="RELLENOGRAN">[11]Ana!$F$4995</definedName>
    <definedName name="RELLENOGRANEQ">[11]Ana!$F$5002</definedName>
    <definedName name="RELLENOGRANZOTECONTRA">#REF!</definedName>
    <definedName name="RELLENOREP">[11]Ana!$F$5035</definedName>
    <definedName name="RELLENOREPEQ">[11]Ana!$F$5041</definedName>
    <definedName name="Rellenos">#REF!</definedName>
    <definedName name="REMOCIONCVMANO">[11]Ana!$F$5045</definedName>
    <definedName name="REMREINSTTRANSFCONTRA">#REF!</definedName>
    <definedName name="REPAGUA1CONTRA">#REF!</definedName>
    <definedName name="REPAGUA2CONTRA">#REF!</definedName>
    <definedName name="REPARRASTRE4CONTRA">#REF!</definedName>
    <definedName name="REPARRASTRE6CONTRA">#REF!</definedName>
    <definedName name="REPELLOTECHO">[11]Ana!$F$392</definedName>
    <definedName name="REPLANTEO">[11]Ana!$F$5059</definedName>
    <definedName name="REPLANTEOM">[11]Ana!$F$5060</definedName>
    <definedName name="REPORTE_09">#N/A</definedName>
    <definedName name="RESANE">[11]Ana!$F$380</definedName>
    <definedName name="REUBPLANTA400CONTRA">#REF!</definedName>
    <definedName name="REUBSWTRANSF1000CONTRA">#REF!</definedName>
    <definedName name="REVCER01">[11]Ana!$F$5072</definedName>
    <definedName name="REVCER09">[11]Ana!$F$5080</definedName>
    <definedName name="Revest._Paredes">#REF!</definedName>
    <definedName name="REVLAD248">[11]Ana!$F$5093</definedName>
    <definedName name="REVLADBIS228">[11]Ana!$F$5086</definedName>
    <definedName name="RNCARQSA">#REF!</definedName>
    <definedName name="RNCJAGS">#REF!</definedName>
    <definedName name="roceta">'[7]Accesorios '!$D$42</definedName>
    <definedName name="S">[4]A!#REF!</definedName>
    <definedName name="SALARIO">[17]M.O.!#REF!</definedName>
    <definedName name="SALCAL">[11]Ana!$F$3444</definedName>
    <definedName name="SALTEL">[11]Ana!$F$3454</definedName>
    <definedName name="SAN">[2]Ago.94!#REF!</definedName>
    <definedName name="sencillob">'[7]Accesorios '!$D$15</definedName>
    <definedName name="SEPTICOCAL">[11]Ana!$F$3709</definedName>
    <definedName name="SEPTICOROC">[11]Ana!$F$3724</definedName>
    <definedName name="SEPTICOTIE">[11]Ana!$F$3739</definedName>
    <definedName name="SIFONFREGPVC">[14]Ins!#REF!</definedName>
    <definedName name="SIFONLAVCROM">[14]Ins!#REF!</definedName>
    <definedName name="SIFONLAVPVC">[14]Ins!#REF!</definedName>
    <definedName name="SIFONPVC112">[14]Ins!#REF!</definedName>
    <definedName name="SIFONPVC2">[14]Ins!#REF!</definedName>
    <definedName name="SIFONPVC3">[14]Ins!#REF!</definedName>
    <definedName name="SIFONPVC4">[14]Ins!#REF!</definedName>
    <definedName name="SILICONE">[14]Ins!#REF!</definedName>
    <definedName name="SILICOOL">[11]Ana!$F$3331</definedName>
    <definedName name="sogan">'[7]Accesorios '!$D$60</definedName>
    <definedName name="SUB">[2]Ago.94!#REF!</definedName>
    <definedName name="TABIQUESBAÑOSM2CONTRA">#REF!</definedName>
    <definedName name="TAPACISALUM2727">[14]Ins!#REF!</definedName>
    <definedName name="TAPAINODNAT">[14]Ins!#REF!</definedName>
    <definedName name="TAPONHHG1">[14]Ins!#REF!</definedName>
    <definedName name="TAPONHHG112">[14]Ins!#REF!</definedName>
    <definedName name="TAPONHHG12">[14]Ins!#REF!</definedName>
    <definedName name="TAPONHHG2">[14]Ins!#REF!</definedName>
    <definedName name="TAPONHHG2112">[14]Ins!#REF!</definedName>
    <definedName name="TAPONHHG3">[14]Ins!#REF!</definedName>
    <definedName name="TAPONHHG34">[14]Ins!#REF!</definedName>
    <definedName name="TAPONHHG4">[14]Ins!#REF!</definedName>
    <definedName name="TAPONMHG1">[14]Ins!#REF!</definedName>
    <definedName name="TAPONMHG112">[14]Ins!#REF!</definedName>
    <definedName name="TAPONMHG12">[14]Ins!#REF!</definedName>
    <definedName name="TAPONMHG2">[14]Ins!#REF!</definedName>
    <definedName name="TAPONMHG212">[14]Ins!#REF!</definedName>
    <definedName name="TAPONMHG3">[14]Ins!#REF!</definedName>
    <definedName name="TAPONMHG34">[14]Ins!#REF!</definedName>
    <definedName name="TAPONMHG4">[14]Ins!#REF!</definedName>
    <definedName name="TAPONREG2">[14]Ins!#REF!</definedName>
    <definedName name="TAPONREG3">[14]Ins!#REF!</definedName>
    <definedName name="TAPONREG4">[14]Ins!#REF!</definedName>
    <definedName name="TARUGO">[14]Ins!#REF!</definedName>
    <definedName name="TASA">[36]Insumos!$H$2</definedName>
    <definedName name="TECHOASBTIJPIN">[11]Ana!$F$5107</definedName>
    <definedName name="Techos">#REF!</definedName>
    <definedName name="TECHOTEJASFFORROCAO">[11]Ana!$F$5131</definedName>
    <definedName name="TECHOTEJASFFORROCED">[11]Ana!$F$5155</definedName>
    <definedName name="TECHOTEJASFFORROPINTRA">[11]Ana!$F$5179</definedName>
    <definedName name="TECHOTEJASFFORROROBBRA">[11]Ana!$F$5203</definedName>
    <definedName name="TECHOTEJCURVFORROCAO">[11]Ana!$F$5230</definedName>
    <definedName name="TECHOTEJCURVFORROCED">[11]Ana!$F$5257</definedName>
    <definedName name="TECHOTEJCURVFORROPINTRA">[11]Ana!$F$5284</definedName>
    <definedName name="TECHOTEJCURVFORROROBBRA">[11]Ana!$F$5311</definedName>
    <definedName name="TECHOTEJCURVSOBREFINO">[11]Ana!$F$5321</definedName>
    <definedName name="TECHOTEJCURVTIJPIN">[11]Ana!$F$5333</definedName>
    <definedName name="TECHOZIN26TIJPIN">[11]Ana!$F$5344</definedName>
    <definedName name="TEECPVC12">[14]Ins!#REF!</definedName>
    <definedName name="TEECPVC34">[14]Ins!#REF!</definedName>
    <definedName name="TEEHG1">[14]Ins!#REF!</definedName>
    <definedName name="TEEHG112">[14]Ins!#REF!</definedName>
    <definedName name="TEEHG12">[14]Ins!#REF!</definedName>
    <definedName name="TEEHG125">[14]Ins!#REF!</definedName>
    <definedName name="TEEHG2">[14]Ins!#REF!</definedName>
    <definedName name="TEEHG212">[14]Ins!#REF!</definedName>
    <definedName name="TEEHG3">[14]Ins!#REF!</definedName>
    <definedName name="TEEHG34">[14]Ins!#REF!</definedName>
    <definedName name="TEEHG4">[14]Ins!#REF!</definedName>
    <definedName name="TEEPVCDREN2X2">[14]Ins!#REF!</definedName>
    <definedName name="TEEPVCDREN3X2">[14]Ins!#REF!</definedName>
    <definedName name="TEEPVCDREN3X3">[14]Ins!#REF!</definedName>
    <definedName name="TEEPVCDREN4X2">[14]Ins!#REF!</definedName>
    <definedName name="TEEPVCDREN4X3">[14]Ins!#REF!</definedName>
    <definedName name="TEEPVCDREN4X4">[14]Ins!#REF!</definedName>
    <definedName name="TEEPVCDREN6X3">[14]Ins!#REF!</definedName>
    <definedName name="TEEPVCDREN6X4">[14]Ins!#REF!</definedName>
    <definedName name="TEEPVCDREN6X6">[14]Ins!#REF!</definedName>
    <definedName name="TEEPVCPRES1">[14]Ins!#REF!</definedName>
    <definedName name="TEEPVCPRES112">[14]Ins!#REF!</definedName>
    <definedName name="TEEPVCPRES12">[14]Ins!#REF!</definedName>
    <definedName name="TEEPVCPRES2">[14]Ins!#REF!</definedName>
    <definedName name="TEEPVCPRES3">[14]Ins!#REF!</definedName>
    <definedName name="TEEPVCPRES34">[14]Ins!#REF!</definedName>
    <definedName name="TEEPVCPRES4">[14]Ins!#REF!</definedName>
    <definedName name="TEEPVCPRES6">[14]Ins!#REF!</definedName>
    <definedName name="TEFLON">[14]Ins!#REF!</definedName>
    <definedName name="TELJAGS">#REF!</definedName>
    <definedName name="Term._Techos">#REF!</definedName>
    <definedName name="TIMBRE">[11]Ana!$F$3465</definedName>
    <definedName name="TINACOS">[14]Ins!#REF!</definedName>
    <definedName name="TO">[4]A!#REF!</definedName>
    <definedName name="Tolas">#REF!</definedName>
    <definedName name="TORN3X38">[14]Ins!#REF!</definedName>
    <definedName name="TORNILLO">[14]Ins!#REF!</definedName>
    <definedName name="TORNILLOS">#REF!</definedName>
    <definedName name="TORNILLOSFIJARARAN">[14]Ins!#REF!</definedName>
    <definedName name="tpvc100">[7]Materiales!$E$19</definedName>
    <definedName name="tpvc12">[7]Materiales!$C$19</definedName>
    <definedName name="tpvc150">[7]Materiales!$F$19</definedName>
    <definedName name="tpvc200">[7]Materiales!$G$19</definedName>
    <definedName name="tpvc300">[7]Materiales!$H$19</definedName>
    <definedName name="tpvc34">[7]Materiales!$D$19</definedName>
    <definedName name="TRAGRACAL">[11]Ana!$F$4314</definedName>
    <definedName name="TRAGRAROC">[11]Ana!$F$4323</definedName>
    <definedName name="TRAGRATIE">[11]Ana!$F$4332</definedName>
    <definedName name="TRANINSTVENTYPTA">[14]Ins!#REF!</definedName>
    <definedName name="TRANSF750KVACONTRA">#REF!</definedName>
    <definedName name="tripleb">'[7]Accesorios '!$D$19</definedName>
    <definedName name="TUBCOB">[14]Ins!#REF!</definedName>
    <definedName name="TUBCPVC">[14]Ins!#REF!</definedName>
    <definedName name="TUBGAS">[14]Ins!#REF!</definedName>
    <definedName name="TUBHG">[14]Ins!#REF!</definedName>
    <definedName name="TUBOCPVC12">[14]Ins!#REF!</definedName>
    <definedName name="TUBOCPVC34">[14]Ins!#REF!</definedName>
    <definedName name="TUBOFLEXC">[14]Ins!#REF!</definedName>
    <definedName name="TUBOFLEXCINO">[14]Ins!#REF!</definedName>
    <definedName name="TUBOFLEXCLAV">[14]Ins!#REF!</definedName>
    <definedName name="TUBOFLEXI">[14]Ins!#REF!</definedName>
    <definedName name="TUBOFLEXL">[14]Ins!#REF!</definedName>
    <definedName name="TUBOHG1">[14]Ins!#REF!</definedName>
    <definedName name="TUBOHG112">[14]Ins!#REF!</definedName>
    <definedName name="TUBOHG12">[14]Ins!#REF!</definedName>
    <definedName name="TUBOHG125">[14]Ins!#REF!</definedName>
    <definedName name="TUBOHG2">[14]Ins!#REF!</definedName>
    <definedName name="TUBOHG212">[14]Ins!#REF!</definedName>
    <definedName name="TUBOHG3">[14]Ins!#REF!</definedName>
    <definedName name="TUBOHG34">[14]Ins!#REF!</definedName>
    <definedName name="TUBOHG4">[14]Ins!#REF!</definedName>
    <definedName name="TUBOPVCDREN112">[14]Ins!#REF!</definedName>
    <definedName name="TUBOPVCDREN2">[14]Ins!#REF!</definedName>
    <definedName name="TUBOPVCDREN3">[14]Ins!#REF!</definedName>
    <definedName name="TUBOPVCDREN4">[14]Ins!#REF!</definedName>
    <definedName name="TUBOPVCDREN6">[14]Ins!#REF!</definedName>
    <definedName name="TUBOPVCDREN8">[14]Ins!#REF!</definedName>
    <definedName name="TUBOPVCPRES1">[14]Ins!#REF!</definedName>
    <definedName name="TUBOPVCPRES112">[14]Ins!#REF!</definedName>
    <definedName name="TUBOPVCPRES12">[14]Ins!#REF!</definedName>
    <definedName name="TUBOPVCPRES2">[14]Ins!#REF!</definedName>
    <definedName name="TUBOPVCPRES3">[14]Ins!#REF!</definedName>
    <definedName name="TUBOPVCPRES34">[14]Ins!#REF!</definedName>
    <definedName name="TUBOPVCPRES4">[14]Ins!#REF!</definedName>
    <definedName name="TUBOPVCPRES6">[14]Ins!#REF!</definedName>
    <definedName name="TUBOPVCSDR21X2">[14]Ins!#REF!</definedName>
    <definedName name="TUBOPVCSDR21X3">[14]Ins!#REF!</definedName>
    <definedName name="TUBOPVCSDR21X4">[14]Ins!#REF!</definedName>
    <definedName name="TUBOPVCSDR21X6">[14]Ins!#REF!</definedName>
    <definedName name="TUBOPVCSDR21X8">[14]Ins!#REF!</definedName>
    <definedName name="TUBOPVCSDR26X1">[14]Ins!#REF!</definedName>
    <definedName name="TUBOPVCSDR26X112">[14]Ins!#REF!</definedName>
    <definedName name="TUBOPVCSDR26X12">[14]Ins!#REF!</definedName>
    <definedName name="TUBOPVCSDR26X2">[14]Ins!#REF!</definedName>
    <definedName name="TUBOPVCSDR26X3">[14]Ins!#REF!</definedName>
    <definedName name="TUBOPVCSDR26X34">[14]Ins!#REF!</definedName>
    <definedName name="TUBOPVCSDR26X4">[14]Ins!#REF!</definedName>
    <definedName name="TUBOPVCSDR26X6">[14]Ins!#REF!</definedName>
    <definedName name="TUBOPVCSDR26X8">[14]Ins!#REF!</definedName>
    <definedName name="TUBOPVCSDR41X2">[14]Ins!#REF!</definedName>
    <definedName name="TUBOPVCSDR41X3">[14]Ins!#REF!</definedName>
    <definedName name="TUBOPVCSDR41X4">[14]Ins!#REF!</definedName>
    <definedName name="TUBOPVCSDR41X6">[14]Ins!#REF!</definedName>
    <definedName name="TUBOPVCSDR41X8">[14]Ins!#REF!</definedName>
    <definedName name="TUBPOL">[14]Ins!#REF!</definedName>
    <definedName name="TUBPOP">[14]Ins!#REF!</definedName>
    <definedName name="TUBPVCDRE">[14]Ins!#REF!</definedName>
    <definedName name="TUBPVCPRE">[14]Ins!#REF!</definedName>
    <definedName name="tz">'[7]Edif. (6) A Apts.'!$H$3</definedName>
    <definedName name="ud">[37]exteriores!#REF!</definedName>
    <definedName name="UNIONPVCPRES1">[14]Ins!#REF!</definedName>
    <definedName name="UNIONPVCPRES112">[14]Ins!#REF!</definedName>
    <definedName name="UNIONPVCPRES12">[14]Ins!#REF!</definedName>
    <definedName name="UNIONPVCPRES2">[14]Ins!#REF!</definedName>
    <definedName name="UNIONPVCPRES3">[14]Ins!#REF!</definedName>
    <definedName name="UNIONPVCPRES34">[14]Ins!#REF!</definedName>
    <definedName name="UNIONPVCPRES4">[14]Ins!#REF!</definedName>
    <definedName name="UNIONUNI112HG">[14]Ins!#REF!</definedName>
    <definedName name="UNIONUNI125HG">[14]Ins!#REF!</definedName>
    <definedName name="UNIONUNI12HG">[14]Ins!#REF!</definedName>
    <definedName name="UNIONUNI1HG">[14]Ins!#REF!</definedName>
    <definedName name="UNIONUNI212HG">[14]Ins!#REF!</definedName>
    <definedName name="UNIONUNI2HG">[14]Ins!#REF!</definedName>
    <definedName name="UNIONUNI34HG">[14]Ins!#REF!</definedName>
    <definedName name="UNIONUNI3HG">[14]Ins!#REF!</definedName>
    <definedName name="UNIONUNI4HG">[14]Ins!#REF!</definedName>
    <definedName name="USOSMADERA">#REF!</definedName>
    <definedName name="VACIADOAMANO">[11]Ana!$F$3213</definedName>
    <definedName name="vaciadohormigonindustrial">#REF!</definedName>
    <definedName name="vaciadozapata">#REF!</definedName>
    <definedName name="VAIVEN">[14]Ins!#REF!</definedName>
    <definedName name="VALORM">#REF!</definedName>
    <definedName name="VALORT">#REF!</definedName>
    <definedName name="VALORV">#REF!</definedName>
    <definedName name="VAR">[2]Ago.94!#REF!</definedName>
    <definedName name="VCOLGANTE1590">#REF!</definedName>
    <definedName name="VENPVC">[14]Ins!#REF!</definedName>
    <definedName name="VENT2SDR41">[14]Ana!#REF!</definedName>
    <definedName name="VENT3SDR41">[14]Ana!#REF!</definedName>
    <definedName name="VENT3SDR41CONTRA">#REF!</definedName>
    <definedName name="VENTANAS">[14]Ins!#REF!</definedName>
    <definedName name="VERGRAGRI">[11]Ana!$F$4355</definedName>
    <definedName name="VERGRAGRISCONTRA">#REF!</definedName>
    <definedName name="VERJAS">#REF!</definedName>
    <definedName name="VIGASHP">#REF!</definedName>
    <definedName name="VP">#REF!</definedName>
    <definedName name="VSALALUMBCOMAN">[11]Ana!$F$5386</definedName>
    <definedName name="VSALALUMBCOPAL">[11]Ana!$F$5410</definedName>
    <definedName name="VSALALUMBROMAN">[11]Ana!$F$5392</definedName>
    <definedName name="VSALALUMBROVBROMAN">[11]Ana!$F$5398</definedName>
    <definedName name="VSALALUMNATVBROPAL">[11]Ana!$F$5416</definedName>
    <definedName name="VSALALUMNATVCMAN">[11]Ana!$F$5380</definedName>
    <definedName name="VSALALUMNATVCPAL">[11]Ana!$F$5404</definedName>
    <definedName name="VUELO10">#REF!</definedName>
    <definedName name="way3b">'[7]Accesorios '!$D$21</definedName>
    <definedName name="YEEPVCDREN2X2">[14]Ins!#REF!</definedName>
    <definedName name="YEEPVCDREN3X2">[14]Ins!#REF!</definedName>
    <definedName name="YEEPVCDREN3X3">[14]Ins!#REF!</definedName>
    <definedName name="YEEPVCDREN4X2">[14]Ins!#REF!</definedName>
    <definedName name="YEEPVCDREN4X3">[14]Ins!#REF!</definedName>
    <definedName name="YEEPVCDREN4X4">[14]Ins!#REF!</definedName>
    <definedName name="YEEPVCDREN6X4">[14]Ins!#REF!</definedName>
    <definedName name="YEEPVCDREN6X6">[14]Ins!#REF!</definedName>
    <definedName name="YESO">#REF!</definedName>
    <definedName name="YO">[5]A!#REF!</definedName>
    <definedName name="yola">[17]M.O.!#REF!</definedName>
    <definedName name="yuokjh" hidden="1">#REF!</definedName>
    <definedName name="ZABALETAPISO">[11]Ana!$F$4866</definedName>
    <definedName name="ZABALETATECHO">[11]Ana!$F$5372</definedName>
    <definedName name="zapata">#REF!</definedName>
    <definedName name="zapatasdeescaleras">#REF!</definedName>
    <definedName name="ZIN_001">#REF!</definedName>
    <definedName name="zocalobotichinorojo">#REF!</definedName>
    <definedName name="ZOCESCGRAPROYAL">[11]Ana!$F$4892</definedName>
    <definedName name="ZOCGRA30BCO">[11]Ana!$F$4899</definedName>
    <definedName name="ZOCGRA30GRIS">[11]Ana!$F$4906</definedName>
    <definedName name="ZOCGRA40BCO">[11]Ana!$F$4913</definedName>
    <definedName name="ZOCGRABOTI40BCO">[11]Ana!$F$4873</definedName>
    <definedName name="ZOCGRABOTI40COL">[11]Ana!$F$4880</definedName>
    <definedName name="ZOCGRAPROYAL40">[11]Ana!$F$4887</definedName>
    <definedName name="ZOCLAD28">[11]Ana!$F$4920</definedName>
    <definedName name="ZOCMOSROJ25">[11]Ana!$F$4927</definedName>
    <definedName name="zumbador">'[7]Accesorios '!$D$30</definedName>
  </definedNames>
  <calcPr calcId="145621"/>
</workbook>
</file>

<file path=xl/calcChain.xml><?xml version="1.0" encoding="utf-8"?>
<calcChain xmlns="http://schemas.openxmlformats.org/spreadsheetml/2006/main">
  <c r="D28" i="6" l="1"/>
  <c r="D23" i="6" l="1"/>
  <c r="D73" i="6" l="1"/>
  <c r="D91" i="6"/>
  <c r="D49" i="6"/>
  <c r="D48" i="6"/>
  <c r="D47" i="6"/>
  <c r="D95" i="6"/>
  <c r="D70" i="6"/>
  <c r="D69" i="6"/>
  <c r="D68" i="6"/>
  <c r="D67" i="6"/>
  <c r="D66" i="6"/>
  <c r="D65" i="6"/>
  <c r="D63" i="6"/>
  <c r="D56" i="6"/>
  <c r="D54" i="6"/>
  <c r="D53" i="6"/>
  <c r="D52" i="6"/>
  <c r="D43" i="6"/>
  <c r="D42" i="6"/>
  <c r="D37" i="6"/>
  <c r="D33" i="6"/>
  <c r="D32" i="6"/>
  <c r="D31" i="6"/>
  <c r="D29" i="6"/>
  <c r="D24" i="6"/>
  <c r="D22" i="6"/>
  <c r="D26" i="6" l="1"/>
  <c r="F114" i="6"/>
  <c r="F118" i="6" s="1"/>
  <c r="D55" i="6"/>
  <c r="F120" i="6" l="1"/>
  <c r="F122" i="6" l="1"/>
  <c r="F123" i="6"/>
  <c r="F124" i="6"/>
  <c r="F121" i="6"/>
  <c r="F119" i="6"/>
  <c r="F125" i="6"/>
  <c r="F127" i="6" l="1"/>
  <c r="F130" i="6" s="1"/>
</calcChain>
</file>

<file path=xl/sharedStrings.xml><?xml version="1.0" encoding="utf-8"?>
<sst xmlns="http://schemas.openxmlformats.org/spreadsheetml/2006/main" count="202" uniqueCount="125">
  <si>
    <t>No.</t>
  </si>
  <si>
    <t>ITBIS (18% de la Dirección Técnica)</t>
  </si>
  <si>
    <t xml:space="preserve">Codia </t>
  </si>
  <si>
    <t xml:space="preserve">Fondo de Pensiones y Jubilaciones </t>
  </si>
  <si>
    <t xml:space="preserve">Transporte </t>
  </si>
  <si>
    <t xml:space="preserve">Gastos Administrativos </t>
  </si>
  <si>
    <t xml:space="preserve">Dirección Técnica y Resp. Administrativa </t>
  </si>
  <si>
    <t xml:space="preserve">GASTOS INDIRECTOS </t>
  </si>
  <si>
    <t>mt²</t>
  </si>
  <si>
    <t xml:space="preserve">ACERA DE ACCESO, ancho= 2.00 mt (zona cocina - calle) </t>
  </si>
  <si>
    <t>p.a</t>
  </si>
  <si>
    <t xml:space="preserve">Limpieza final, bote de basura y escombros </t>
  </si>
  <si>
    <t xml:space="preserve">Pintura acrílica en jardineras y muros de aceras </t>
  </si>
  <si>
    <t xml:space="preserve">Pintura de mantenimiento en barandas </t>
  </si>
  <si>
    <t>Reparación parrilla de cuneta: pintura de mantenimiento, ajuste y fijar  tramos de 5.0 mt. cada 2.50 ml</t>
  </si>
  <si>
    <t>Suministro y Aplicación de Renovador (Mapei Concrete Renew) en superficie de aceras</t>
  </si>
  <si>
    <t>Limpieza de aceras y accesos (con máquina hidrolavadora de 2500 psi)</t>
  </si>
  <si>
    <t>Reparación de puerta vehicular/peatonal: aplicación de sandblasting, aplicación de antioxidante y con compresor la pintura blanca, esmaltada y con brillo</t>
  </si>
  <si>
    <t>Pintura acrílica en verja perimetral (muros, vigas y colum.)</t>
  </si>
  <si>
    <t>Und</t>
  </si>
  <si>
    <t>Pintura de tránsito en piso de cancha (Tennis Court en zona de juego y de Tránsito Blanca en lineas de demarcación)</t>
  </si>
  <si>
    <t xml:space="preserve">MISCELANEOS </t>
  </si>
  <si>
    <t xml:space="preserve">Pintura de mantenimiento en tijerillas </t>
  </si>
  <si>
    <t>Pintura de mantenimiento en protectores</t>
  </si>
  <si>
    <t>Pintura satinada en muros (interior y exterior) h=1.50 mts</t>
  </si>
  <si>
    <t>Pintura acrílica en muros y techos (incluye Pasarela y baños)</t>
  </si>
  <si>
    <t xml:space="preserve">Raspillado de pintura en techo y muros </t>
  </si>
  <si>
    <t>PINTURA GENERAL (incluye aulas techo aluzinc  y pasarelas)</t>
  </si>
  <si>
    <t>Reparación de puertas: aplicación de sandblasting, aplicación de antioxidante y con compresor la pintura blanca, esmaltada y con brillo</t>
  </si>
  <si>
    <t>Reparación de Ventanas: lijado, aplicación con compresor de pintura esmaltada con brillo, masillado y colocación operadores de palanca</t>
  </si>
  <si>
    <t xml:space="preserve">Brillado y cristalizado de pisos </t>
  </si>
  <si>
    <t xml:space="preserve">(TECHO ALUZINC) 4 AULAS </t>
  </si>
  <si>
    <t>und</t>
  </si>
  <si>
    <t xml:space="preserve">Limpieza lavadero de granito </t>
  </si>
  <si>
    <t xml:space="preserve">Limpieza de cerámica incluyendo las juntas </t>
  </si>
  <si>
    <t xml:space="preserve">AULA INICIAL (TECHO ALUZINC) 3 AULAS </t>
  </si>
  <si>
    <t>unds</t>
  </si>
  <si>
    <t>ml</t>
  </si>
  <si>
    <t xml:space="preserve">REPARACION GENERAL DE BAÑOS  (4 unds) </t>
  </si>
  <si>
    <t>PASARELAS DE INTERCONEXION</t>
  </si>
  <si>
    <t xml:space="preserve">Limpieza junta de expansión: (corte hormigón, aplicación de cinta flexible para sellar junta (Sika banda PVC) y terminación </t>
  </si>
  <si>
    <t>Suministro y colocación de lona asfáltica de 4mm (granular) **no incluye pasarelas**</t>
  </si>
  <si>
    <t xml:space="preserve">MODULOS DE AULAS A DOS AGUAS (1 NIVEL) </t>
  </si>
  <si>
    <t>REPARACION</t>
  </si>
  <si>
    <t xml:space="preserve">aulas </t>
  </si>
  <si>
    <t xml:space="preserve">Traslado de butacas en aulas existentes </t>
  </si>
  <si>
    <t>Caseta de materiales  (6.35 x 4.60) mt paredes plywood y techo de zinc, piso de hormigon simple</t>
  </si>
  <si>
    <t xml:space="preserve">Preliminares </t>
  </si>
  <si>
    <t>(Solicitar Diseño)</t>
  </si>
  <si>
    <t xml:space="preserve">Promoción </t>
  </si>
  <si>
    <t>(RD$)</t>
  </si>
  <si>
    <t>Unitario</t>
  </si>
  <si>
    <t>Sub-Total</t>
  </si>
  <si>
    <t>Precio</t>
  </si>
  <si>
    <t>Cantidad</t>
  </si>
  <si>
    <t>Und.</t>
  </si>
  <si>
    <t xml:space="preserve">Descripción </t>
  </si>
  <si>
    <t xml:space="preserve">Seguros y Fianzas (4.50%) </t>
  </si>
  <si>
    <t>Imprevistos (5.00%)</t>
  </si>
  <si>
    <t>Sub-Total (Presupuesto Original)</t>
  </si>
  <si>
    <t>Sub-Total (G.I. Presupuesto Orig.)</t>
  </si>
  <si>
    <t>Total General Presupuesto Original</t>
  </si>
  <si>
    <t xml:space="preserve">CENTRO EDUCATIVO </t>
  </si>
  <si>
    <t>BAITOITA</t>
  </si>
  <si>
    <t>DESCRIPCION DEL PROYECTO</t>
  </si>
  <si>
    <t xml:space="preserve">PRESUPUESTO </t>
  </si>
  <si>
    <t xml:space="preserve">Ubicación: </t>
  </si>
  <si>
    <t>Calle Padre Billini, Bo. Pueblo Nuevo (BARAHONA)</t>
  </si>
  <si>
    <t>m2</t>
  </si>
  <si>
    <t>Reparacion y correccion de pañetes y cantos en verja frontal y lateral de Escuela</t>
  </si>
  <si>
    <t>Reparación de 28 Aulas Y acondicionamiento de áreas exteriores</t>
  </si>
  <si>
    <t xml:space="preserve">Limpieza de cerámica en muros </t>
  </si>
  <si>
    <t xml:space="preserve">Reparacion de aparatos sanitarios general </t>
  </si>
  <si>
    <t xml:space="preserve">Reparacion de puertas (cabina de baños y en entrada) </t>
  </si>
  <si>
    <t>Reparacion de impermeabilizante</t>
  </si>
  <si>
    <t xml:space="preserve">Reparacion piso de cancha (incluye bote) </t>
  </si>
  <si>
    <t>Siembra de arbustos (cyca revoluta) h=5 pies</t>
  </si>
  <si>
    <t xml:space="preserve">Siembra de Grama enana (incluye colchón de tierra negra) </t>
  </si>
  <si>
    <t>Siembra de plantas ornamentales (coralillos varios colores) h=3 pies</t>
  </si>
  <si>
    <t xml:space="preserve">Reparacion de Puertas y Ventanas </t>
  </si>
  <si>
    <t xml:space="preserve"> COCINA - COMEDOR </t>
  </si>
  <si>
    <t>INSTALACIONES ELECTRICAS EN GENERAL</t>
  </si>
  <si>
    <t>Reparacion de techo en comedor</t>
  </si>
  <si>
    <t>Reparacion de interruptores sencillo</t>
  </si>
  <si>
    <t>Suministro y colocacion de lamparas en pasillos</t>
  </si>
  <si>
    <t>Tinaco de 265 gls instalado</t>
  </si>
  <si>
    <t>pa</t>
  </si>
  <si>
    <t>Reparacion de Tomacorrientes Doble 120V</t>
  </si>
  <si>
    <t>Bomba p/cist. 2 HP</t>
  </si>
  <si>
    <t xml:space="preserve">Letrero de Promoción MINERD-OCI (Estruct. Metálica) </t>
  </si>
  <si>
    <t xml:space="preserve">Aprobado Por: </t>
  </si>
  <si>
    <t>Encdo. Unidad de Infraestructura (OCI)</t>
  </si>
  <si>
    <t xml:space="preserve">Remocion y bote de impermeabilizante </t>
  </si>
  <si>
    <t>Reparacion de puertas en cabinas baños: aplicación de sandblasting, aplicación de antioxidante y con compresor la pintura blanca, esmaltada y con brillo</t>
  </si>
  <si>
    <t xml:space="preserve">Suministro y colocación de lona asfáltica de 4mm (granular) </t>
  </si>
  <si>
    <t>Pintura en columnas de cancha</t>
  </si>
  <si>
    <t>Suministro y colocacion de tableros</t>
  </si>
  <si>
    <t>Inversor</t>
  </si>
  <si>
    <t>Baterias</t>
  </si>
  <si>
    <t>u</t>
  </si>
  <si>
    <t>Base de baterias</t>
  </si>
  <si>
    <t>Cables para baterias</t>
  </si>
  <si>
    <t>Colocar base y baterias</t>
  </si>
  <si>
    <t>Reparacion de techo de aluzinc</t>
  </si>
  <si>
    <t>mt2</t>
  </si>
  <si>
    <t>Suministro y colocacion de puertas de tola inc. pintura, cerraduras y herraje</t>
  </si>
  <si>
    <t>Resane de aceras (con renovador de concreto)</t>
  </si>
  <si>
    <t>VERJA EN COMEDOR</t>
  </si>
  <si>
    <t>Puerta de malla ciclonica</t>
  </si>
  <si>
    <t>Pintura Prymer en elementos muros</t>
  </si>
  <si>
    <t>Pintura acrilica en bloques de 6"(2 manos)</t>
  </si>
  <si>
    <t>UD</t>
  </si>
  <si>
    <t xml:space="preserve">INSTALACIONES ELECTRICAS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</si>
  <si>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</si>
  <si>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</si>
  <si>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</si>
  <si>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</si>
  <si>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</si>
  <si>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</si>
  <si>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</si>
  <si>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 Tubos Fluorescentes 2x32W, 6500ºK, 120V, 60Hz.</t>
  </si>
  <si>
    <t>Suministro e instalacion de  interruptores sencillo.</t>
  </si>
  <si>
    <t>Suministro e instalacion de interruptores triple</t>
  </si>
  <si>
    <t>Suministro e instalacion de interruptores tres vias</t>
  </si>
  <si>
    <t>Verja en malla ciclonica de 6"incluye bordillo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</si>
</sst>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&quot;$&quot;#,##0;[Red]\-&quot;$&quot;#,##0"/>
    <numFmt numFmtId="167" formatCode="_-* #,##0_-;\-* #,##0_-;_-* &quot;-&quot;_-;_-@_-"/>
    <numFmt numFmtId="168" formatCode="_-* #,##0.00_-;\-* #,##0.00_-;_-* &quot;-&quot;??_-;_-@_-"/>
    <numFmt numFmtId="169" formatCode="_([$€-2]* #,##0.00_);_([$€-2]* \(#,##0.00\);_([$€-2]* &quot;-&quot;??_)"/>
    <numFmt numFmtId="170" formatCode="0.00_)"/>
    <numFmt numFmtId="171" formatCode="0_)"/>
    <numFmt numFmtId="172" formatCode="_(* #,##0\ &quot;pta&quot;_);_(* \(#,##0\ &quot;pta&quot;\);_(* &quot;-&quot;??\ &quot;pta&quot;_);_(@_)"/>
    <numFmt numFmtId="173" formatCode="0.0000"/>
    <numFmt numFmtId="174" formatCode="_-* #,##0.00\ _P_t_s_-;\-* #,##0.00\ _P_t_s_-;_-* &quot;-&quot;??\ _P_t_s_-;_-@_-"/>
    <numFmt numFmtId="175" formatCode="0.00000"/>
    <numFmt numFmtId="176" formatCode="_-&quot;RD$&quot;* #,##0.00_-;\-&quot;RD$&quot;* #,##0.00_-;_-&quot;RD$&quot;* &quot;-&quot;??_-;_-@_-"/>
    <numFmt numFmtId="177" formatCode="_(&quot;$&quot;* #,##0.00_);_(&quot;$&quot;* \(#,##0.00\);_(&quot;$&quot;* &quot;-&quot;??_);_(@_)"/>
    <numFmt numFmtId="178" formatCode="_([$€]* #,##0.00_);_([$€]* \(#,##0.00\);_([$€]* &quot;-&quot;??_);_(@_)"/>
    <numFmt numFmtId="179" formatCode="_-* #,##0.0000_-;\-* #,##0.0000_-;_-* &quot;-&quot;??_-;_-@_-"/>
    <numFmt numFmtId="180" formatCode="_-* #,##0.00\ _$_-;\-* #,##0.00\ _$_-;_-* &quot;-&quot;??\ _$_-;_-@_-"/>
    <numFmt numFmtId="181" formatCode="#,##0.000"/>
    <numFmt numFmtId="182" formatCode="#,##0.00\ &quot;M³S&quot;"/>
    <numFmt numFmtId="183" formatCode="@\ &quot;:&quot;\ \ "/>
    <numFmt numFmtId="184" formatCode="#,##0.00\ &quot;KM&quot;"/>
    <numFmt numFmtId="185" formatCode="_-&quot;$&quot;* #,##0.00_-;\-&quot;$&quot;* #,##0.00_-;_-&quot;$&quot;* &quot;-&quot;??_-;_-@_-"/>
  </numFmts>
  <fonts count="64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Lydian"/>
    </font>
    <font>
      <sz val="10.1"/>
      <color indexed="8"/>
      <name val="Times New Roman"/>
      <family val="1"/>
    </font>
    <font>
      <b/>
      <i/>
      <sz val="16"/>
      <name val="Helv"/>
    </font>
    <font>
      <sz val="12"/>
      <name val="Arial MT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8"/>
      <color indexed="8"/>
      <name val="Helv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0"/>
      <color indexed="36"/>
      <name val="MS Sans Serif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8"/>
      <name val="Helv"/>
    </font>
    <font>
      <sz val="10"/>
      <color indexed="8"/>
      <name val="Arial"/>
      <family val="2"/>
    </font>
    <font>
      <b/>
      <sz val="18"/>
      <color indexed="8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Ms sans serif"/>
    </font>
    <font>
      <sz val="10"/>
      <color rgb="FF000000"/>
      <name val="MS Sans Serif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2060"/>
      <name val="Calibri"/>
      <family val="2"/>
      <scheme val="minor"/>
    </font>
    <font>
      <sz val="10"/>
      <color indexed="8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2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9" fillId="3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10" fillId="22" borderId="1" applyNumberFormat="0" applyAlignment="0" applyProtection="0"/>
    <xf numFmtId="0" fontId="23" fillId="23" borderId="1" applyNumberFormat="0" applyAlignment="0" applyProtection="0"/>
    <xf numFmtId="0" fontId="23" fillId="23" borderId="1" applyNumberFormat="0" applyAlignment="0" applyProtection="0"/>
    <xf numFmtId="0" fontId="23" fillId="23" borderId="1" applyNumberFormat="0" applyAlignment="0" applyProtection="0"/>
    <xf numFmtId="0" fontId="23" fillId="23" borderId="1" applyNumberFormat="0" applyAlignment="0" applyProtection="0"/>
    <xf numFmtId="0" fontId="23" fillId="23" borderId="1" applyNumberFormat="0" applyAlignment="0" applyProtection="0"/>
    <xf numFmtId="0" fontId="23" fillId="23" borderId="1" applyNumberFormat="0" applyAlignment="0" applyProtection="0"/>
    <xf numFmtId="0" fontId="23" fillId="23" borderId="1" applyNumberFormat="0" applyAlignment="0" applyProtection="0"/>
    <xf numFmtId="0" fontId="24" fillId="24" borderId="2" applyNumberFormat="0" applyAlignment="0" applyProtection="0"/>
    <xf numFmtId="0" fontId="24" fillId="24" borderId="2" applyNumberFormat="0" applyAlignment="0" applyProtection="0"/>
    <xf numFmtId="0" fontId="24" fillId="24" borderId="2" applyNumberFormat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4" fillId="24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38" fillId="0" borderId="0" applyFont="0" applyFill="0" applyBorder="0" applyAlignment="0" applyProtection="0"/>
    <xf numFmtId="4" fontId="26" fillId="25" borderId="0" applyNumberFormat="0" applyBorder="0" applyAlignment="0" applyProtection="0">
      <alignment horizontal="center"/>
    </xf>
    <xf numFmtId="4" fontId="26" fillId="26" borderId="0" applyNumberFormat="0" applyBorder="0" applyAlignment="0" applyProtection="0">
      <alignment horizontal="center"/>
    </xf>
    <xf numFmtId="4" fontId="26" fillId="26" borderId="0" applyNumberFormat="0" applyBorder="0" applyAlignment="0" applyProtection="0">
      <alignment horizont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8" fillId="3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9" fillId="0" borderId="0" applyFill="0" applyBorder="0" applyAlignment="0" applyProtection="0">
      <alignment vertical="top"/>
      <protection locked="0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8" fillId="13" borderId="1" applyNumberFormat="0" applyAlignment="0" applyProtection="0"/>
    <xf numFmtId="0" fontId="28" fillId="13" borderId="1" applyNumberFormat="0" applyAlignment="0" applyProtection="0"/>
    <xf numFmtId="0" fontId="25" fillId="0" borderId="3" applyNumberFormat="0" applyFill="0" applyAlignment="0" applyProtection="0"/>
    <xf numFmtId="165" fontId="3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7" fillId="0" borderId="0" applyFont="0" applyFill="0" applyBorder="0" applyAlignment="0" applyProtection="0"/>
    <xf numFmtId="18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82" fontId="1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4" fontId="12" fillId="0" borderId="0" applyFont="0" applyFill="0" applyBorder="0" applyAlignment="0" applyProtection="0"/>
    <xf numFmtId="177" fontId="37" fillId="0" borderId="0" applyFont="0" applyFill="0" applyBorder="0" applyAlignment="0" applyProtection="0"/>
    <xf numFmtId="164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0" borderId="0"/>
    <xf numFmtId="170" fontId="4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7" fillId="0" borderId="0"/>
    <xf numFmtId="0" fontId="7" fillId="0" borderId="0"/>
    <xf numFmtId="0" fontId="37" fillId="0" borderId="0"/>
    <xf numFmtId="0" fontId="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7" fillId="0" borderId="0"/>
    <xf numFmtId="0" fontId="37" fillId="0" borderId="0"/>
    <xf numFmtId="4" fontId="32" fillId="0" borderId="0" applyFill="0">
      <alignment horizontal="center"/>
    </xf>
    <xf numFmtId="0" fontId="37" fillId="0" borderId="0"/>
    <xf numFmtId="17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7" fillId="0" borderId="0"/>
    <xf numFmtId="0" fontId="7" fillId="0" borderId="0"/>
    <xf numFmtId="0" fontId="12" fillId="0" borderId="0"/>
    <xf numFmtId="0" fontId="37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6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71" fontId="5" fillId="0" borderId="0"/>
    <xf numFmtId="171" fontId="5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3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2" fillId="10" borderId="7" applyNumberFormat="0" applyFont="0" applyAlignment="0" applyProtection="0"/>
    <xf numFmtId="0" fontId="12" fillId="10" borderId="7" applyNumberFormat="0" applyFont="0" applyAlignment="0" applyProtection="0"/>
    <xf numFmtId="0" fontId="12" fillId="10" borderId="7" applyNumberFormat="0" applyFont="0" applyAlignment="0" applyProtection="0"/>
    <xf numFmtId="0" fontId="12" fillId="10" borderId="7" applyNumberFormat="0" applyFont="0" applyAlignment="0" applyProtection="0"/>
    <xf numFmtId="0" fontId="12" fillId="10" borderId="7" applyNumberFormat="0" applyFont="0" applyAlignment="0" applyProtection="0"/>
    <xf numFmtId="0" fontId="12" fillId="10" borderId="7" applyNumberFormat="0" applyFont="0" applyAlignment="0" applyProtection="0"/>
    <xf numFmtId="0" fontId="12" fillId="10" borderId="7" applyNumberFormat="0" applyFont="0" applyAlignment="0" applyProtection="0"/>
    <xf numFmtId="0" fontId="12" fillId="10" borderId="7" applyNumberFormat="0" applyFont="0" applyAlignment="0" applyProtection="0"/>
    <xf numFmtId="0" fontId="19" fillId="22" borderId="8" applyNumberFormat="0" applyAlignment="0" applyProtection="0"/>
    <xf numFmtId="0" fontId="19" fillId="23" borderId="8" applyNumberForma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9" fillId="23" borderId="8" applyNumberFormat="0" applyAlignment="0" applyProtection="0"/>
    <xf numFmtId="0" fontId="19" fillId="23" borderId="8" applyNumberFormat="0" applyAlignment="0" applyProtection="0"/>
    <xf numFmtId="0" fontId="19" fillId="23" borderId="8" applyNumberFormat="0" applyAlignment="0" applyProtection="0"/>
    <xf numFmtId="0" fontId="19" fillId="23" borderId="8" applyNumberFormat="0" applyAlignment="0" applyProtection="0"/>
    <xf numFmtId="0" fontId="19" fillId="23" borderId="8" applyNumberFormat="0" applyAlignment="0" applyProtection="0"/>
    <xf numFmtId="0" fontId="19" fillId="23" borderId="8" applyNumberFormat="0" applyAlignment="0" applyProtection="0"/>
    <xf numFmtId="4" fontId="34" fillId="0" borderId="0" applyNumberFormat="0" applyFill="0" applyBorder="0" applyAlignment="0" applyProtection="0">
      <alignment horizont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0" fontId="13" fillId="0" borderId="12" applyNumberFormat="0" applyFill="0" applyAlignment="0" applyProtection="0"/>
    <xf numFmtId="172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4" fillId="0" borderId="0"/>
    <xf numFmtId="165" fontId="54" fillId="0" borderId="0" applyFont="0" applyFill="0" applyBorder="0" applyAlignment="0" applyProtection="0"/>
    <xf numFmtId="164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56" fillId="0" borderId="0">
      <alignment vertical="center"/>
    </xf>
    <xf numFmtId="0" fontId="7" fillId="0" borderId="0">
      <alignment vertical="center"/>
    </xf>
    <xf numFmtId="168" fontId="5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58" fillId="0" borderId="0"/>
    <xf numFmtId="185" fontId="58" fillId="0" borderId="0" applyFont="0" applyFill="0" applyBorder="0" applyAlignment="0" applyProtection="0"/>
    <xf numFmtId="0" fontId="7" fillId="0" borderId="0">
      <alignment vertical="center"/>
    </xf>
    <xf numFmtId="0" fontId="37" fillId="0" borderId="0"/>
    <xf numFmtId="4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40" fillId="0" borderId="0" xfId="0" applyFont="1" applyAlignment="1" applyProtection="1">
      <alignment vertical="center"/>
      <protection locked="0"/>
    </xf>
    <xf numFmtId="0" fontId="41" fillId="40" borderId="0" xfId="0" applyFont="1" applyFill="1" applyBorder="1" applyAlignment="1" applyProtection="1">
      <alignment horizontal="left" vertical="center"/>
      <protection locked="0"/>
    </xf>
    <xf numFmtId="0" fontId="40" fillId="40" borderId="0" xfId="0" applyFont="1" applyFill="1" applyAlignment="1" applyProtection="1">
      <alignment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40" borderId="0" xfId="0" applyFont="1" applyFill="1" applyAlignment="1" applyProtection="1">
      <alignment vertical="center" wrapText="1"/>
      <protection locked="0"/>
    </xf>
    <xf numFmtId="0" fontId="40" fillId="40" borderId="0" xfId="0" applyFont="1" applyFill="1" applyAlignment="1" applyProtection="1">
      <alignment horizontal="center" vertical="center" wrapText="1"/>
      <protection locked="0"/>
    </xf>
    <xf numFmtId="0" fontId="40" fillId="40" borderId="0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40" fillId="40" borderId="0" xfId="0" applyFont="1" applyFill="1" applyBorder="1" applyAlignment="1" applyProtection="1">
      <alignment vertical="center" wrapText="1"/>
      <protection locked="0"/>
    </xf>
    <xf numFmtId="0" fontId="40" fillId="40" borderId="0" xfId="0" applyFont="1" applyFill="1" applyAlignment="1" applyProtection="1">
      <alignment vertical="center"/>
    </xf>
    <xf numFmtId="0" fontId="40" fillId="40" borderId="0" xfId="0" applyFont="1" applyFill="1" applyAlignment="1" applyProtection="1">
      <alignment vertical="center" wrapText="1"/>
    </xf>
    <xf numFmtId="0" fontId="40" fillId="40" borderId="0" xfId="0" applyFont="1" applyFill="1" applyAlignment="1" applyProtection="1">
      <alignment horizontal="center" vertical="center" wrapText="1"/>
    </xf>
    <xf numFmtId="0" fontId="40" fillId="40" borderId="0" xfId="0" applyFont="1" applyFill="1" applyBorder="1" applyAlignment="1" applyProtection="1">
      <alignment vertical="center"/>
    </xf>
    <xf numFmtId="0" fontId="40" fillId="40" borderId="0" xfId="0" applyFont="1" applyFill="1" applyBorder="1" applyAlignment="1" applyProtection="1">
      <alignment horizontal="center" vertical="center" wrapText="1"/>
    </xf>
    <xf numFmtId="0" fontId="40" fillId="40" borderId="0" xfId="0" applyFont="1" applyFill="1" applyBorder="1" applyAlignment="1" applyProtection="1">
      <alignment vertical="center" wrapText="1"/>
    </xf>
    <xf numFmtId="4" fontId="40" fillId="40" borderId="0" xfId="0" applyNumberFormat="1" applyFont="1" applyFill="1" applyBorder="1" applyAlignment="1" applyProtection="1">
      <alignment vertical="center"/>
    </xf>
    <xf numFmtId="165" fontId="40" fillId="40" borderId="0" xfId="249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</xf>
    <xf numFmtId="0" fontId="40" fillId="40" borderId="0" xfId="361" applyFont="1" applyFill="1" applyBorder="1" applyAlignment="1" applyProtection="1">
      <alignment vertical="center"/>
      <protection locked="0"/>
    </xf>
    <xf numFmtId="0" fontId="49" fillId="40" borderId="0" xfId="361" applyFont="1" applyFill="1" applyBorder="1" applyAlignment="1" applyProtection="1">
      <alignment horizontal="left" vertical="center"/>
    </xf>
    <xf numFmtId="0" fontId="44" fillId="4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vertical="center" wrapText="1"/>
      <protection locked="0"/>
    </xf>
    <xf numFmtId="0" fontId="40" fillId="0" borderId="0" xfId="0" applyFont="1" applyFill="1" applyBorder="1" applyAlignment="1" applyProtection="1">
      <alignment vertical="center"/>
    </xf>
    <xf numFmtId="49" fontId="50" fillId="40" borderId="0" xfId="0" applyNumberFormat="1" applyFont="1" applyFill="1" applyAlignment="1" applyProtection="1">
      <alignment wrapText="1"/>
    </xf>
    <xf numFmtId="0" fontId="51" fillId="40" borderId="0" xfId="0" applyFont="1" applyFill="1" applyBorder="1" applyAlignment="1" applyProtection="1">
      <alignment vertical="center"/>
    </xf>
    <xf numFmtId="165" fontId="40" fillId="0" borderId="0" xfId="0" applyNumberFormat="1" applyFont="1" applyAlignment="1" applyProtection="1">
      <alignment vertical="center"/>
      <protection locked="0"/>
    </xf>
    <xf numFmtId="4" fontId="44" fillId="40" borderId="0" xfId="0" applyNumberFormat="1" applyFont="1" applyFill="1" applyBorder="1" applyAlignment="1" applyProtection="1">
      <alignment horizontal="center" vertical="center"/>
      <protection locked="0"/>
    </xf>
    <xf numFmtId="4" fontId="40" fillId="0" borderId="0" xfId="0" applyNumberFormat="1" applyFont="1" applyBorder="1" applyAlignment="1" applyProtection="1">
      <alignment vertical="center" wrapText="1"/>
      <protection locked="0"/>
    </xf>
    <xf numFmtId="4" fontId="40" fillId="0" borderId="0" xfId="0" applyNumberFormat="1" applyFont="1" applyBorder="1" applyAlignment="1" applyProtection="1">
      <alignment horizontal="center" vertical="center" wrapText="1"/>
      <protection locked="0"/>
    </xf>
    <xf numFmtId="4" fontId="40" fillId="40" borderId="0" xfId="0" applyNumberFormat="1" applyFont="1" applyFill="1" applyAlignment="1" applyProtection="1">
      <alignment horizontal="center" vertical="center"/>
    </xf>
    <xf numFmtId="4" fontId="40" fillId="40" borderId="0" xfId="0" applyNumberFormat="1" applyFont="1" applyFill="1" applyBorder="1" applyAlignment="1" applyProtection="1">
      <alignment horizontal="center" vertical="center"/>
    </xf>
    <xf numFmtId="4" fontId="48" fillId="40" borderId="0" xfId="249" applyNumberFormat="1" applyFont="1" applyFill="1" applyBorder="1" applyAlignment="1" applyProtection="1">
      <alignment horizontal="center" vertical="center"/>
    </xf>
    <xf numFmtId="4" fontId="48" fillId="0" borderId="0" xfId="249" applyNumberFormat="1" applyFont="1" applyFill="1" applyBorder="1" applyAlignment="1" applyProtection="1">
      <alignment horizontal="center" vertical="center"/>
    </xf>
    <xf numFmtId="4" fontId="40" fillId="40" borderId="0" xfId="249" applyNumberFormat="1" applyFont="1" applyFill="1" applyBorder="1" applyAlignment="1" applyProtection="1">
      <alignment horizontal="center" vertical="center"/>
      <protection locked="0"/>
    </xf>
    <xf numFmtId="4" fontId="40" fillId="40" borderId="0" xfId="0" applyNumberFormat="1" applyFont="1" applyFill="1" applyAlignment="1" applyProtection="1">
      <alignment horizontal="center" vertical="center"/>
      <protection locked="0"/>
    </xf>
    <xf numFmtId="4" fontId="40" fillId="40" borderId="0" xfId="249" applyNumberFormat="1" applyFont="1" applyFill="1" applyBorder="1" applyAlignment="1" applyProtection="1">
      <alignment horizontal="center" vertical="center"/>
    </xf>
    <xf numFmtId="4" fontId="40" fillId="40" borderId="0" xfId="0" applyNumberFormat="1" applyFont="1" applyFill="1" applyBorder="1" applyAlignment="1" applyProtection="1">
      <alignment horizontal="center" vertical="center"/>
      <protection locked="0"/>
    </xf>
    <xf numFmtId="4" fontId="44" fillId="40" borderId="0" xfId="0" applyNumberFormat="1" applyFont="1" applyFill="1" applyBorder="1" applyAlignment="1" applyProtection="1">
      <alignment vertical="center"/>
      <protection locked="0"/>
    </xf>
    <xf numFmtId="4" fontId="42" fillId="41" borderId="14" xfId="0" applyNumberFormat="1" applyFont="1" applyFill="1" applyBorder="1" applyAlignment="1" applyProtection="1">
      <alignment vertical="center"/>
    </xf>
    <xf numFmtId="4" fontId="42" fillId="41" borderId="13" xfId="0" applyNumberFormat="1" applyFont="1" applyFill="1" applyBorder="1" applyAlignment="1" applyProtection="1">
      <alignment vertical="center"/>
    </xf>
    <xf numFmtId="4" fontId="40" fillId="40" borderId="0" xfId="0" applyNumberFormat="1" applyFont="1" applyFill="1" applyAlignment="1" applyProtection="1">
      <alignment vertical="center"/>
    </xf>
    <xf numFmtId="4" fontId="40" fillId="40" borderId="0" xfId="0" applyNumberFormat="1" applyFont="1" applyFill="1" applyAlignment="1" applyProtection="1">
      <alignment vertical="center"/>
      <protection locked="0"/>
    </xf>
    <xf numFmtId="4" fontId="40" fillId="40" borderId="0" xfId="432" applyNumberFormat="1" applyFont="1" applyFill="1" applyBorder="1" applyAlignment="1" applyProtection="1">
      <alignment vertical="center"/>
    </xf>
    <xf numFmtId="4" fontId="40" fillId="40" borderId="0" xfId="0" applyNumberFormat="1" applyFont="1" applyFill="1" applyBorder="1" applyAlignment="1" applyProtection="1">
      <alignment vertical="center"/>
      <protection locked="0"/>
    </xf>
    <xf numFmtId="4" fontId="42" fillId="41" borderId="18" xfId="0" applyNumberFormat="1" applyFont="1" applyFill="1" applyBorder="1" applyAlignment="1" applyProtection="1">
      <alignment vertical="center"/>
    </xf>
    <xf numFmtId="4" fontId="42" fillId="41" borderId="17" xfId="0" applyNumberFormat="1" applyFont="1" applyFill="1" applyBorder="1" applyAlignment="1" applyProtection="1">
      <alignment vertical="center"/>
    </xf>
    <xf numFmtId="0" fontId="40" fillId="0" borderId="0" xfId="0" applyFont="1" applyBorder="1" applyAlignment="1" applyProtection="1">
      <alignment vertical="center" wrapText="1"/>
    </xf>
    <xf numFmtId="0" fontId="52" fillId="0" borderId="0" xfId="0" applyFont="1" applyFill="1" applyBorder="1" applyAlignment="1" applyProtection="1">
      <alignment vertical="center" wrapText="1"/>
    </xf>
    <xf numFmtId="0" fontId="53" fillId="41" borderId="15" xfId="0" applyFont="1" applyFill="1" applyBorder="1" applyAlignment="1" applyProtection="1">
      <alignment horizontal="left" vertical="center" wrapText="1"/>
    </xf>
    <xf numFmtId="0" fontId="42" fillId="41" borderId="15" xfId="0" applyFont="1" applyFill="1" applyBorder="1" applyAlignment="1" applyProtection="1">
      <alignment horizontal="left" vertical="center" wrapText="1"/>
    </xf>
    <xf numFmtId="0" fontId="42" fillId="41" borderId="15" xfId="0" applyFont="1" applyFill="1" applyBorder="1" applyAlignment="1" applyProtection="1">
      <alignment vertical="center" wrapText="1"/>
    </xf>
    <xf numFmtId="0" fontId="42" fillId="41" borderId="25" xfId="0" applyFont="1" applyFill="1" applyBorder="1" applyAlignment="1" applyProtection="1">
      <alignment vertical="center"/>
    </xf>
    <xf numFmtId="0" fontId="52" fillId="0" borderId="0" xfId="0" applyFont="1" applyFill="1" applyBorder="1" applyAlignment="1" applyProtection="1">
      <alignment vertical="center"/>
    </xf>
    <xf numFmtId="0" fontId="42" fillId="41" borderId="26" xfId="0" applyFont="1" applyFill="1" applyBorder="1" applyAlignment="1" applyProtection="1">
      <alignment vertical="center"/>
    </xf>
    <xf numFmtId="4" fontId="43" fillId="41" borderId="16" xfId="295" applyNumberFormat="1" applyFont="1" applyFill="1" applyBorder="1" applyAlignment="1" applyProtection="1">
      <alignment vertical="center" wrapText="1"/>
    </xf>
    <xf numFmtId="4" fontId="42" fillId="41" borderId="16" xfId="295" applyNumberFormat="1" applyFont="1" applyFill="1" applyBorder="1" applyAlignment="1" applyProtection="1">
      <alignment vertical="center" wrapText="1"/>
    </xf>
    <xf numFmtId="0" fontId="41" fillId="40" borderId="0" xfId="0" applyFont="1" applyFill="1" applyBorder="1" applyAlignment="1" applyProtection="1">
      <alignment horizontal="center" vertical="center"/>
      <protection locked="0"/>
    </xf>
    <xf numFmtId="0" fontId="40" fillId="40" borderId="0" xfId="0" applyFont="1" applyFill="1" applyBorder="1" applyAlignment="1" applyProtection="1">
      <alignment vertical="center"/>
      <protection locked="0"/>
    </xf>
    <xf numFmtId="0" fontId="45" fillId="0" borderId="0" xfId="361" applyFont="1" applyBorder="1" applyAlignment="1">
      <alignment vertical="center"/>
    </xf>
    <xf numFmtId="10" fontId="40" fillId="40" borderId="0" xfId="432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4" fontId="40" fillId="40" borderId="0" xfId="0" applyNumberFormat="1" applyFont="1" applyFill="1" applyBorder="1" applyAlignment="1" applyProtection="1">
      <alignment horizontal="center" vertical="center"/>
      <protection locked="0"/>
    </xf>
    <xf numFmtId="4" fontId="40" fillId="40" borderId="27" xfId="0" applyNumberFormat="1" applyFont="1" applyFill="1" applyBorder="1" applyAlignment="1" applyProtection="1">
      <alignment horizontal="center" vertical="center"/>
      <protection locked="0"/>
    </xf>
    <xf numFmtId="4" fontId="40" fillId="40" borderId="28" xfId="0" applyNumberFormat="1" applyFont="1" applyFill="1" applyBorder="1" applyAlignment="1" applyProtection="1">
      <alignment horizontal="center" vertical="center"/>
      <protection locked="0"/>
    </xf>
    <xf numFmtId="4" fontId="40" fillId="40" borderId="0" xfId="0" applyNumberFormat="1" applyFont="1" applyFill="1" applyAlignment="1" applyProtection="1">
      <alignment horizontal="right" vertical="center" indent="1"/>
      <protection locked="0"/>
    </xf>
    <xf numFmtId="165" fontId="40" fillId="40" borderId="0" xfId="0" applyNumberFormat="1" applyFont="1" applyFill="1" applyAlignment="1" applyProtection="1">
      <alignment vertical="center"/>
      <protection locked="0"/>
    </xf>
    <xf numFmtId="165" fontId="40" fillId="40" borderId="0" xfId="0" applyNumberFormat="1" applyFont="1" applyFill="1" applyAlignment="1" applyProtection="1">
      <alignment horizontal="right" vertical="center" indent="1"/>
      <protection locked="0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40" fillId="0" borderId="0" xfId="361" applyFont="1" applyBorder="1" applyAlignment="1" applyProtection="1">
      <alignment horizontal="justify"/>
      <protection locked="0"/>
    </xf>
    <xf numFmtId="0" fontId="40" fillId="40" borderId="0" xfId="0" applyFont="1" applyFill="1" applyBorder="1" applyAlignment="1" applyProtection="1">
      <alignment horizontal="justify"/>
    </xf>
    <xf numFmtId="0" fontId="59" fillId="0" borderId="0" xfId="0" applyFont="1" applyFill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4" fontId="40" fillId="0" borderId="0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62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 wrapText="1"/>
    </xf>
    <xf numFmtId="165" fontId="45" fillId="0" borderId="0" xfId="0" applyNumberFormat="1" applyFont="1" applyFill="1" applyBorder="1" applyAlignment="1">
      <alignment horizontal="right" vertical="center"/>
    </xf>
    <xf numFmtId="0" fontId="45" fillId="0" borderId="0" xfId="0" applyFont="1" applyFill="1" applyBorder="1" applyAlignment="1">
      <alignment vertical="center"/>
    </xf>
    <xf numFmtId="165" fontId="45" fillId="0" borderId="0" xfId="249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 wrapText="1"/>
    </xf>
    <xf numFmtId="4" fontId="40" fillId="0" borderId="0" xfId="361" applyNumberFormat="1" applyFont="1" applyBorder="1" applyAlignment="1">
      <alignment horizontal="center" vertical="center"/>
    </xf>
    <xf numFmtId="165" fontId="40" fillId="0" borderId="0" xfId="249" applyFont="1" applyBorder="1" applyAlignment="1">
      <alignment vertical="center"/>
    </xf>
    <xf numFmtId="0" fontId="40" fillId="0" borderId="0" xfId="0" applyFont="1"/>
    <xf numFmtId="0" fontId="63" fillId="0" borderId="0" xfId="0" applyFont="1" applyFill="1" applyAlignment="1">
      <alignment vertical="center"/>
    </xf>
    <xf numFmtId="0" fontId="40" fillId="0" borderId="0" xfId="508" applyFont="1" applyFill="1" applyBorder="1" applyAlignment="1">
      <alignment vertical="center" wrapText="1"/>
    </xf>
    <xf numFmtId="165" fontId="40" fillId="40" borderId="0" xfId="249" applyFont="1" applyFill="1" applyBorder="1" applyAlignment="1" applyProtection="1">
      <alignment horizontal="right" vertical="center" indent="1"/>
    </xf>
    <xf numFmtId="0" fontId="40" fillId="0" borderId="0" xfId="508" applyFont="1" applyBorder="1" applyAlignment="1">
      <alignment vertical="center" wrapText="1"/>
    </xf>
    <xf numFmtId="39" fontId="40" fillId="40" borderId="0" xfId="249" applyNumberFormat="1" applyFont="1" applyFill="1" applyBorder="1" applyAlignment="1" applyProtection="1">
      <alignment horizontal="center" vertical="center"/>
    </xf>
    <xf numFmtId="0" fontId="40" fillId="0" borderId="0" xfId="361" applyFont="1" applyBorder="1" applyAlignment="1">
      <alignment vertical="center"/>
    </xf>
    <xf numFmtId="0" fontId="41" fillId="0" borderId="0" xfId="361" applyFont="1" applyBorder="1" applyAlignment="1">
      <alignment vertical="center"/>
    </xf>
    <xf numFmtId="164" fontId="43" fillId="41" borderId="19" xfId="295" applyFont="1" applyFill="1" applyBorder="1" applyAlignment="1" applyProtection="1">
      <alignment horizontal="center" vertical="center" wrapText="1"/>
    </xf>
    <xf numFmtId="164" fontId="43" fillId="41" borderId="20" xfId="295" applyFont="1" applyFill="1" applyBorder="1" applyAlignment="1" applyProtection="1">
      <alignment horizontal="center" vertical="center" wrapText="1"/>
    </xf>
    <xf numFmtId="164" fontId="42" fillId="41" borderId="19" xfId="295" applyFont="1" applyFill="1" applyBorder="1" applyAlignment="1" applyProtection="1">
      <alignment horizontal="center" vertical="center" wrapText="1"/>
    </xf>
    <xf numFmtId="164" fontId="42" fillId="41" borderId="20" xfId="295" applyFont="1" applyFill="1" applyBorder="1" applyAlignment="1" applyProtection="1">
      <alignment horizontal="center" vertical="center" wrapText="1"/>
    </xf>
    <xf numFmtId="0" fontId="42" fillId="41" borderId="23" xfId="0" applyFont="1" applyFill="1" applyBorder="1" applyAlignment="1" applyProtection="1">
      <alignment horizontal="center" vertical="center"/>
    </xf>
    <xf numFmtId="0" fontId="42" fillId="41" borderId="24" xfId="0" applyFont="1" applyFill="1" applyBorder="1" applyAlignment="1" applyProtection="1">
      <alignment horizontal="center" vertical="center"/>
    </xf>
    <xf numFmtId="0" fontId="42" fillId="41" borderId="21" xfId="0" applyFont="1" applyFill="1" applyBorder="1" applyAlignment="1" applyProtection="1">
      <alignment horizontal="center" vertical="center" wrapText="1"/>
    </xf>
    <xf numFmtId="0" fontId="42" fillId="41" borderId="22" xfId="0" applyFont="1" applyFill="1" applyBorder="1" applyAlignment="1" applyProtection="1">
      <alignment horizontal="center" vertical="center" wrapText="1"/>
    </xf>
    <xf numFmtId="4" fontId="42" fillId="41" borderId="21" xfId="0" applyNumberFormat="1" applyFont="1" applyFill="1" applyBorder="1" applyAlignment="1" applyProtection="1">
      <alignment horizontal="center" vertical="center"/>
    </xf>
    <xf numFmtId="4" fontId="42" fillId="41" borderId="22" xfId="0" applyNumberFormat="1" applyFont="1" applyFill="1" applyBorder="1" applyAlignment="1" applyProtection="1">
      <alignment horizontal="center" vertical="center"/>
    </xf>
    <xf numFmtId="0" fontId="44" fillId="40" borderId="0" xfId="0" applyFont="1" applyFill="1" applyBorder="1" applyAlignment="1" applyProtection="1">
      <alignment horizontal="center" vertical="center"/>
      <protection locked="0"/>
    </xf>
    <xf numFmtId="0" fontId="46" fillId="40" borderId="0" xfId="0" applyFont="1" applyFill="1" applyBorder="1" applyAlignment="1" applyProtection="1">
      <alignment horizontal="center" vertical="center"/>
      <protection locked="0"/>
    </xf>
    <xf numFmtId="0" fontId="47" fillId="40" borderId="0" xfId="0" applyFont="1" applyFill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wrapText="1"/>
      <protection locked="0"/>
    </xf>
  </cellXfs>
  <cellStyles count="512"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Énfasis1 2" xfId="13"/>
    <cellStyle name="20% - Énfasis1 2 2" xfId="14"/>
    <cellStyle name="20% - Énfasis1 3" xfId="15"/>
    <cellStyle name="20% - Énfasis1 3 2" xfId="16"/>
    <cellStyle name="20% - Énfasis1 4" xfId="17"/>
    <cellStyle name="20% - Énfasis1 4 2" xfId="18"/>
    <cellStyle name="20% - Énfasis2 2" xfId="19"/>
    <cellStyle name="20% - Énfasis2 2 2" xfId="20"/>
    <cellStyle name="20% - Énfasis2 3" xfId="21"/>
    <cellStyle name="20% - Énfasis2 3 2" xfId="22"/>
    <cellStyle name="20% - Énfasis2 4" xfId="23"/>
    <cellStyle name="20% - Énfasis2 4 2" xfId="24"/>
    <cellStyle name="20% - Énfasis3 2" xfId="25"/>
    <cellStyle name="20% - Énfasis3 2 2" xfId="26"/>
    <cellStyle name="20% - Énfasis3 3" xfId="27"/>
    <cellStyle name="20% - Énfasis3 3 2" xfId="28"/>
    <cellStyle name="20% - Énfasis3 4" xfId="29"/>
    <cellStyle name="20% - Énfasis3 4 2" xfId="30"/>
    <cellStyle name="20% - Énfasis4 2" xfId="31"/>
    <cellStyle name="20% - Énfasis4 2 2" xfId="32"/>
    <cellStyle name="20% - Énfasis4 3" xfId="33"/>
    <cellStyle name="20% - Énfasis4 3 2" xfId="34"/>
    <cellStyle name="20% - Énfasis4 4" xfId="35"/>
    <cellStyle name="20% - Énfasis4 4 2" xfId="36"/>
    <cellStyle name="20% - Énfasis5 2" xfId="37"/>
    <cellStyle name="20% - Énfasis5 2 2" xfId="38"/>
    <cellStyle name="20% - Énfasis5 3" xfId="39"/>
    <cellStyle name="20% - Énfasis5 3 2" xfId="40"/>
    <cellStyle name="20% - Énfasis5 4" xfId="41"/>
    <cellStyle name="20% - Énfasis5 4 2" xfId="42"/>
    <cellStyle name="20% - Énfasis6 2" xfId="43"/>
    <cellStyle name="20% - Énfasis6 2 2" xfId="44"/>
    <cellStyle name="20% - Énfasis6 3" xfId="45"/>
    <cellStyle name="20% - Énfasis6 3 2" xfId="46"/>
    <cellStyle name="20% - Énfasis6 4" xfId="47"/>
    <cellStyle name="20% - Énfasis6 4 2" xfId="48"/>
    <cellStyle name="40% - Accent1" xfId="49"/>
    <cellStyle name="40% - Accent1 2" xfId="50"/>
    <cellStyle name="40% - Accent2" xfId="51"/>
    <cellStyle name="40% - Accent2 2" xfId="52"/>
    <cellStyle name="40% - Accent3" xfId="53"/>
    <cellStyle name="40% - Accent3 2" xfId="54"/>
    <cellStyle name="40% - Accent4" xfId="55"/>
    <cellStyle name="40% - Accent4 2" xfId="56"/>
    <cellStyle name="40% - Accent5" xfId="57"/>
    <cellStyle name="40% - Accent5 2" xfId="58"/>
    <cellStyle name="40% - Accent6" xfId="59"/>
    <cellStyle name="40% - Accent6 2" xfId="60"/>
    <cellStyle name="40% - Énfasis1 2" xfId="61"/>
    <cellStyle name="40% - Énfasis1 2 2" xfId="62"/>
    <cellStyle name="40% - Énfasis1 3" xfId="63"/>
    <cellStyle name="40% - Énfasis1 3 2" xfId="64"/>
    <cellStyle name="40% - Énfasis1 4" xfId="65"/>
    <cellStyle name="40% - Énfasis1 4 2" xfId="66"/>
    <cellStyle name="40% - Énfasis2 2" xfId="67"/>
    <cellStyle name="40% - Énfasis2 2 2" xfId="68"/>
    <cellStyle name="40% - Énfasis2 3" xfId="69"/>
    <cellStyle name="40% - Énfasis2 3 2" xfId="70"/>
    <cellStyle name="40% - Énfasis2 4" xfId="71"/>
    <cellStyle name="40% - Énfasis2 4 2" xfId="72"/>
    <cellStyle name="40% - Énfasis3 2" xfId="73"/>
    <cellStyle name="40% - Énfasis3 2 2" xfId="74"/>
    <cellStyle name="40% - Énfasis3 3" xfId="75"/>
    <cellStyle name="40% - Énfasis3 3 2" xfId="76"/>
    <cellStyle name="40% - Énfasis3 4" xfId="77"/>
    <cellStyle name="40% - Énfasis3 4 2" xfId="78"/>
    <cellStyle name="40% - Énfasis4 2" xfId="79"/>
    <cellStyle name="40% - Énfasis4 2 2" xfId="80"/>
    <cellStyle name="40% - Énfasis4 3" xfId="81"/>
    <cellStyle name="40% - Énfasis4 3 2" xfId="82"/>
    <cellStyle name="40% - Énfasis4 4" xfId="83"/>
    <cellStyle name="40% - Énfasis4 4 2" xfId="84"/>
    <cellStyle name="40% - Énfasis5 2" xfId="85"/>
    <cellStyle name="40% - Énfasis5 2 2" xfId="86"/>
    <cellStyle name="40% - Énfasis5 3" xfId="87"/>
    <cellStyle name="40% - Énfasis5 3 2" xfId="88"/>
    <cellStyle name="40% - Énfasis5 4" xfId="89"/>
    <cellStyle name="40% - Énfasis5 4 2" xfId="90"/>
    <cellStyle name="40% - Énfasis6 2" xfId="91"/>
    <cellStyle name="40% - Énfasis6 2 2" xfId="92"/>
    <cellStyle name="40% - Énfasis6 3" xfId="93"/>
    <cellStyle name="40% - Énfasis6 3 2" xfId="94"/>
    <cellStyle name="40% - Énfasis6 4" xfId="95"/>
    <cellStyle name="40% - Énfasis6 4 2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Énfasis1 2" xfId="103"/>
    <cellStyle name="60% - Énfasis1 3" xfId="104"/>
    <cellStyle name="60% - Énfasis1 4" xfId="105"/>
    <cellStyle name="60% - Énfasis2 2" xfId="106"/>
    <cellStyle name="60% - Énfasis2 3" xfId="107"/>
    <cellStyle name="60% - Énfasis2 4" xfId="108"/>
    <cellStyle name="60% - Énfasis3 2" xfId="109"/>
    <cellStyle name="60% - Énfasis3 3" xfId="110"/>
    <cellStyle name="60% - Énfasis3 4" xfId="111"/>
    <cellStyle name="60% - Énfasis4 2" xfId="112"/>
    <cellStyle name="60% - Énfasis4 3" xfId="113"/>
    <cellStyle name="60% - Énfasis4 4" xfId="114"/>
    <cellStyle name="60% - Énfasis5 2" xfId="115"/>
    <cellStyle name="60% - Énfasis5 3" xfId="116"/>
    <cellStyle name="60% - Énfasis5 4" xfId="117"/>
    <cellStyle name="60% - Énfasis6 2" xfId="118"/>
    <cellStyle name="60% - Énfasis6 3" xfId="119"/>
    <cellStyle name="60% - Énfasis6 4" xfId="120"/>
    <cellStyle name="Accent1" xfId="121"/>
    <cellStyle name="Accent2" xfId="122"/>
    <cellStyle name="Accent3" xfId="123"/>
    <cellStyle name="Accent4" xfId="124"/>
    <cellStyle name="Accent5" xfId="125"/>
    <cellStyle name="Accent6" xfId="126"/>
    <cellStyle name="Bad" xfId="127"/>
    <cellStyle name="Buena 2" xfId="128"/>
    <cellStyle name="Buena 3" xfId="129"/>
    <cellStyle name="Buena 4" xfId="130"/>
    <cellStyle name="Calculation" xfId="131"/>
    <cellStyle name="Calculation 2" xfId="132"/>
    <cellStyle name="Cálculo 2" xfId="133"/>
    <cellStyle name="Cálculo 2 2" xfId="134"/>
    <cellStyle name="Cálculo 3" xfId="135"/>
    <cellStyle name="Cálculo 3 2" xfId="136"/>
    <cellStyle name="Cálculo 4" xfId="137"/>
    <cellStyle name="Cálculo 4 2" xfId="138"/>
    <cellStyle name="Celda de comprobación 2" xfId="139"/>
    <cellStyle name="Celda de comprobación 3" xfId="140"/>
    <cellStyle name="Celda de comprobación 4" xfId="141"/>
    <cellStyle name="Celda vinculada 2" xfId="142"/>
    <cellStyle name="Celda vinculada 3" xfId="143"/>
    <cellStyle name="Celda vinculada 4" xfId="144"/>
    <cellStyle name="Check Cell" xfId="145"/>
    <cellStyle name="Comma" xfId="249" builtinId="3"/>
    <cellStyle name="Comma 10" xfId="146"/>
    <cellStyle name="Comma 10 2" xfId="147"/>
    <cellStyle name="Comma 11" xfId="148"/>
    <cellStyle name="Comma 12" xfId="149"/>
    <cellStyle name="Comma 12 2" xfId="150"/>
    <cellStyle name="Comma 2" xfId="151"/>
    <cellStyle name="Comma 2 2" xfId="152"/>
    <cellStyle name="Comma 2 3" xfId="153"/>
    <cellStyle name="Comma 3" xfId="154"/>
    <cellStyle name="Comma 3 2" xfId="155"/>
    <cellStyle name="Comma 4" xfId="156"/>
    <cellStyle name="Comma 5" xfId="157"/>
    <cellStyle name="Comma 6" xfId="158"/>
    <cellStyle name="Comma 7" xfId="159"/>
    <cellStyle name="Comma 7 2" xfId="160"/>
    <cellStyle name="Comma 8" xfId="161"/>
    <cellStyle name="Comma 8 2" xfId="162"/>
    <cellStyle name="Comma 9" xfId="163"/>
    <cellStyle name="Currency" xfId="295" builtinId="4"/>
    <cellStyle name="Currency [0] 2" xfId="164"/>
    <cellStyle name="Currency 2" xfId="165"/>
    <cellStyle name="Currency 3" xfId="166"/>
    <cellStyle name="Currency 4" xfId="167"/>
    <cellStyle name="Currency 6" xfId="168"/>
    <cellStyle name="Emphasis 1" xfId="169"/>
    <cellStyle name="Emphasis 2" xfId="170"/>
    <cellStyle name="Emphasis 3" xfId="171"/>
    <cellStyle name="Encabezado 4 2" xfId="172"/>
    <cellStyle name="Encabezado 4 3" xfId="173"/>
    <cellStyle name="Encabezado 4 4" xfId="174"/>
    <cellStyle name="Énfasis 1" xfId="175"/>
    <cellStyle name="Énfasis 2" xfId="176"/>
    <cellStyle name="Énfasis 3" xfId="177"/>
    <cellStyle name="Énfasis1 - 20%" xfId="178"/>
    <cellStyle name="Énfasis1 - 20% 2" xfId="179"/>
    <cellStyle name="Énfasis1 - 40%" xfId="180"/>
    <cellStyle name="Énfasis1 - 40% 2" xfId="181"/>
    <cellStyle name="Énfasis1 - 60%" xfId="182"/>
    <cellStyle name="Énfasis1 2" xfId="183"/>
    <cellStyle name="Énfasis1 3" xfId="184"/>
    <cellStyle name="Énfasis1 4" xfId="185"/>
    <cellStyle name="Énfasis2 - 20%" xfId="186"/>
    <cellStyle name="Énfasis2 - 20% 2" xfId="187"/>
    <cellStyle name="Énfasis2 - 40%" xfId="188"/>
    <cellStyle name="Énfasis2 - 40% 2" xfId="189"/>
    <cellStyle name="Énfasis2 - 60%" xfId="190"/>
    <cellStyle name="Énfasis2 2" xfId="191"/>
    <cellStyle name="Énfasis2 3" xfId="192"/>
    <cellStyle name="Énfasis2 4" xfId="193"/>
    <cellStyle name="Énfasis3 - 20%" xfId="194"/>
    <cellStyle name="Énfasis3 - 20% 2" xfId="195"/>
    <cellStyle name="Énfasis3 - 40%" xfId="196"/>
    <cellStyle name="Énfasis3 - 40% 2" xfId="197"/>
    <cellStyle name="Énfasis3 - 60%" xfId="198"/>
    <cellStyle name="Énfasis3 2" xfId="199"/>
    <cellStyle name="Énfasis3 3" xfId="200"/>
    <cellStyle name="Énfasis3 4" xfId="201"/>
    <cellStyle name="Énfasis4 - 20%" xfId="202"/>
    <cellStyle name="Énfasis4 - 20% 2" xfId="203"/>
    <cellStyle name="Énfasis4 - 40%" xfId="204"/>
    <cellStyle name="Énfasis4 - 40% 2" xfId="205"/>
    <cellStyle name="Énfasis4 - 60%" xfId="206"/>
    <cellStyle name="Énfasis4 2" xfId="207"/>
    <cellStyle name="Énfasis4 3" xfId="208"/>
    <cellStyle name="Énfasis4 4" xfId="209"/>
    <cellStyle name="Énfasis5 - 20%" xfId="210"/>
    <cellStyle name="Énfasis5 - 20% 2" xfId="211"/>
    <cellStyle name="Énfasis5 - 40%" xfId="212"/>
    <cellStyle name="Énfasis5 - 40% 2" xfId="213"/>
    <cellStyle name="Énfasis5 - 60%" xfId="214"/>
    <cellStyle name="Énfasis5 2" xfId="215"/>
    <cellStyle name="Énfasis5 3" xfId="216"/>
    <cellStyle name="Énfasis5 4" xfId="217"/>
    <cellStyle name="Énfasis6 - 20%" xfId="218"/>
    <cellStyle name="Énfasis6 - 20% 2" xfId="219"/>
    <cellStyle name="Énfasis6 - 40%" xfId="220"/>
    <cellStyle name="Énfasis6 - 40% 2" xfId="221"/>
    <cellStyle name="Énfasis6 - 60%" xfId="222"/>
    <cellStyle name="Énfasis6 2" xfId="223"/>
    <cellStyle name="Énfasis6 3" xfId="224"/>
    <cellStyle name="Énfasis6 4" xfId="225"/>
    <cellStyle name="Entrada 2" xfId="226"/>
    <cellStyle name="Entrada 2 2" xfId="227"/>
    <cellStyle name="Entrada 3" xfId="228"/>
    <cellStyle name="Entrada 3 2" xfId="229"/>
    <cellStyle name="Entrada 4" xfId="230"/>
    <cellStyle name="Entrada 4 2" xfId="231"/>
    <cellStyle name="Euro" xfId="232"/>
    <cellStyle name="Euro 2" xfId="233"/>
    <cellStyle name="Euro 2 2" xfId="234"/>
    <cellStyle name="Euro_Analisis Barahona" xfId="235"/>
    <cellStyle name="Explanatory Text" xfId="236"/>
    <cellStyle name="Good" xfId="237"/>
    <cellStyle name="Heading 1" xfId="238"/>
    <cellStyle name="Heading 2" xfId="239"/>
    <cellStyle name="Heading 3" xfId="240"/>
    <cellStyle name="Heading 4" xfId="241"/>
    <cellStyle name="Hipervínculo visitado 2" xfId="242"/>
    <cellStyle name="Incorrecto 2" xfId="243"/>
    <cellStyle name="Incorrecto 3" xfId="244"/>
    <cellStyle name="Incorrecto 4" xfId="245"/>
    <cellStyle name="Input" xfId="246"/>
    <cellStyle name="Input 2" xfId="247"/>
    <cellStyle name="Linked Cell" xfId="248"/>
    <cellStyle name="Millares 10" xfId="250"/>
    <cellStyle name="Millares 10 2" xfId="251"/>
    <cellStyle name="Millares 10 3" xfId="252"/>
    <cellStyle name="Millares 11" xfId="253"/>
    <cellStyle name="Millares 11 2" xfId="254"/>
    <cellStyle name="Millares 12" xfId="495"/>
    <cellStyle name="Millares 12 2" xfId="501"/>
    <cellStyle name="Millares 12 3" xfId="255"/>
    <cellStyle name="Millares 2" xfId="256"/>
    <cellStyle name="Millares 2 2" xfId="257"/>
    <cellStyle name="Millares 2 2 2" xfId="258"/>
    <cellStyle name="Millares 2 2 2 2" xfId="259"/>
    <cellStyle name="Millares 2 2 3" xfId="260"/>
    <cellStyle name="Millares 2 3" xfId="261"/>
    <cellStyle name="Millares 2 3 2" xfId="262"/>
    <cellStyle name="Millares 2 4" xfId="263"/>
    <cellStyle name="Millares 2 4 2" xfId="264"/>
    <cellStyle name="Millares 2 5" xfId="265"/>
    <cellStyle name="Millares 3" xfId="266"/>
    <cellStyle name="Millares 3 2" xfId="267"/>
    <cellStyle name="Millares 3 2 2" xfId="268"/>
    <cellStyle name="Millares 3 2 3 3" xfId="269"/>
    <cellStyle name="Millares 3 2 5" xfId="270"/>
    <cellStyle name="Millares 3 3" xfId="271"/>
    <cellStyle name="Millares 3 3 2" xfId="272"/>
    <cellStyle name="Millares 3 4" xfId="273"/>
    <cellStyle name="Millares 3 5" xfId="274"/>
    <cellStyle name="Millares 4" xfId="275"/>
    <cellStyle name="Millares 4 2" xfId="276"/>
    <cellStyle name="Millares 4 2 2" xfId="277"/>
    <cellStyle name="Millares 4 3" xfId="278"/>
    <cellStyle name="Millares 4 3 2" xfId="279"/>
    <cellStyle name="Millares 4 4" xfId="280"/>
    <cellStyle name="Millares 4 5" xfId="281"/>
    <cellStyle name="Millares 5" xfId="282"/>
    <cellStyle name="Millares 5 2" xfId="283"/>
    <cellStyle name="Millares 5 3" xfId="284"/>
    <cellStyle name="Millares 6" xfId="285"/>
    <cellStyle name="Millares 6 2" xfId="286"/>
    <cellStyle name="Millares 6 3" xfId="287"/>
    <cellStyle name="Millares 7" xfId="288"/>
    <cellStyle name="Millares 7 2" xfId="289"/>
    <cellStyle name="Millares 7 2 2" xfId="290"/>
    <cellStyle name="Millares 7 3" xfId="291"/>
    <cellStyle name="Millares 8" xfId="292"/>
    <cellStyle name="Millares 8 2" xfId="293"/>
    <cellStyle name="Millares 9" xfId="294"/>
    <cellStyle name="Moneda [0] 2" xfId="296"/>
    <cellStyle name="Moneda 17" xfId="297"/>
    <cellStyle name="Moneda 18" xfId="298"/>
    <cellStyle name="Moneda 19" xfId="299"/>
    <cellStyle name="Moneda 2" xfId="300"/>
    <cellStyle name="Moneda 2 2" xfId="301"/>
    <cellStyle name="Moneda 2 2 2" xfId="302"/>
    <cellStyle name="Moneda 2 2 5" xfId="303"/>
    <cellStyle name="Moneda 2 3" xfId="304"/>
    <cellStyle name="Moneda 2 4" xfId="305"/>
    <cellStyle name="Moneda 2 4 2" xfId="306"/>
    <cellStyle name="Moneda 2 5" xfId="307"/>
    <cellStyle name="Moneda 20" xfId="308"/>
    <cellStyle name="Moneda 3" xfId="309"/>
    <cellStyle name="Moneda 3 2" xfId="310"/>
    <cellStyle name="Moneda 4" xfId="311"/>
    <cellStyle name="Moneda 4 2" xfId="312"/>
    <cellStyle name="Moneda 4 3" xfId="510"/>
    <cellStyle name="Moneda 5" xfId="313"/>
    <cellStyle name="Moneda 5 2" xfId="504"/>
    <cellStyle name="Moneda 6" xfId="496"/>
    <cellStyle name="Moneda 7" xfId="498"/>
    <cellStyle name="Neutral 2" xfId="314"/>
    <cellStyle name="Neutral 3" xfId="315"/>
    <cellStyle name="Neutral 4" xfId="316"/>
    <cellStyle name="No-definido" xfId="317"/>
    <cellStyle name="Normal" xfId="0" builtinId="0"/>
    <cellStyle name="Normal - Style1" xfId="318"/>
    <cellStyle name="Normal 10" xfId="319"/>
    <cellStyle name="Normal 10 2" xfId="320"/>
    <cellStyle name="Normal 10 3" xfId="508"/>
    <cellStyle name="Normal 11" xfId="321"/>
    <cellStyle name="Normal 11 2" xfId="322"/>
    <cellStyle name="Normal 12" xfId="323"/>
    <cellStyle name="Normal 12 2" xfId="324"/>
    <cellStyle name="Normal 13" xfId="325"/>
    <cellStyle name="Normal 13 2" xfId="326"/>
    <cellStyle name="Normal 14" xfId="327"/>
    <cellStyle name="Normal 14 2" xfId="328"/>
    <cellStyle name="Normal 14 2 2" xfId="506"/>
    <cellStyle name="Normal 15" xfId="329"/>
    <cellStyle name="Normal 15 2" xfId="330"/>
    <cellStyle name="Normal 16" xfId="331"/>
    <cellStyle name="Normal 16 2" xfId="332"/>
    <cellStyle name="Normal 17" xfId="333"/>
    <cellStyle name="Normal 17 2" xfId="334"/>
    <cellStyle name="Normal 18" xfId="335"/>
    <cellStyle name="Normal 18 2" xfId="336"/>
    <cellStyle name="Normal 19" xfId="337"/>
    <cellStyle name="Normal 2" xfId="338"/>
    <cellStyle name="Normal 2 10" xfId="339"/>
    <cellStyle name="Normal 2 2" xfId="340"/>
    <cellStyle name="Normal 2 2 2" xfId="341"/>
    <cellStyle name="Normal 2 3" xfId="342"/>
    <cellStyle name="Normal 2 3 2" xfId="343"/>
    <cellStyle name="Normal 2 33" xfId="344"/>
    <cellStyle name="Normal 2 33 2" xfId="345"/>
    <cellStyle name="Normal 2 4" xfId="346"/>
    <cellStyle name="Normal 2 5" xfId="347"/>
    <cellStyle name="Normal 2 5 2" xfId="348"/>
    <cellStyle name="Normal 2 6" xfId="349"/>
    <cellStyle name="Normal 2 7" xfId="350"/>
    <cellStyle name="Normal 2_Analisis y presupuesto de adicionales CAP GUERRA" xfId="351"/>
    <cellStyle name="Normal 20" xfId="352"/>
    <cellStyle name="Normal 20 2" xfId="353"/>
    <cellStyle name="Normal 21" xfId="354"/>
    <cellStyle name="Normal 22" xfId="355"/>
    <cellStyle name="Normal 23" xfId="356"/>
    <cellStyle name="Normal 24" xfId="357"/>
    <cellStyle name="Normal 25" xfId="358"/>
    <cellStyle name="Normal 26" xfId="359"/>
    <cellStyle name="Normal 27" xfId="360"/>
    <cellStyle name="Normal 28" xfId="361"/>
    <cellStyle name="Normal 28 2" xfId="362"/>
    <cellStyle name="Normal 28 2 2" xfId="502"/>
    <cellStyle name="Normal 28 3" xfId="500"/>
    <cellStyle name="Normal 28 4" xfId="503"/>
    <cellStyle name="Normal 28 5" xfId="507"/>
    <cellStyle name="Normal 29" xfId="363"/>
    <cellStyle name="Normal 3" xfId="364"/>
    <cellStyle name="Normal 3 2" xfId="365"/>
    <cellStyle name="Normal 3 2 2" xfId="366"/>
    <cellStyle name="Normal 3 2 2 2" xfId="367"/>
    <cellStyle name="Normal 3 3" xfId="368"/>
    <cellStyle name="Normal 3 4" xfId="369"/>
    <cellStyle name="Normal 30" xfId="370"/>
    <cellStyle name="Normal 31" xfId="371"/>
    <cellStyle name="Normal 32" xfId="372"/>
    <cellStyle name="Normal 33" xfId="373"/>
    <cellStyle name="Normal 34" xfId="374"/>
    <cellStyle name="Normal 35" xfId="375"/>
    <cellStyle name="Normal 36" xfId="376"/>
    <cellStyle name="Normal 37" xfId="494"/>
    <cellStyle name="Normal 38" xfId="499"/>
    <cellStyle name="Normal 38 2" xfId="505"/>
    <cellStyle name="Normal 38 3" xfId="511"/>
    <cellStyle name="Normal 4" xfId="377"/>
    <cellStyle name="Normal 4 10" xfId="378"/>
    <cellStyle name="Normal 4 11" xfId="379"/>
    <cellStyle name="Normal 4 12" xfId="380"/>
    <cellStyle name="Normal 4 13" xfId="381"/>
    <cellStyle name="Normal 4 14" xfId="382"/>
    <cellStyle name="Normal 4 2" xfId="383"/>
    <cellStyle name="Normal 4 3" xfId="384"/>
    <cellStyle name="Normal 4 3 2" xfId="385"/>
    <cellStyle name="Normal 4 4" xfId="386"/>
    <cellStyle name="Normal 4 5" xfId="387"/>
    <cellStyle name="Normal 4 6" xfId="388"/>
    <cellStyle name="Normal 4 7" xfId="389"/>
    <cellStyle name="Normal 4 8" xfId="390"/>
    <cellStyle name="Normal 4 9" xfId="391"/>
    <cellStyle name="Normal 4_Rehabilitacion Muelle #05" xfId="392"/>
    <cellStyle name="Normal 5" xfId="393"/>
    <cellStyle name="Normal 5 10" xfId="394"/>
    <cellStyle name="Normal 5 11" xfId="395"/>
    <cellStyle name="Normal 5 12" xfId="396"/>
    <cellStyle name="Normal 5 13" xfId="397"/>
    <cellStyle name="Normal 5 14" xfId="398"/>
    <cellStyle name="Normal 5 2" xfId="399"/>
    <cellStyle name="Normal 5 3" xfId="400"/>
    <cellStyle name="Normal 5 4" xfId="401"/>
    <cellStyle name="Normal 5 5" xfId="402"/>
    <cellStyle name="Normal 5 6" xfId="403"/>
    <cellStyle name="Normal 5 7" xfId="404"/>
    <cellStyle name="Normal 5 8" xfId="405"/>
    <cellStyle name="Normal 5 9" xfId="406"/>
    <cellStyle name="Normal 5_Rehabilitacion Muelle #05" xfId="407"/>
    <cellStyle name="Normal 6" xfId="408"/>
    <cellStyle name="Normal 6 2" xfId="409"/>
    <cellStyle name="Normal 6 2 2" xfId="410"/>
    <cellStyle name="Normal 7" xfId="411"/>
    <cellStyle name="Normal 7 2" xfId="412"/>
    <cellStyle name="Normal 8" xfId="413"/>
    <cellStyle name="Normal 8 2" xfId="414"/>
    <cellStyle name="Normal 9" xfId="415"/>
    <cellStyle name="Normal 9 2" xfId="416"/>
    <cellStyle name="Normal 9 3" xfId="509"/>
    <cellStyle name="Notas 2" xfId="417"/>
    <cellStyle name="Notas 2 2" xfId="418"/>
    <cellStyle name="Notas 3" xfId="419"/>
    <cellStyle name="Notas 3 2" xfId="420"/>
    <cellStyle name="Notas 4" xfId="421"/>
    <cellStyle name="Notas 4 2" xfId="422"/>
    <cellStyle name="Note" xfId="423"/>
    <cellStyle name="Note 2" xfId="424"/>
    <cellStyle name="Output" xfId="425"/>
    <cellStyle name="Output 2" xfId="426"/>
    <cellStyle name="Percent" xfId="432" builtinId="5"/>
    <cellStyle name="Percent 2" xfId="427"/>
    <cellStyle name="Percent 2 2" xfId="428"/>
    <cellStyle name="Percent 3" xfId="429"/>
    <cellStyle name="Percent 5" xfId="430"/>
    <cellStyle name="Percent 8" xfId="431"/>
    <cellStyle name="Porcentaje 2" xfId="433"/>
    <cellStyle name="Porcentaje 2 2" xfId="434"/>
    <cellStyle name="Porcentaje 3" xfId="435"/>
    <cellStyle name="Porcentaje 3 2" xfId="436"/>
    <cellStyle name="Porcentaje 4" xfId="437"/>
    <cellStyle name="Porcentaje 4 2" xfId="438"/>
    <cellStyle name="Porcentaje 5" xfId="497"/>
    <cellStyle name="Porcentual 2" xfId="439"/>
    <cellStyle name="Porcentual 2 2" xfId="440"/>
    <cellStyle name="Porcentual 2 3" xfId="441"/>
    <cellStyle name="Porcentual 2 4" xfId="442"/>
    <cellStyle name="Porcentual 2 5" xfId="443"/>
    <cellStyle name="Porcentual 2 6" xfId="444"/>
    <cellStyle name="Porcentual 3" xfId="445"/>
    <cellStyle name="Porcentual 3 10" xfId="446"/>
    <cellStyle name="Porcentual 3 11" xfId="447"/>
    <cellStyle name="Porcentual 3 12" xfId="448"/>
    <cellStyle name="Porcentual 3 13" xfId="449"/>
    <cellStyle name="Porcentual 3 14" xfId="450"/>
    <cellStyle name="Porcentual 3 2" xfId="451"/>
    <cellStyle name="Porcentual 3 3" xfId="452"/>
    <cellStyle name="Porcentual 3 4" xfId="453"/>
    <cellStyle name="Porcentual 3 5" xfId="454"/>
    <cellStyle name="Porcentual 3 6" xfId="455"/>
    <cellStyle name="Porcentual 3 7" xfId="456"/>
    <cellStyle name="Porcentual 3 8" xfId="457"/>
    <cellStyle name="Porcentual 3 9" xfId="458"/>
    <cellStyle name="Salida 2" xfId="459"/>
    <cellStyle name="Salida 2 2" xfId="460"/>
    <cellStyle name="Salida 3" xfId="461"/>
    <cellStyle name="Salida 3 2" xfId="462"/>
    <cellStyle name="Salida 4" xfId="463"/>
    <cellStyle name="Salida 4 2" xfId="464"/>
    <cellStyle name="Sheet Title" xfId="465"/>
    <cellStyle name="Texto de advertencia 2" xfId="466"/>
    <cellStyle name="Texto de advertencia 3" xfId="467"/>
    <cellStyle name="Texto de advertencia 4" xfId="468"/>
    <cellStyle name="Texto explicativo 2" xfId="469"/>
    <cellStyle name="Texto explicativo 3" xfId="470"/>
    <cellStyle name="Texto explicativo 4" xfId="471"/>
    <cellStyle name="Title" xfId="472"/>
    <cellStyle name="Título 1 2" xfId="473"/>
    <cellStyle name="Título 1 3" xfId="474"/>
    <cellStyle name="Título 1 4" xfId="475"/>
    <cellStyle name="Título 2 2" xfId="476"/>
    <cellStyle name="Título 2 3" xfId="477"/>
    <cellStyle name="Título 2 4" xfId="478"/>
    <cellStyle name="Título 3 2" xfId="479"/>
    <cellStyle name="Título 3 3" xfId="480"/>
    <cellStyle name="Título 3 4" xfId="481"/>
    <cellStyle name="Título 4" xfId="482"/>
    <cellStyle name="Título 5" xfId="483"/>
    <cellStyle name="Título 6" xfId="484"/>
    <cellStyle name="Título de hoja" xfId="485"/>
    <cellStyle name="Total 2" xfId="486"/>
    <cellStyle name="Total 2 2" xfId="487"/>
    <cellStyle name="Total 3" xfId="488"/>
    <cellStyle name="Total 3 2" xfId="489"/>
    <cellStyle name="Total 4" xfId="490"/>
    <cellStyle name="Total 4 2" xfId="491"/>
    <cellStyle name="Währung" xfId="492"/>
    <cellStyle name="Warning Text" xfId="4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3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uis\LLDESIGN\Documentos\analisis\analisis%20ing.%20Simo\2005%2005%20May%20Tex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07-01-10/Presupuesto%20Const.%20Edificio%20tipo%20e8,%20La%20Vega,%20Rep.%20Do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Lote%20%2347%20(Jos&#233;%20Gabriel%20Garc&#237;a)%20GPA%20P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DRE_LAS_CASAS\ANALISIS_TOD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ee-bid\Archivos%20de%20Excel\Hipolito\Analisis%20Corimosa%20Oct.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Edgar%20Montas\Desktop\eamc\erimil\CORTE%20SEA\presupuesto\PRESUPUESTO%20BASE%2029.08.08%20para%20revizar%20volumen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y%20Documents\Documentos%20En%20Uso\Roco%20Ki\Jungle%20Luxe\Primera%20Entrega\presupuesto%20sanitario%20contrato%20jungle%20lux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Edgar%20Montas\Desktop\eamc\erimil\analisis%20varios%20amigo%20de%20castor\GRUPO%20JUEVES%20NOV-ENE%2006\1%20JUAN%20MOREL,%20ROSANNA%20RUIZ,%20MELVIN%20V&#193;SQUEZ,%20INDHIRA%20V&#193;SQUEZ\Juan_Salvac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ega01\analisis%20y%20presupuestos\WINNT\Profiles\Jose%20Roman\Personal\Presupuesto%20Electrico%20Ene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v%20pc%20of%20erwin%20OFIC\erwin%20flex\Lonater\Ministerio%20de%20turismo\La%20Puntilla%20Puerto%20Plata\Presupuestos\Presupuesto%20La%20Puntilla%2017%20Dic%20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eropuerto%20La%20Romana%20(Propuesta%20ReajustadaRRR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-004%20-%20LICITACIONES\Proyecto%20%231193%20Corona%20de%20piedra%20en%20lago%20%231%20y%20Lago%20%2310%20en%20Campo%20de%20golf%20Hacienda\presupuesto%20contrato\PIEDRAS%20HACIENDA%20contrucis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cmejia\Desktop\PROPUESTA%20PROYECTO%20%23174%20EDIFICIO%20COUNTER%20080311%20-%20MOD.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JAJAJA\Desktop\PROYECTOS\colina%20definitivo2\G.A.1(07junio2005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07-01-10/PROYECTOS/ACTIVOS/PUNTA%20PERLA%20MODIF-%20PD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FOLLETOS\2012\2012%20Nueva%20Edicion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esupuesto%20las%20terrenas%20Coson,%20Albatr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JAJAJA\Desktop\PROYECTOS\colina%20definitivo2\Presupuesto%20Colina%20ben\ACACIA%20be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Castor\My%20Documents\Ing.%20Torres%202\PUNTA%20CANA\Edificio%20de%20Counters\Presupuesto%20Definitiv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pcamilo\Desktop\PROPUESTAS%20LICITANTES%20COUNTERS\FORMATO%20DIGITAL%20PROYECTO%20%23174%20-%20SADIRNI\PROPUESTA%20PROYECTO%20%23174%20EDIFICIO%20COUNTER%2008031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Edgar%20Montas\Desktop\eamc\erimil\ciudad%20modelo%20tenares\Aeropuerto%20La%20Romana%20(Propuesta%20ReajustadaRRR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LICITACION%20VILLAS%20TIPO%20PRESIDENCIAL%20BISONO\Villa%20%20Presidencial4,5,6%20BISONO-ultimo%20DEFINITIV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yfernandez\Escritorio\PRESUPUESTO%20PM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yectos.%20Constructora%20Sadirni\Analisis%20de%20Partidas\Analisis%20Costos%20Bases%20de%20%20Partidas.%2030-1-20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Lonater\Presupuestos%20y%20Analisis\W%20S%20OMEGA%20CUB.-7_FINAL_(con_analisis)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Jonnathan%20Oscar\AppData\Local\Microsoft\Windows\Temporary%20Internet%20Files\Content.Outlook\BHPRHVHW\PROYECTOS%20CONST.%20SADIRNI\Analisis%20y%20Reportes%20de%20los%20Proyectos\Analisis%20Costos%20Bases%20de%20%20Partidas%20(Autoguardado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yectos%20Personales\Proyecto%20Edificio%20los%20hidalgos\Edificio%20en%202%20niveles\Presupuesto%20Base\Analisis%20Costos%20Bases%20de%20%20Partida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</sheetNames>
    <sheetDataSet>
      <sheetData sheetId="0"/>
      <sheetData sheetId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>
        <row r="29">
          <cell r="B29" t="str">
            <v>MAYO 2005</v>
          </cell>
        </row>
      </sheetData>
      <sheetData sheetId="1">
        <row r="1">
          <cell r="F1" t="str">
            <v>GUIA DE ANALISIS DE COSTOS EDIFICACIONES EN SANTO DOMINGO, REP. DOM.</v>
          </cell>
        </row>
        <row r="582">
          <cell r="E582">
            <v>93.3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/>
      <sheetData sheetId="3"/>
      <sheetData sheetId="4">
        <row r="72">
          <cell r="D72">
            <v>322</v>
          </cell>
        </row>
      </sheetData>
      <sheetData sheetId="5"/>
      <sheetData sheetId="6">
        <row r="11">
          <cell r="F11">
            <v>507.34</v>
          </cell>
        </row>
        <row r="15">
          <cell r="F15">
            <v>1530.18</v>
          </cell>
        </row>
        <row r="19">
          <cell r="F19">
            <v>1530.18</v>
          </cell>
        </row>
        <row r="23">
          <cell r="F23">
            <v>1530.18</v>
          </cell>
        </row>
        <row r="27">
          <cell r="F27">
            <v>1530.18</v>
          </cell>
        </row>
        <row r="31">
          <cell r="F31">
            <v>1530.18</v>
          </cell>
        </row>
        <row r="35">
          <cell r="F35">
            <v>1530.18</v>
          </cell>
        </row>
        <row r="39">
          <cell r="F39">
            <v>1530.18</v>
          </cell>
        </row>
        <row r="43">
          <cell r="F43">
            <v>1530.18</v>
          </cell>
        </row>
        <row r="47">
          <cell r="F47">
            <v>1530.18</v>
          </cell>
        </row>
        <row r="51">
          <cell r="F51">
            <v>1530.18</v>
          </cell>
        </row>
        <row r="55">
          <cell r="F55">
            <v>1530.18</v>
          </cell>
        </row>
        <row r="59">
          <cell r="F59">
            <v>1530.18</v>
          </cell>
        </row>
        <row r="72">
          <cell r="F72">
            <v>697.76</v>
          </cell>
        </row>
        <row r="82">
          <cell r="F82">
            <v>836.5</v>
          </cell>
        </row>
        <row r="92">
          <cell r="F92">
            <v>917.08</v>
          </cell>
        </row>
        <row r="128">
          <cell r="F128">
            <v>678.7600000000001</v>
          </cell>
        </row>
        <row r="150">
          <cell r="F150">
            <v>624.04999999999995</v>
          </cell>
        </row>
        <row r="161">
          <cell r="F161">
            <v>848.02</v>
          </cell>
        </row>
        <row r="172">
          <cell r="F172">
            <v>794.0200000000001</v>
          </cell>
        </row>
        <row r="194">
          <cell r="F194">
            <v>875.00000000000011</v>
          </cell>
        </row>
        <row r="205">
          <cell r="F205">
            <v>947.36</v>
          </cell>
        </row>
        <row r="216">
          <cell r="F216">
            <v>1310.5900000000001</v>
          </cell>
        </row>
        <row r="227">
          <cell r="F227">
            <v>1379.8700000000003</v>
          </cell>
        </row>
        <row r="238">
          <cell r="F238">
            <v>1264.18</v>
          </cell>
        </row>
        <row r="248">
          <cell r="F248">
            <v>1587.8100000000002</v>
          </cell>
        </row>
        <row r="253">
          <cell r="F253">
            <v>2327.29</v>
          </cell>
        </row>
        <row r="258">
          <cell r="F258">
            <v>1313.05</v>
          </cell>
        </row>
        <row r="263">
          <cell r="F263">
            <v>1115.24</v>
          </cell>
        </row>
        <row r="290">
          <cell r="F290">
            <v>17218.36</v>
          </cell>
        </row>
        <row r="291">
          <cell r="F291">
            <v>964.07</v>
          </cell>
        </row>
        <row r="327">
          <cell r="F327">
            <v>34060.51</v>
          </cell>
        </row>
        <row r="328">
          <cell r="F328">
            <v>1011.6</v>
          </cell>
        </row>
        <row r="342">
          <cell r="F342">
            <v>5441.82</v>
          </cell>
        </row>
        <row r="343">
          <cell r="F343">
            <v>544.17999999999995</v>
          </cell>
        </row>
        <row r="352">
          <cell r="F352">
            <v>349.07</v>
          </cell>
        </row>
        <row r="359">
          <cell r="F359">
            <v>431.96</v>
          </cell>
        </row>
        <row r="366">
          <cell r="F366">
            <v>19.939999999999998</v>
          </cell>
        </row>
        <row r="371">
          <cell r="F371">
            <v>17.149999999999999</v>
          </cell>
        </row>
        <row r="375">
          <cell r="F375">
            <v>218.61</v>
          </cell>
        </row>
        <row r="380">
          <cell r="F380">
            <v>29.12</v>
          </cell>
        </row>
        <row r="387">
          <cell r="F387">
            <v>181.91000000000003</v>
          </cell>
        </row>
        <row r="392">
          <cell r="F392">
            <v>150.05000000000001</v>
          </cell>
        </row>
        <row r="399">
          <cell r="F399">
            <v>156.91000000000003</v>
          </cell>
        </row>
        <row r="407">
          <cell r="F407">
            <v>273.65999999999997</v>
          </cell>
        </row>
        <row r="415">
          <cell r="F415">
            <v>192.22</v>
          </cell>
        </row>
        <row r="423">
          <cell r="F423">
            <v>285.47000000000003</v>
          </cell>
        </row>
        <row r="430">
          <cell r="F430">
            <v>255.65000000000003</v>
          </cell>
        </row>
        <row r="438">
          <cell r="F438">
            <v>169.22000000000003</v>
          </cell>
        </row>
        <row r="443">
          <cell r="F443">
            <v>49.57</v>
          </cell>
        </row>
        <row r="448">
          <cell r="F448">
            <v>85.78</v>
          </cell>
        </row>
        <row r="453">
          <cell r="F453">
            <v>99.03</v>
          </cell>
        </row>
        <row r="458">
          <cell r="F458">
            <v>72.27000000000001</v>
          </cell>
        </row>
        <row r="467">
          <cell r="F467">
            <v>1157.81</v>
          </cell>
        </row>
        <row r="473">
          <cell r="F473">
            <v>1271.8599999999999</v>
          </cell>
        </row>
        <row r="479">
          <cell r="F479">
            <v>1025.71</v>
          </cell>
        </row>
        <row r="485">
          <cell r="F485">
            <v>1347.92</v>
          </cell>
        </row>
        <row r="491">
          <cell r="F491">
            <v>1685.12</v>
          </cell>
        </row>
        <row r="509">
          <cell r="F509">
            <v>1377.93</v>
          </cell>
        </row>
        <row r="515">
          <cell r="F515">
            <v>1297.8799999999999</v>
          </cell>
        </row>
        <row r="521">
          <cell r="F521">
            <v>1724.1499999999999</v>
          </cell>
        </row>
        <row r="527">
          <cell r="F527">
            <v>1091.76</v>
          </cell>
        </row>
        <row r="542">
          <cell r="F542">
            <v>16583.740000000002</v>
          </cell>
        </row>
        <row r="546">
          <cell r="F546">
            <v>18579.79</v>
          </cell>
        </row>
        <row r="550">
          <cell r="F550">
            <v>18738.47</v>
          </cell>
        </row>
        <row r="570">
          <cell r="F570">
            <v>20860.149999999998</v>
          </cell>
        </row>
        <row r="574">
          <cell r="F574">
            <v>21111.43</v>
          </cell>
        </row>
        <row r="579">
          <cell r="F579">
            <v>23092.59</v>
          </cell>
        </row>
        <row r="583">
          <cell r="F583">
            <v>25744.17</v>
          </cell>
        </row>
        <row r="596">
          <cell r="F596">
            <v>15537.73</v>
          </cell>
        </row>
        <row r="600">
          <cell r="F600">
            <v>15789.01</v>
          </cell>
        </row>
        <row r="613">
          <cell r="F613">
            <v>15561.800000000003</v>
          </cell>
        </row>
        <row r="617">
          <cell r="F617">
            <v>15813.08</v>
          </cell>
        </row>
        <row r="630">
          <cell r="F630">
            <v>11769.39</v>
          </cell>
        </row>
        <row r="634">
          <cell r="F634">
            <v>12020.67</v>
          </cell>
        </row>
        <row r="648">
          <cell r="F648">
            <v>12287.66</v>
          </cell>
        </row>
        <row r="652">
          <cell r="F652">
            <v>11222.99</v>
          </cell>
        </row>
        <row r="666">
          <cell r="F666">
            <v>11857.79</v>
          </cell>
        </row>
        <row r="670">
          <cell r="F670">
            <v>10555.279999999999</v>
          </cell>
        </row>
        <row r="683">
          <cell r="F683">
            <v>14527.82</v>
          </cell>
        </row>
        <row r="687">
          <cell r="F687">
            <v>14276.54</v>
          </cell>
        </row>
        <row r="700">
          <cell r="F700">
            <v>23866.9</v>
          </cell>
        </row>
        <row r="705">
          <cell r="F705">
            <v>23866.9</v>
          </cell>
        </row>
        <row r="710">
          <cell r="F710">
            <v>23866.9</v>
          </cell>
        </row>
        <row r="715">
          <cell r="F715">
            <v>23866.9</v>
          </cell>
        </row>
        <row r="728">
          <cell r="F728">
            <v>17801.79</v>
          </cell>
        </row>
        <row r="733">
          <cell r="F733">
            <v>17801.79</v>
          </cell>
        </row>
        <row r="756">
          <cell r="F756">
            <v>17825.86</v>
          </cell>
        </row>
        <row r="761">
          <cell r="F761">
            <v>18133.84</v>
          </cell>
        </row>
        <row r="766">
          <cell r="F766">
            <v>17825.86</v>
          </cell>
        </row>
        <row r="771">
          <cell r="F771">
            <v>18133.84</v>
          </cell>
        </row>
        <row r="777">
          <cell r="F777">
            <v>18089.349999999999</v>
          </cell>
        </row>
        <row r="782">
          <cell r="F782">
            <v>18133.84</v>
          </cell>
        </row>
        <row r="788">
          <cell r="F788">
            <v>18089.349999999999</v>
          </cell>
        </row>
        <row r="793">
          <cell r="F793">
            <v>18133.84</v>
          </cell>
        </row>
        <row r="806">
          <cell r="F806">
            <v>14033.45</v>
          </cell>
        </row>
        <row r="811">
          <cell r="F811">
            <v>14278.52</v>
          </cell>
        </row>
        <row r="817">
          <cell r="F817">
            <v>14243.119999999999</v>
          </cell>
        </row>
        <row r="822">
          <cell r="F822">
            <v>14278.52</v>
          </cell>
        </row>
        <row r="836">
          <cell r="F836">
            <v>14551.719999999998</v>
          </cell>
        </row>
        <row r="841">
          <cell r="F841">
            <v>14820.01</v>
          </cell>
        </row>
        <row r="847">
          <cell r="F847">
            <v>14551.72</v>
          </cell>
        </row>
        <row r="852">
          <cell r="F852">
            <v>14820.01</v>
          </cell>
        </row>
        <row r="859">
          <cell r="F859">
            <v>14781.259999999998</v>
          </cell>
        </row>
        <row r="864">
          <cell r="F864">
            <v>14820.01</v>
          </cell>
        </row>
        <row r="871">
          <cell r="F871">
            <v>14781.259999999998</v>
          </cell>
        </row>
        <row r="876">
          <cell r="F876">
            <v>14820.01</v>
          </cell>
        </row>
        <row r="890">
          <cell r="F890">
            <v>13870.57</v>
          </cell>
        </row>
        <row r="895">
          <cell r="F895">
            <v>13122.46</v>
          </cell>
        </row>
        <row r="902">
          <cell r="F902">
            <v>14129.91</v>
          </cell>
        </row>
        <row r="907">
          <cell r="F907">
            <v>14173.689999999999</v>
          </cell>
        </row>
        <row r="920">
          <cell r="F920">
            <v>16566.189999999999</v>
          </cell>
        </row>
        <row r="925">
          <cell r="F925">
            <v>17045.89</v>
          </cell>
        </row>
        <row r="931">
          <cell r="F931">
            <v>16976.599999999999</v>
          </cell>
        </row>
        <row r="936">
          <cell r="F936">
            <v>17045.89</v>
          </cell>
        </row>
        <row r="949">
          <cell r="F949">
            <v>17984.54</v>
          </cell>
        </row>
        <row r="954">
          <cell r="F954">
            <v>18292.52</v>
          </cell>
        </row>
        <row r="960">
          <cell r="F960">
            <v>18248.03</v>
          </cell>
        </row>
        <row r="965">
          <cell r="F965">
            <v>18292.52</v>
          </cell>
        </row>
        <row r="978">
          <cell r="F978">
            <v>14192.130000000001</v>
          </cell>
        </row>
        <row r="983">
          <cell r="F983">
            <v>14437.2</v>
          </cell>
        </row>
        <row r="989">
          <cell r="F989">
            <v>14401.8</v>
          </cell>
        </row>
        <row r="994">
          <cell r="F994">
            <v>14437.2</v>
          </cell>
        </row>
        <row r="1008">
          <cell r="F1008">
            <v>14710.399999999998</v>
          </cell>
        </row>
        <row r="1013">
          <cell r="F1013">
            <v>14978.69</v>
          </cell>
        </row>
        <row r="1019">
          <cell r="F1019">
            <v>14710.4</v>
          </cell>
        </row>
        <row r="1024">
          <cell r="F1024">
            <v>14978.69</v>
          </cell>
        </row>
        <row r="1031">
          <cell r="F1031">
            <v>14939.939999999999</v>
          </cell>
        </row>
        <row r="1036">
          <cell r="F1036">
            <v>14978.69</v>
          </cell>
        </row>
        <row r="1043">
          <cell r="F1043">
            <v>14939.939999999999</v>
          </cell>
        </row>
        <row r="1048">
          <cell r="F1048">
            <v>14978.69</v>
          </cell>
        </row>
        <row r="1062">
          <cell r="F1062">
            <v>14029.25</v>
          </cell>
        </row>
        <row r="1067">
          <cell r="F1067">
            <v>13281.14</v>
          </cell>
        </row>
        <row r="1074">
          <cell r="F1074">
            <v>14288.59</v>
          </cell>
        </row>
        <row r="1079">
          <cell r="F1079">
            <v>14332.369999999999</v>
          </cell>
        </row>
        <row r="1092">
          <cell r="F1092">
            <v>16699.28</v>
          </cell>
        </row>
        <row r="1097">
          <cell r="F1097">
            <v>17178.98</v>
          </cell>
        </row>
        <row r="1103">
          <cell r="F1103">
            <v>17109.690000000002</v>
          </cell>
        </row>
        <row r="1108">
          <cell r="F1108">
            <v>17178.98</v>
          </cell>
        </row>
        <row r="1121">
          <cell r="F1121">
            <v>18246.120000000003</v>
          </cell>
        </row>
        <row r="1126">
          <cell r="F1126">
            <v>18554.099999999999</v>
          </cell>
        </row>
        <row r="1132">
          <cell r="F1132">
            <v>18509.61</v>
          </cell>
        </row>
        <row r="1137">
          <cell r="F1137">
            <v>18554.099999999999</v>
          </cell>
        </row>
        <row r="1150">
          <cell r="F1150">
            <v>14453.71</v>
          </cell>
        </row>
        <row r="1155">
          <cell r="F1155">
            <v>14698.78</v>
          </cell>
        </row>
        <row r="1161">
          <cell r="F1161">
            <v>14663.380000000001</v>
          </cell>
        </row>
        <row r="1166">
          <cell r="F1166">
            <v>14698.78</v>
          </cell>
        </row>
        <row r="1180">
          <cell r="F1180">
            <v>14971.98</v>
          </cell>
        </row>
        <row r="1185">
          <cell r="F1185">
            <v>15240.27</v>
          </cell>
        </row>
        <row r="1191">
          <cell r="F1191">
            <v>14971.98</v>
          </cell>
        </row>
        <row r="1196">
          <cell r="F1196">
            <v>15240.27</v>
          </cell>
        </row>
        <row r="1203">
          <cell r="F1203">
            <v>15201.52</v>
          </cell>
        </row>
        <row r="1208">
          <cell r="F1208">
            <v>15240.27</v>
          </cell>
        </row>
        <row r="1215">
          <cell r="F1215">
            <v>15201.52</v>
          </cell>
        </row>
        <row r="1220">
          <cell r="F1220">
            <v>15240.27</v>
          </cell>
        </row>
        <row r="1234">
          <cell r="F1234">
            <v>14290.830000000002</v>
          </cell>
        </row>
        <row r="1239">
          <cell r="F1239">
            <v>13542.72</v>
          </cell>
        </row>
        <row r="1246">
          <cell r="F1246">
            <v>14550.17</v>
          </cell>
        </row>
        <row r="1251">
          <cell r="F1251">
            <v>14593.95</v>
          </cell>
        </row>
        <row r="1264">
          <cell r="F1264">
            <v>16960.86</v>
          </cell>
        </row>
        <row r="1269">
          <cell r="F1269">
            <v>17440.559999999998</v>
          </cell>
        </row>
        <row r="1275">
          <cell r="F1275">
            <v>17371.27</v>
          </cell>
        </row>
        <row r="1280">
          <cell r="F1280">
            <v>17440.559999999998</v>
          </cell>
        </row>
        <row r="1295">
          <cell r="F1295">
            <v>13738.469999999998</v>
          </cell>
        </row>
        <row r="1307">
          <cell r="F1307">
            <v>13989.749999999998</v>
          </cell>
        </row>
        <row r="1343">
          <cell r="F1343">
            <v>11843.939999999999</v>
          </cell>
        </row>
        <row r="1355">
          <cell r="F1355">
            <v>12095.22</v>
          </cell>
        </row>
        <row r="1371">
          <cell r="F1371">
            <v>27642.12</v>
          </cell>
        </row>
        <row r="1384">
          <cell r="F1384">
            <v>27893.4</v>
          </cell>
        </row>
        <row r="1397">
          <cell r="F1397">
            <v>20939.21</v>
          </cell>
        </row>
        <row r="1410">
          <cell r="F1410">
            <v>21190.489999999998</v>
          </cell>
        </row>
        <row r="1448">
          <cell r="F1448">
            <v>18331.5</v>
          </cell>
        </row>
        <row r="1460">
          <cell r="F1460">
            <v>18582.78</v>
          </cell>
        </row>
        <row r="1473">
          <cell r="F1473">
            <v>29906.18</v>
          </cell>
        </row>
        <row r="1486">
          <cell r="F1486">
            <v>23203.27</v>
          </cell>
        </row>
        <row r="1498">
          <cell r="F1498">
            <v>20595.559999999998</v>
          </cell>
        </row>
        <row r="1513">
          <cell r="F1513">
            <v>9522.4</v>
          </cell>
        </row>
        <row r="1517">
          <cell r="F1517">
            <v>9522.4</v>
          </cell>
        </row>
        <row r="1522">
          <cell r="F1522">
            <v>9662.4599999999991</v>
          </cell>
        </row>
        <row r="1527">
          <cell r="F1527">
            <v>9662.4599999999991</v>
          </cell>
        </row>
        <row r="1539">
          <cell r="F1539">
            <v>8292.11</v>
          </cell>
        </row>
        <row r="1543">
          <cell r="F1543">
            <v>8292.11</v>
          </cell>
        </row>
        <row r="1548">
          <cell r="F1548">
            <v>8407.2999999999993</v>
          </cell>
        </row>
        <row r="1553">
          <cell r="F1553">
            <v>8407.2999999999993</v>
          </cell>
        </row>
        <row r="1565">
          <cell r="F1565">
            <v>11518.45</v>
          </cell>
        </row>
        <row r="1569">
          <cell r="F1569">
            <v>11518.449999999999</v>
          </cell>
        </row>
        <row r="1574">
          <cell r="F1574">
            <v>11658.51</v>
          </cell>
        </row>
        <row r="1579">
          <cell r="F1579">
            <v>11658.51</v>
          </cell>
        </row>
        <row r="1591">
          <cell r="F1591">
            <v>10288.16</v>
          </cell>
        </row>
        <row r="1595">
          <cell r="F1595">
            <v>10288.16</v>
          </cell>
        </row>
        <row r="1600">
          <cell r="F1600">
            <v>10403.35</v>
          </cell>
        </row>
        <row r="1605">
          <cell r="F1605">
            <v>10403.35</v>
          </cell>
        </row>
        <row r="1621">
          <cell r="F1621">
            <v>15563.060000000001</v>
          </cell>
        </row>
        <row r="1625">
          <cell r="F1625">
            <v>15563.060000000001</v>
          </cell>
        </row>
        <row r="1630">
          <cell r="F1630">
            <v>15702.86</v>
          </cell>
        </row>
        <row r="1635">
          <cell r="F1635">
            <v>15702.86</v>
          </cell>
        </row>
        <row r="1648">
          <cell r="F1648">
            <v>15721.740000000002</v>
          </cell>
        </row>
        <row r="1652">
          <cell r="F1652">
            <v>15721.74</v>
          </cell>
        </row>
        <row r="1657">
          <cell r="F1657">
            <v>15861.54</v>
          </cell>
        </row>
        <row r="1662">
          <cell r="F1662">
            <v>15861.54</v>
          </cell>
        </row>
        <row r="1675">
          <cell r="F1675">
            <v>15983.320000000003</v>
          </cell>
        </row>
        <row r="1679">
          <cell r="F1679">
            <v>15983.32</v>
          </cell>
        </row>
        <row r="1684">
          <cell r="F1684">
            <v>16123.12</v>
          </cell>
        </row>
        <row r="1689">
          <cell r="F1689">
            <v>16123.12</v>
          </cell>
        </row>
        <row r="1702">
          <cell r="F1702">
            <v>12843.25</v>
          </cell>
        </row>
        <row r="1706">
          <cell r="F1706">
            <v>12843.25</v>
          </cell>
        </row>
        <row r="1711">
          <cell r="F1711">
            <v>12948.23</v>
          </cell>
        </row>
        <row r="1716">
          <cell r="F1716">
            <v>12948.23</v>
          </cell>
        </row>
        <row r="1729">
          <cell r="F1729">
            <v>13001.93</v>
          </cell>
        </row>
        <row r="1733">
          <cell r="F1733">
            <v>13001.93</v>
          </cell>
        </row>
        <row r="1738">
          <cell r="F1738">
            <v>13106.91</v>
          </cell>
        </row>
        <row r="1743">
          <cell r="F1743">
            <v>13106.91</v>
          </cell>
        </row>
        <row r="1756">
          <cell r="F1756">
            <v>18861.069999999996</v>
          </cell>
        </row>
        <row r="1760">
          <cell r="F1760">
            <v>18861.07</v>
          </cell>
        </row>
        <row r="1765">
          <cell r="F1765">
            <v>19234.09</v>
          </cell>
        </row>
        <row r="1770">
          <cell r="F1770">
            <v>19234.09</v>
          </cell>
        </row>
        <row r="1783">
          <cell r="F1783">
            <v>14784.080000000002</v>
          </cell>
        </row>
        <row r="1787">
          <cell r="F1787">
            <v>14784.08</v>
          </cell>
        </row>
        <row r="1792">
          <cell r="F1792">
            <v>14970.59</v>
          </cell>
        </row>
        <row r="1797">
          <cell r="F1797">
            <v>14970.59</v>
          </cell>
        </row>
        <row r="1810">
          <cell r="F1810">
            <v>19122.649999999998</v>
          </cell>
        </row>
        <row r="1814">
          <cell r="F1814">
            <v>19122.650000000001</v>
          </cell>
        </row>
        <row r="1819">
          <cell r="F1819">
            <v>19495.669999999998</v>
          </cell>
        </row>
        <row r="1824">
          <cell r="F1824">
            <v>19495.669999999998</v>
          </cell>
        </row>
        <row r="1837">
          <cell r="F1837">
            <v>15045.66</v>
          </cell>
        </row>
        <row r="1841">
          <cell r="F1841">
            <v>15045.66</v>
          </cell>
        </row>
        <row r="1846">
          <cell r="F1846">
            <v>15232.17</v>
          </cell>
        </row>
        <row r="1851">
          <cell r="F1851">
            <v>15232.17</v>
          </cell>
        </row>
        <row r="1866">
          <cell r="F1866">
            <v>16080.459999999997</v>
          </cell>
        </row>
        <row r="1871">
          <cell r="F1871">
            <v>16080.46</v>
          </cell>
        </row>
        <row r="1876">
          <cell r="F1876">
            <v>16080.46</v>
          </cell>
        </row>
        <row r="1881">
          <cell r="F1881">
            <v>16080.46</v>
          </cell>
        </row>
        <row r="1885">
          <cell r="F1885">
            <v>16063.73</v>
          </cell>
        </row>
        <row r="1890">
          <cell r="F1890">
            <v>16063.73</v>
          </cell>
        </row>
        <row r="1896">
          <cell r="F1896">
            <v>16063.730000000001</v>
          </cell>
        </row>
        <row r="1901">
          <cell r="F1901">
            <v>16063.73</v>
          </cell>
        </row>
        <row r="1913">
          <cell r="F1913">
            <v>18076.509999999998</v>
          </cell>
        </row>
        <row r="1918">
          <cell r="F1918">
            <v>18076.509999999998</v>
          </cell>
        </row>
        <row r="1923">
          <cell r="F1923">
            <v>18076.509999999998</v>
          </cell>
        </row>
        <row r="1928">
          <cell r="F1928">
            <v>18076.509999999998</v>
          </cell>
        </row>
        <row r="1940">
          <cell r="F1940">
            <v>18235.189999999999</v>
          </cell>
        </row>
        <row r="1945">
          <cell r="F1945">
            <v>18235.189999999999</v>
          </cell>
        </row>
        <row r="1950">
          <cell r="F1950">
            <v>18235.189999999999</v>
          </cell>
        </row>
        <row r="1955">
          <cell r="F1955">
            <v>18235.189999999999</v>
          </cell>
        </row>
        <row r="1967">
          <cell r="F1967">
            <v>18496.769999999997</v>
          </cell>
        </row>
        <row r="1972">
          <cell r="F1972">
            <v>18496.77</v>
          </cell>
        </row>
        <row r="1977">
          <cell r="F1977">
            <v>18496.77</v>
          </cell>
        </row>
        <row r="1982">
          <cell r="F1982">
            <v>18496.77</v>
          </cell>
        </row>
        <row r="1998">
          <cell r="F1998">
            <v>14174.55</v>
          </cell>
        </row>
        <row r="2004">
          <cell r="F2004">
            <v>14461.61</v>
          </cell>
        </row>
        <row r="2017">
          <cell r="F2017">
            <v>11397.97</v>
          </cell>
        </row>
        <row r="2023">
          <cell r="F2023">
            <v>11618.65</v>
          </cell>
        </row>
        <row r="2036">
          <cell r="F2036">
            <v>11115.970000000001</v>
          </cell>
        </row>
        <row r="2042">
          <cell r="F2042">
            <v>11360.52</v>
          </cell>
        </row>
        <row r="2056">
          <cell r="F2056">
            <v>9476.43</v>
          </cell>
        </row>
        <row r="2061">
          <cell r="F2061">
            <v>9476.43</v>
          </cell>
        </row>
        <row r="2068">
          <cell r="F2068">
            <v>9664.39</v>
          </cell>
        </row>
        <row r="2081">
          <cell r="F2081">
            <v>16170.599999999999</v>
          </cell>
        </row>
        <row r="2086">
          <cell r="F2086">
            <v>16506.12</v>
          </cell>
        </row>
        <row r="2092">
          <cell r="F2092">
            <v>16457.66</v>
          </cell>
        </row>
        <row r="2098">
          <cell r="F2098">
            <v>16506.12</v>
          </cell>
        </row>
        <row r="2111">
          <cell r="F2111">
            <v>13394.02</v>
          </cell>
        </row>
        <row r="2116">
          <cell r="F2116">
            <v>13651.960000000001</v>
          </cell>
        </row>
        <row r="2122">
          <cell r="F2122">
            <v>13614.7</v>
          </cell>
        </row>
        <row r="2128">
          <cell r="F2128">
            <v>13651.960000000001</v>
          </cell>
        </row>
        <row r="2141">
          <cell r="F2141">
            <v>13112.02</v>
          </cell>
        </row>
        <row r="2146">
          <cell r="F2146">
            <v>13397.86</v>
          </cell>
        </row>
        <row r="2152">
          <cell r="F2152">
            <v>13356.57</v>
          </cell>
        </row>
        <row r="2158">
          <cell r="F2158">
            <v>13397.86</v>
          </cell>
        </row>
        <row r="2172">
          <cell r="F2172">
            <v>11472.48</v>
          </cell>
        </row>
        <row r="2177">
          <cell r="F2177">
            <v>11692.17</v>
          </cell>
        </row>
        <row r="2184">
          <cell r="F2184">
            <v>11660.439999999999</v>
          </cell>
        </row>
        <row r="2191">
          <cell r="F2191">
            <v>11692.17</v>
          </cell>
        </row>
        <row r="2198">
          <cell r="F2198">
            <v>11660.439999999999</v>
          </cell>
        </row>
        <row r="2205">
          <cell r="F2205">
            <v>11692.17</v>
          </cell>
        </row>
        <row r="2218">
          <cell r="F2218">
            <v>16329.279999999999</v>
          </cell>
        </row>
        <row r="2223">
          <cell r="F2223">
            <v>16664.8</v>
          </cell>
        </row>
        <row r="2229">
          <cell r="F2229">
            <v>16616.34</v>
          </cell>
        </row>
        <row r="2235">
          <cell r="F2235">
            <v>16664.8</v>
          </cell>
        </row>
        <row r="2248">
          <cell r="F2248">
            <v>13552.7</v>
          </cell>
        </row>
        <row r="2253">
          <cell r="F2253">
            <v>13810.64</v>
          </cell>
        </row>
        <row r="2259">
          <cell r="F2259">
            <v>13773.38</v>
          </cell>
        </row>
        <row r="2265">
          <cell r="F2265">
            <v>13810.64</v>
          </cell>
        </row>
        <row r="2278">
          <cell r="F2278">
            <v>13270.7</v>
          </cell>
        </row>
        <row r="2283">
          <cell r="F2283">
            <v>13556.54</v>
          </cell>
        </row>
        <row r="2289">
          <cell r="F2289">
            <v>13515.25</v>
          </cell>
        </row>
        <row r="2295">
          <cell r="F2295">
            <v>13556.54</v>
          </cell>
        </row>
        <row r="2309">
          <cell r="F2309">
            <v>11631.16</v>
          </cell>
        </row>
        <row r="2314">
          <cell r="F2314">
            <v>11850.85</v>
          </cell>
        </row>
        <row r="2321">
          <cell r="F2321">
            <v>11819.119999999999</v>
          </cell>
        </row>
        <row r="2328">
          <cell r="F2328">
            <v>11850.85</v>
          </cell>
        </row>
        <row r="2335">
          <cell r="F2335">
            <v>11819.119999999999</v>
          </cell>
        </row>
        <row r="2342">
          <cell r="F2342">
            <v>11850.85</v>
          </cell>
        </row>
        <row r="2355">
          <cell r="F2355">
            <v>16590.86</v>
          </cell>
        </row>
        <row r="2360">
          <cell r="F2360">
            <v>16926.379999999997</v>
          </cell>
        </row>
        <row r="2366">
          <cell r="F2366">
            <v>16877.919999999998</v>
          </cell>
        </row>
        <row r="2372">
          <cell r="F2372">
            <v>16926.379999999997</v>
          </cell>
        </row>
        <row r="2385">
          <cell r="F2385">
            <v>13814.279999999999</v>
          </cell>
        </row>
        <row r="2390">
          <cell r="F2390">
            <v>14072.220000000001</v>
          </cell>
        </row>
        <row r="2396">
          <cell r="F2396">
            <v>14034.960000000001</v>
          </cell>
        </row>
        <row r="2402">
          <cell r="F2402">
            <v>14526.48</v>
          </cell>
        </row>
        <row r="2415">
          <cell r="F2415">
            <v>13532.280000000002</v>
          </cell>
        </row>
        <row r="2420">
          <cell r="F2420">
            <v>13818.12</v>
          </cell>
        </row>
        <row r="2426">
          <cell r="F2426">
            <v>13776.83</v>
          </cell>
        </row>
        <row r="2432">
          <cell r="F2432">
            <v>13818.12</v>
          </cell>
        </row>
        <row r="2446">
          <cell r="F2446">
            <v>11892.74</v>
          </cell>
        </row>
        <row r="2451">
          <cell r="F2451">
            <v>12112.43</v>
          </cell>
        </row>
        <row r="2458">
          <cell r="F2458">
            <v>12080.7</v>
          </cell>
        </row>
        <row r="2465">
          <cell r="F2465">
            <v>12112.43</v>
          </cell>
        </row>
        <row r="2472">
          <cell r="F2472">
            <v>12080.7</v>
          </cell>
        </row>
        <row r="2479">
          <cell r="F2479">
            <v>12112.43</v>
          </cell>
        </row>
        <row r="2494">
          <cell r="F2494">
            <v>14097.089999999997</v>
          </cell>
        </row>
        <row r="2506">
          <cell r="F2506">
            <v>14348.369999999997</v>
          </cell>
        </row>
        <row r="2517">
          <cell r="F2517">
            <v>14005.61</v>
          </cell>
        </row>
        <row r="2528">
          <cell r="F2528">
            <v>14256.89</v>
          </cell>
        </row>
        <row r="2543">
          <cell r="F2543">
            <v>12276.069999999998</v>
          </cell>
        </row>
        <row r="2547">
          <cell r="F2547">
            <v>12276.07</v>
          </cell>
        </row>
        <row r="2552">
          <cell r="F2552">
            <v>12419.06</v>
          </cell>
        </row>
        <row r="2557">
          <cell r="F2557">
            <v>12419.06</v>
          </cell>
        </row>
        <row r="2569">
          <cell r="F2569">
            <v>11157.28</v>
          </cell>
        </row>
        <row r="2573">
          <cell r="F2573">
            <v>11157.279999999999</v>
          </cell>
        </row>
        <row r="2578">
          <cell r="F2578">
            <v>11276.48</v>
          </cell>
        </row>
        <row r="2583">
          <cell r="F2583">
            <v>11276.48</v>
          </cell>
        </row>
        <row r="2595">
          <cell r="F2595">
            <v>14272.119999999999</v>
          </cell>
        </row>
        <row r="2599">
          <cell r="F2599">
            <v>14272.119999999999</v>
          </cell>
        </row>
        <row r="2604">
          <cell r="F2604">
            <v>14415.109999999999</v>
          </cell>
        </row>
        <row r="2621">
          <cell r="F2621">
            <v>12757.560000000001</v>
          </cell>
        </row>
        <row r="2625">
          <cell r="F2625">
            <v>12757.56</v>
          </cell>
        </row>
        <row r="2630">
          <cell r="F2630">
            <v>12876.76</v>
          </cell>
        </row>
        <row r="2635">
          <cell r="F2635">
            <v>12876.76</v>
          </cell>
        </row>
        <row r="2645">
          <cell r="F2645">
            <v>4918.34</v>
          </cell>
        </row>
        <row r="2652">
          <cell r="F2652">
            <v>4918.34</v>
          </cell>
        </row>
        <row r="2659">
          <cell r="F2659">
            <v>5052.09</v>
          </cell>
        </row>
        <row r="2666">
          <cell r="F2666">
            <v>5052.09</v>
          </cell>
        </row>
        <row r="2673">
          <cell r="F2673">
            <v>4268.6400000000003</v>
          </cell>
        </row>
        <row r="2680">
          <cell r="F2680">
            <v>4268.6400000000003</v>
          </cell>
        </row>
        <row r="2687">
          <cell r="F2687">
            <v>4372.67</v>
          </cell>
        </row>
        <row r="2694">
          <cell r="F2694">
            <v>4372.67</v>
          </cell>
        </row>
        <row r="2701">
          <cell r="F2701">
            <v>7372.77</v>
          </cell>
        </row>
        <row r="2708">
          <cell r="F2708">
            <v>7372.77</v>
          </cell>
        </row>
        <row r="2715">
          <cell r="F2715">
            <v>7556.97</v>
          </cell>
        </row>
        <row r="2722">
          <cell r="F2722">
            <v>7556.97</v>
          </cell>
        </row>
        <row r="2729">
          <cell r="F2729">
            <v>6723.07</v>
          </cell>
        </row>
        <row r="2736">
          <cell r="F2736">
            <v>6723.07</v>
          </cell>
        </row>
        <row r="2743">
          <cell r="F2743">
            <v>6877.55</v>
          </cell>
        </row>
        <row r="2750">
          <cell r="F2750">
            <v>6877.55</v>
          </cell>
        </row>
        <row r="2757">
          <cell r="F2757">
            <v>7588.04</v>
          </cell>
        </row>
        <row r="2764">
          <cell r="F2764">
            <v>7588.04</v>
          </cell>
        </row>
        <row r="2771">
          <cell r="F2771">
            <v>7721.79</v>
          </cell>
        </row>
        <row r="2778">
          <cell r="F2778">
            <v>7721.79</v>
          </cell>
        </row>
        <row r="2785">
          <cell r="F2785">
            <v>6938.34</v>
          </cell>
        </row>
        <row r="2792">
          <cell r="F2792">
            <v>6938.34</v>
          </cell>
        </row>
        <row r="2799">
          <cell r="F2799">
            <v>7042.37</v>
          </cell>
        </row>
        <row r="2806">
          <cell r="F2806">
            <v>7042.37</v>
          </cell>
        </row>
        <row r="2813">
          <cell r="F2813">
            <v>7746.72</v>
          </cell>
        </row>
        <row r="2820">
          <cell r="F2820">
            <v>7746.72</v>
          </cell>
        </row>
        <row r="2827">
          <cell r="F2827">
            <v>7880.47</v>
          </cell>
        </row>
        <row r="2834">
          <cell r="F2834">
            <v>7880.47</v>
          </cell>
        </row>
        <row r="2841">
          <cell r="F2841">
            <v>7097.02</v>
          </cell>
        </row>
        <row r="2848">
          <cell r="F2848">
            <v>7097.02</v>
          </cell>
        </row>
        <row r="2855">
          <cell r="F2855">
            <v>7201.05</v>
          </cell>
        </row>
        <row r="2862">
          <cell r="F2862">
            <v>7201.05</v>
          </cell>
        </row>
        <row r="2869">
          <cell r="F2869">
            <v>8008.3</v>
          </cell>
        </row>
        <row r="2876">
          <cell r="F2876">
            <v>8008.3</v>
          </cell>
        </row>
        <row r="2883">
          <cell r="F2883">
            <v>8142.05</v>
          </cell>
        </row>
        <row r="2890">
          <cell r="F2890">
            <v>8142.05</v>
          </cell>
        </row>
        <row r="2897">
          <cell r="F2897">
            <v>7358.6</v>
          </cell>
        </row>
        <row r="2904">
          <cell r="F2904">
            <v>7358.6</v>
          </cell>
        </row>
        <row r="2911">
          <cell r="F2911">
            <v>7462.63</v>
          </cell>
        </row>
        <row r="2918">
          <cell r="F2918">
            <v>7462.63</v>
          </cell>
        </row>
        <row r="2928">
          <cell r="F2928">
            <v>9900.73</v>
          </cell>
        </row>
        <row r="2935">
          <cell r="F2935">
            <v>9900.73</v>
          </cell>
        </row>
        <row r="2942">
          <cell r="F2942">
            <v>10140.279999999999</v>
          </cell>
        </row>
        <row r="2949">
          <cell r="F2949">
            <v>10140.279999999999</v>
          </cell>
        </row>
        <row r="2956">
          <cell r="F2956">
            <v>10059.41</v>
          </cell>
        </row>
        <row r="2963">
          <cell r="F2963">
            <v>10059.41</v>
          </cell>
        </row>
        <row r="2970">
          <cell r="F2970">
            <v>10298.959999999999</v>
          </cell>
        </row>
        <row r="2977">
          <cell r="F2977">
            <v>10298.959999999999</v>
          </cell>
        </row>
        <row r="2984">
          <cell r="F2984">
            <v>10320.990000000002</v>
          </cell>
        </row>
        <row r="2991">
          <cell r="F2991">
            <v>10320.990000000002</v>
          </cell>
        </row>
        <row r="2998">
          <cell r="F2998">
            <v>10560.54</v>
          </cell>
        </row>
        <row r="3005">
          <cell r="F3005">
            <v>10560.54</v>
          </cell>
        </row>
        <row r="3014">
          <cell r="F3014">
            <v>4330.4799999999996</v>
          </cell>
        </row>
        <row r="3019">
          <cell r="F3019">
            <v>3897.17</v>
          </cell>
        </row>
        <row r="3024">
          <cell r="F3024">
            <v>3545.1400000000003</v>
          </cell>
        </row>
        <row r="3029">
          <cell r="F3029">
            <v>3246.67</v>
          </cell>
        </row>
        <row r="3035">
          <cell r="F3035">
            <v>5797.1200000000008</v>
          </cell>
        </row>
        <row r="3041">
          <cell r="F3041">
            <v>4751.51</v>
          </cell>
        </row>
        <row r="3047">
          <cell r="F3047">
            <v>4231.04</v>
          </cell>
        </row>
        <row r="3053">
          <cell r="F3053">
            <v>4561.5499999999993</v>
          </cell>
        </row>
        <row r="3058">
          <cell r="F3058">
            <v>4259.0300000000007</v>
          </cell>
        </row>
        <row r="3063">
          <cell r="F3063">
            <v>3776.21</v>
          </cell>
        </row>
        <row r="3068">
          <cell r="F3068">
            <v>3477.74</v>
          </cell>
        </row>
        <row r="3074">
          <cell r="F3074">
            <v>6784.91</v>
          </cell>
        </row>
        <row r="3079">
          <cell r="F3079">
            <v>6482.39</v>
          </cell>
        </row>
        <row r="3084">
          <cell r="F3084">
            <v>5999.57</v>
          </cell>
        </row>
        <row r="3089">
          <cell r="F3089">
            <v>5701.1</v>
          </cell>
        </row>
        <row r="3095">
          <cell r="F3095">
            <v>7000.1799999999994</v>
          </cell>
        </row>
        <row r="3100">
          <cell r="F3100">
            <v>6566.869999999999</v>
          </cell>
        </row>
        <row r="3105">
          <cell r="F3105">
            <v>6214.84</v>
          </cell>
        </row>
        <row r="3110">
          <cell r="F3110">
            <v>5916.37</v>
          </cell>
        </row>
        <row r="3115">
          <cell r="F3115">
            <v>6373.52</v>
          </cell>
        </row>
        <row r="3120">
          <cell r="F3120">
            <v>6075.05</v>
          </cell>
        </row>
        <row r="3125">
          <cell r="F3125">
            <v>6635.1</v>
          </cell>
        </row>
        <row r="3130">
          <cell r="F3130">
            <v>6336.63</v>
          </cell>
        </row>
        <row r="3138">
          <cell r="F3138">
            <v>4449.09</v>
          </cell>
        </row>
        <row r="3143">
          <cell r="F3143">
            <v>4499.54</v>
          </cell>
        </row>
        <row r="3148">
          <cell r="F3148">
            <v>4664.3599999999997</v>
          </cell>
        </row>
        <row r="3153">
          <cell r="F3153">
            <v>4823.04</v>
          </cell>
        </row>
        <row r="3158">
          <cell r="F3158">
            <v>5084.62</v>
          </cell>
        </row>
        <row r="3163">
          <cell r="F3163">
            <v>5199.46</v>
          </cell>
        </row>
        <row r="3168">
          <cell r="F3168">
            <v>5339.8200000000006</v>
          </cell>
        </row>
        <row r="3173">
          <cell r="F3173">
            <v>5429.14</v>
          </cell>
        </row>
        <row r="3178">
          <cell r="F3178">
            <v>5556.7400000000007</v>
          </cell>
        </row>
        <row r="3183">
          <cell r="F3183">
            <v>5882.12</v>
          </cell>
        </row>
        <row r="3188">
          <cell r="F3188">
            <v>6213.88</v>
          </cell>
        </row>
        <row r="3193">
          <cell r="F3193">
            <v>6596.68</v>
          </cell>
        </row>
        <row r="3213">
          <cell r="F3213">
            <v>419.13</v>
          </cell>
        </row>
        <row r="3246">
          <cell r="F3246">
            <v>482.71999999999997</v>
          </cell>
        </row>
        <row r="3253">
          <cell r="F3253">
            <v>576.22</v>
          </cell>
        </row>
        <row r="3262">
          <cell r="F3262">
            <v>249.92</v>
          </cell>
        </row>
        <row r="3274">
          <cell r="F3274">
            <v>430.4</v>
          </cell>
        </row>
        <row r="3281">
          <cell r="F3281">
            <v>2189.06</v>
          </cell>
        </row>
        <row r="3288">
          <cell r="F3288">
            <v>1955.5500000000002</v>
          </cell>
        </row>
        <row r="3295">
          <cell r="F3295">
            <v>2204.61</v>
          </cell>
        </row>
        <row r="3302">
          <cell r="F3302">
            <v>2410.5300000000002</v>
          </cell>
        </row>
        <row r="3309">
          <cell r="F3309">
            <v>2182.09</v>
          </cell>
        </row>
        <row r="3316">
          <cell r="F3316">
            <v>2425.7399999999998</v>
          </cell>
        </row>
        <row r="3325">
          <cell r="F3325">
            <v>161.41</v>
          </cell>
        </row>
        <row r="3331">
          <cell r="F3331">
            <v>147.63</v>
          </cell>
        </row>
        <row r="3344">
          <cell r="F3344">
            <v>564.31999999999994</v>
          </cell>
        </row>
        <row r="3355">
          <cell r="F3355">
            <v>418.58</v>
          </cell>
        </row>
        <row r="3366">
          <cell r="F3366">
            <v>773.28000000000009</v>
          </cell>
        </row>
        <row r="3377">
          <cell r="F3377">
            <v>905.38</v>
          </cell>
        </row>
        <row r="3388">
          <cell r="F3388">
            <v>1120.33</v>
          </cell>
        </row>
        <row r="3399">
          <cell r="F3399">
            <v>1159.2</v>
          </cell>
        </row>
        <row r="3410">
          <cell r="F3410">
            <v>814.34000000000015</v>
          </cell>
        </row>
        <row r="3421">
          <cell r="F3421">
            <v>608.83000000000004</v>
          </cell>
        </row>
        <row r="3433">
          <cell r="F3433">
            <v>1085.1500000000001</v>
          </cell>
        </row>
        <row r="3444">
          <cell r="F3444">
            <v>745.08000000000015</v>
          </cell>
        </row>
        <row r="3454">
          <cell r="F3454">
            <v>527.63000000000011</v>
          </cell>
        </row>
        <row r="3465">
          <cell r="F3465">
            <v>1248.58</v>
          </cell>
        </row>
        <row r="3476">
          <cell r="F3476">
            <v>732.73</v>
          </cell>
        </row>
        <row r="3483">
          <cell r="F3483">
            <v>1609.44</v>
          </cell>
        </row>
        <row r="3490">
          <cell r="F3490">
            <v>2275.02</v>
          </cell>
        </row>
        <row r="3497">
          <cell r="F3497">
            <v>2539.4399999999996</v>
          </cell>
        </row>
        <row r="3504">
          <cell r="F3504">
            <v>3284.9300000000003</v>
          </cell>
        </row>
        <row r="3511">
          <cell r="F3511">
            <v>4466.88</v>
          </cell>
        </row>
        <row r="3518">
          <cell r="F3518">
            <v>4769.09</v>
          </cell>
        </row>
        <row r="3525">
          <cell r="F3525">
            <v>6693.1200000000008</v>
          </cell>
        </row>
        <row r="3555">
          <cell r="F3555">
            <v>14184.69</v>
          </cell>
        </row>
        <row r="3582">
          <cell r="F3582">
            <v>28447.300000000003</v>
          </cell>
        </row>
        <row r="3609">
          <cell r="F3609">
            <v>33950.730000000003</v>
          </cell>
        </row>
        <row r="3635">
          <cell r="F3635">
            <v>8765.0299999999988</v>
          </cell>
        </row>
        <row r="3661">
          <cell r="F3661">
            <v>9057.81</v>
          </cell>
        </row>
        <row r="3672">
          <cell r="F3672">
            <v>2182.5699999999997</v>
          </cell>
        </row>
        <row r="3683">
          <cell r="F3683">
            <v>2363.1920200000004</v>
          </cell>
        </row>
        <row r="3694">
          <cell r="F3694">
            <v>2209.0699999999997</v>
          </cell>
        </row>
        <row r="3709">
          <cell r="F3709">
            <v>31238.450000000004</v>
          </cell>
        </row>
        <row r="3724">
          <cell r="F3724">
            <v>36196.450000000004</v>
          </cell>
        </row>
        <row r="3739">
          <cell r="F3739">
            <v>29551.25</v>
          </cell>
        </row>
        <row r="3759">
          <cell r="F3759">
            <v>66117.05</v>
          </cell>
        </row>
        <row r="3779">
          <cell r="F3779">
            <v>76167.05</v>
          </cell>
        </row>
        <row r="3799">
          <cell r="F3799">
            <v>62697.05</v>
          </cell>
        </row>
        <row r="3809">
          <cell r="F3809">
            <v>394.62</v>
          </cell>
        </row>
        <row r="3819">
          <cell r="F3819">
            <v>1418.39</v>
          </cell>
        </row>
        <row r="3829">
          <cell r="F3829">
            <v>1629.2900000000002</v>
          </cell>
        </row>
        <row r="3862">
          <cell r="F3862">
            <v>1627.69</v>
          </cell>
        </row>
        <row r="3890">
          <cell r="F3890">
            <v>8448.3999999999978</v>
          </cell>
        </row>
        <row r="3918">
          <cell r="F3918">
            <v>7995.3799999999983</v>
          </cell>
        </row>
        <row r="3944">
          <cell r="F3944">
            <v>4637.59</v>
          </cell>
        </row>
        <row r="3970">
          <cell r="F3970">
            <v>4499.369999999999</v>
          </cell>
        </row>
        <row r="3996">
          <cell r="F3996">
            <v>6146.1500000000005</v>
          </cell>
        </row>
        <row r="4022">
          <cell r="F4022">
            <v>6630.8700000000008</v>
          </cell>
        </row>
        <row r="4046">
          <cell r="F4046">
            <v>4743.2299999999996</v>
          </cell>
        </row>
        <row r="4071">
          <cell r="F4071">
            <v>3124.89</v>
          </cell>
        </row>
        <row r="4097">
          <cell r="F4097">
            <v>6730.5899999999992</v>
          </cell>
        </row>
        <row r="4123">
          <cell r="F4123">
            <v>6904.5899999999992</v>
          </cell>
        </row>
        <row r="4150">
          <cell r="F4150">
            <v>7384.8799999999983</v>
          </cell>
        </row>
        <row r="4177">
          <cell r="F4177">
            <v>7576.4899999999989</v>
          </cell>
        </row>
        <row r="4203">
          <cell r="F4203">
            <v>2537</v>
          </cell>
        </row>
        <row r="4225">
          <cell r="F4225">
            <v>10738.61</v>
          </cell>
        </row>
        <row r="4243">
          <cell r="F4243">
            <v>12430.52</v>
          </cell>
        </row>
        <row r="4265">
          <cell r="F4265">
            <v>18756.27</v>
          </cell>
        </row>
        <row r="4283">
          <cell r="F4283">
            <v>18761.77</v>
          </cell>
        </row>
        <row r="4305">
          <cell r="F4305">
            <v>4792.66</v>
          </cell>
        </row>
        <row r="4314">
          <cell r="F4314">
            <v>5440.92</v>
          </cell>
        </row>
        <row r="4323">
          <cell r="F4323">
            <v>6019.9699999999993</v>
          </cell>
        </row>
        <row r="4332">
          <cell r="F4332">
            <v>5243</v>
          </cell>
        </row>
        <row r="4355">
          <cell r="F4355">
            <v>2597.59</v>
          </cell>
        </row>
        <row r="4383">
          <cell r="F4383">
            <v>1920.8600000000001</v>
          </cell>
        </row>
        <row r="4392">
          <cell r="F4392">
            <v>2256.4700000000003</v>
          </cell>
        </row>
        <row r="4397">
          <cell r="F4397">
            <v>1155.6500000000001</v>
          </cell>
        </row>
        <row r="4403">
          <cell r="F4403">
            <v>2740.4900000000002</v>
          </cell>
        </row>
        <row r="4410">
          <cell r="F4410">
            <v>3624.73</v>
          </cell>
        </row>
        <row r="4415">
          <cell r="F4415">
            <v>1089.3499999999999</v>
          </cell>
        </row>
        <row r="4421">
          <cell r="F4421">
            <v>2199.7400000000002</v>
          </cell>
        </row>
        <row r="4430">
          <cell r="F4430">
            <v>142.60000000000002</v>
          </cell>
        </row>
        <row r="4436">
          <cell r="F4436">
            <v>57</v>
          </cell>
        </row>
        <row r="4443">
          <cell r="F4443">
            <v>179.50000000000003</v>
          </cell>
        </row>
        <row r="4450">
          <cell r="F4450">
            <v>156.41999999999999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105.25</v>
          </cell>
        </row>
        <row r="4477">
          <cell r="F4477">
            <v>142.14999999999998</v>
          </cell>
        </row>
        <row r="4488">
          <cell r="F4488">
            <v>480.43999999999994</v>
          </cell>
        </row>
        <row r="4497">
          <cell r="F4497">
            <v>1363.1499999999999</v>
          </cell>
        </row>
        <row r="4506">
          <cell r="F4506">
            <v>1994.1200000000001</v>
          </cell>
        </row>
        <row r="4515">
          <cell r="F4515">
            <v>2099.3199999999997</v>
          </cell>
        </row>
        <row r="4524">
          <cell r="F4524">
            <v>1103.1300000000001</v>
          </cell>
        </row>
        <row r="4533">
          <cell r="F4533">
            <v>1224.42</v>
          </cell>
        </row>
        <row r="4542">
          <cell r="F4542">
            <v>1176.28</v>
          </cell>
        </row>
        <row r="4551">
          <cell r="F4551">
            <v>1315.75</v>
          </cell>
        </row>
        <row r="4560">
          <cell r="F4560">
            <v>1315.75</v>
          </cell>
        </row>
        <row r="4570">
          <cell r="F4570">
            <v>883.93999999999994</v>
          </cell>
        </row>
        <row r="4580">
          <cell r="F4580">
            <v>1594.7399999999998</v>
          </cell>
        </row>
        <row r="4589">
          <cell r="F4589">
            <v>1584.2900000000002</v>
          </cell>
        </row>
        <row r="4598">
          <cell r="F4598">
            <v>1706.41</v>
          </cell>
        </row>
        <row r="4607">
          <cell r="F4607">
            <v>1364.47</v>
          </cell>
        </row>
        <row r="4616">
          <cell r="F4616">
            <v>902.44</v>
          </cell>
        </row>
        <row r="4634">
          <cell r="F4634">
            <v>873.66000000000008</v>
          </cell>
        </row>
        <row r="4643">
          <cell r="F4643">
            <v>614.16</v>
          </cell>
        </row>
        <row r="4652">
          <cell r="F4652">
            <v>669.99999999999989</v>
          </cell>
        </row>
        <row r="4661">
          <cell r="F4661">
            <v>736.66999999999985</v>
          </cell>
        </row>
        <row r="4670">
          <cell r="F4670">
            <v>848.65</v>
          </cell>
        </row>
        <row r="4679">
          <cell r="F4679">
            <v>829.22</v>
          </cell>
        </row>
        <row r="4688">
          <cell r="F4688">
            <v>919.31</v>
          </cell>
        </row>
        <row r="4697">
          <cell r="F4697">
            <v>1053.78</v>
          </cell>
        </row>
        <row r="4706">
          <cell r="F4706">
            <v>1278.77</v>
          </cell>
        </row>
        <row r="4715">
          <cell r="F4715">
            <v>850.75</v>
          </cell>
        </row>
        <row r="4724">
          <cell r="F4724">
            <v>945.13999999999987</v>
          </cell>
        </row>
        <row r="4733">
          <cell r="F4733">
            <v>1086.07</v>
          </cell>
        </row>
        <row r="4742">
          <cell r="F4742">
            <v>1321.82</v>
          </cell>
        </row>
        <row r="4751">
          <cell r="F4751">
            <v>866.61</v>
          </cell>
        </row>
        <row r="4760">
          <cell r="F4760">
            <v>964.17999999999984</v>
          </cell>
        </row>
        <row r="4769">
          <cell r="F4769">
            <v>1109.8799999999999</v>
          </cell>
        </row>
        <row r="4778">
          <cell r="F4778">
            <v>1353.56</v>
          </cell>
        </row>
        <row r="4786">
          <cell r="F4786">
            <v>414.43999999999994</v>
          </cell>
        </row>
        <row r="4794">
          <cell r="F4794">
            <v>434.43999999999994</v>
          </cell>
        </row>
        <row r="4803">
          <cell r="F4803">
            <v>443.95999999999992</v>
          </cell>
        </row>
        <row r="4811">
          <cell r="F4811">
            <v>535.42000000000007</v>
          </cell>
        </row>
        <row r="4819">
          <cell r="F4819">
            <v>596.66999999999996</v>
          </cell>
        </row>
        <row r="4827">
          <cell r="F4827">
            <v>821.96</v>
          </cell>
        </row>
        <row r="4834">
          <cell r="F4834">
            <v>285.65000000000003</v>
          </cell>
        </row>
        <row r="4841">
          <cell r="F4841">
            <v>169.53</v>
          </cell>
        </row>
        <row r="4848">
          <cell r="F4848">
            <v>184.67000000000002</v>
          </cell>
        </row>
        <row r="4855">
          <cell r="F4855">
            <v>162.26999999999998</v>
          </cell>
        </row>
        <row r="4862">
          <cell r="F4862">
            <v>120.21000000000001</v>
          </cell>
        </row>
        <row r="4866">
          <cell r="F4866">
            <v>42.69</v>
          </cell>
        </row>
        <row r="4873">
          <cell r="F4873">
            <v>236.46</v>
          </cell>
        </row>
        <row r="4880">
          <cell r="F4880">
            <v>254.75000000000003</v>
          </cell>
        </row>
        <row r="4887">
          <cell r="F4887">
            <v>201.93</v>
          </cell>
        </row>
        <row r="4892">
          <cell r="F4892">
            <v>399.84000000000003</v>
          </cell>
        </row>
        <row r="4899">
          <cell r="F4899">
            <v>141.93</v>
          </cell>
        </row>
        <row r="4906">
          <cell r="F4906">
            <v>125.69999999999999</v>
          </cell>
        </row>
        <row r="4913">
          <cell r="F4913">
            <v>153.76999999999998</v>
          </cell>
        </row>
        <row r="4920">
          <cell r="F4920">
            <v>88.460000000000008</v>
          </cell>
        </row>
        <row r="4927">
          <cell r="F4927">
            <v>120.07</v>
          </cell>
        </row>
        <row r="4939">
          <cell r="C4939">
            <v>1918.09</v>
          </cell>
          <cell r="F4939">
            <v>3743.49</v>
          </cell>
        </row>
        <row r="4948">
          <cell r="C4948">
            <v>2660.53</v>
          </cell>
          <cell r="F4948">
            <v>5192.49</v>
          </cell>
        </row>
        <row r="4957">
          <cell r="C4957">
            <v>7926.66</v>
          </cell>
          <cell r="F4957">
            <v>15470.25</v>
          </cell>
        </row>
        <row r="4966">
          <cell r="C4966">
            <v>9369.01</v>
          </cell>
          <cell r="F4966">
            <v>18285.25</v>
          </cell>
        </row>
        <row r="4974">
          <cell r="C4974">
            <v>7750.42</v>
          </cell>
          <cell r="F4974">
            <v>15126.29</v>
          </cell>
        </row>
        <row r="4986">
          <cell r="C4986">
            <v>7312.85</v>
          </cell>
          <cell r="F4986">
            <v>43000.369999999988</v>
          </cell>
        </row>
        <row r="4995">
          <cell r="F4995">
            <v>660.83</v>
          </cell>
        </row>
        <row r="5002">
          <cell r="F5002">
            <v>718.8</v>
          </cell>
        </row>
        <row r="5008">
          <cell r="F5008">
            <v>498.85</v>
          </cell>
        </row>
        <row r="5015">
          <cell r="F5015">
            <v>550.94000000000005</v>
          </cell>
        </row>
        <row r="5022">
          <cell r="F5022">
            <v>575.45000000000005</v>
          </cell>
        </row>
        <row r="5030">
          <cell r="F5030">
            <v>627.83999999999992</v>
          </cell>
        </row>
        <row r="5035">
          <cell r="F5035">
            <v>138.81</v>
          </cell>
        </row>
        <row r="5041">
          <cell r="F5041">
            <v>190.9</v>
          </cell>
        </row>
        <row r="5045">
          <cell r="F5045">
            <v>257.2</v>
          </cell>
        </row>
        <row r="5059">
          <cell r="F5059">
            <v>6391.0700000000006</v>
          </cell>
        </row>
        <row r="5060">
          <cell r="F5060">
            <v>93.99</v>
          </cell>
        </row>
        <row r="5072">
          <cell r="F5072">
            <v>623.89</v>
          </cell>
        </row>
        <row r="5080">
          <cell r="F5080">
            <v>1343.6899999999998</v>
          </cell>
        </row>
        <row r="5086">
          <cell r="F5086">
            <v>990.23</v>
          </cell>
        </row>
        <row r="5093">
          <cell r="F5093">
            <v>246.23000000000002</v>
          </cell>
        </row>
        <row r="5131">
          <cell r="F5131">
            <v>9615.840000000002</v>
          </cell>
        </row>
        <row r="5155">
          <cell r="F5155">
            <v>8971.09</v>
          </cell>
        </row>
        <row r="5179">
          <cell r="F5179">
            <v>7323.27</v>
          </cell>
        </row>
        <row r="5203">
          <cell r="F5203">
            <v>8941.7400000000016</v>
          </cell>
        </row>
        <row r="5230">
          <cell r="F5230">
            <v>12312.349999999999</v>
          </cell>
        </row>
        <row r="5257">
          <cell r="F5257">
            <v>11488.979999999998</v>
          </cell>
        </row>
        <row r="5284">
          <cell r="F5284">
            <v>9219.7200000000012</v>
          </cell>
        </row>
        <row r="5311">
          <cell r="F5311">
            <v>11402.4</v>
          </cell>
        </row>
        <row r="5321">
          <cell r="F5321">
            <v>1215.9100000000001</v>
          </cell>
        </row>
        <row r="5333">
          <cell r="F5333">
            <v>1672.62</v>
          </cell>
        </row>
        <row r="5344">
          <cell r="F5344">
            <v>1240.0500000000002</v>
          </cell>
        </row>
        <row r="5355">
          <cell r="F5355">
            <v>518.82000000000005</v>
          </cell>
        </row>
        <row r="5361">
          <cell r="F5361">
            <v>162.07</v>
          </cell>
        </row>
        <row r="5367">
          <cell r="F5367">
            <v>238.87</v>
          </cell>
        </row>
        <row r="5372">
          <cell r="F5372">
            <v>56.59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"/>
      <sheetName val="ANALISIS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sé Gabriel García"/>
      <sheetName val="Analisis Electrico L47 "/>
      <sheetName val="Ana"/>
      <sheetName val="Ins"/>
      <sheetName val="Analisis Tubos y piezas"/>
      <sheetName val="Limpieza sup"/>
      <sheetName val="Otros analisis"/>
      <sheetName val="Asfalto"/>
      <sheetName val="Riego de Adherencia"/>
      <sheetName val="Herram"/>
      <sheetName val="Rndmto"/>
      <sheetName val="MOCuadrillas"/>
      <sheetName val="MOJornal"/>
      <sheetName val="Indice"/>
      <sheetName val="ANALISIS MT"/>
      <sheetName val="ANALISIS SAN"/>
      <sheetName val="Carcamo"/>
      <sheetName val="Precio Tubos"/>
      <sheetName val="Paisajismo"/>
      <sheetName val="Cotizacion techos metal"/>
      <sheetName val="caseta cisty 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/>
      <sheetData sheetId="1" refreshError="1">
        <row r="10">
          <cell r="E10">
            <v>1123.0899999999999</v>
          </cell>
        </row>
        <row r="22">
          <cell r="E22">
            <v>24.65</v>
          </cell>
        </row>
      </sheetData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ol mano obra"/>
      <sheetName val="presup area comun"/>
      <sheetName val="PRESUPUESTO apto"/>
      <sheetName val="Resumen 160"/>
      <sheetName val="Resumen 165"/>
      <sheetName val="Resumen 170"/>
      <sheetName val="PRESUPUESTO USD$ ENTREGA"/>
      <sheetName val="PRESUPUESTO USD$"/>
      <sheetName val="vol H.A."/>
      <sheetName val="cocina"/>
      <sheetName val="M.O."/>
      <sheetName val="Precios"/>
      <sheetName val="Relleno de reposicion"/>
      <sheetName val="Remocion capa vegetal"/>
      <sheetName val="Hormigon 1.2.4"/>
      <sheetName val="Hormigon CHAPAPOTE"/>
      <sheetName val="Hormigon 1.3.5"/>
      <sheetName val="Mortero colc. piso"/>
      <sheetName val="Mortero para bloque"/>
      <sheetName val="Mortero para panete"/>
      <sheetName val="Mortero Panete Pulido"/>
      <sheetName val="Zc2  "/>
      <sheetName val="Zc1   "/>
      <sheetName val="zap. muro 45x25 0@25"/>
      <sheetName val="zap. muro 60x25 0@25 "/>
      <sheetName val="Viga VA"/>
      <sheetName val="Viga Amarre con Corniza"/>
      <sheetName val="Viga 0.25 x 0.25"/>
      <sheetName val="Viga V1"/>
      <sheetName val="Dinteles"/>
      <sheetName val="CA 0.20 x 0.20"/>
      <sheetName val="CA 0.15 x 0.20 "/>
      <sheetName val="Col. Redonda"/>
      <sheetName val="H.A. losas"/>
      <sheetName val="H.A. losas e=0.15"/>
      <sheetName val="H.A. losas Inclinadas"/>
      <sheetName val="Losa Escalera"/>
      <sheetName val="H.A. vuelos de 0.40 @ 0.20"/>
      <sheetName val="H.A. Platea Planta"/>
      <sheetName val="H.A. Platea Cisterna"/>
      <sheetName val="Piso Pulido"/>
      <sheetName val="Bordillo 0.2 x 0.25"/>
      <sheetName val="Contenes"/>
      <sheetName val="Aceras"/>
      <sheetName val="Piso Horm. Estampado"/>
      <sheetName val="Block 6&quot; @ 0.20"/>
      <sheetName val="Block 6&quot; @ 0.40"/>
      <sheetName val="Block 6&quot; @ 0.80"/>
      <sheetName val="Block 8&quot; @ 0.20"/>
      <sheetName val="Block 8&quot; @ 0.40"/>
      <sheetName val="Block 8&quot; con Media @ 0.40 "/>
      <sheetName val="Block 8&quot; @ 0.80"/>
      <sheetName val="fraguche"/>
      <sheetName val="NATILLA PARED CEMT. GRIS"/>
      <sheetName val="Pañete techo"/>
      <sheetName val="Pañete int "/>
      <sheetName val="Pañete ext "/>
      <sheetName val="Pañete Pulido"/>
      <sheetName val="Fino Fondo Piscina "/>
      <sheetName val="Mocheta "/>
      <sheetName val="Canto "/>
      <sheetName val="REPELLO"/>
      <sheetName val="Estrias"/>
      <sheetName val="goteros colgantes"/>
      <sheetName val="Coloc piso ceramica"/>
      <sheetName val="Coloc piso marmol"/>
      <sheetName val="Piso Marmol Loco"/>
      <sheetName val="Huella de Marmol Loco"/>
      <sheetName val="Anal. de Huella y Contrahuella"/>
      <sheetName val="Zocalo de Marmol"/>
      <sheetName val="Zocalo de ceramica"/>
      <sheetName val="Revestimiento coralina"/>
      <sheetName val="Revestimiento Ceramica"/>
      <sheetName val="Cenefa"/>
      <sheetName val="Fino Techo Plano"/>
      <sheetName val="Fino Techo Inclinado"/>
      <sheetName val="Zabaleta"/>
      <sheetName val="Antepecho"/>
      <sheetName val="tejas"/>
      <sheetName val="Caballete tejas"/>
      <sheetName val="Pintura int"/>
      <sheetName val="Pintura ext "/>
      <sheetName val="Pintura Epoxica"/>
      <sheetName val="facilidad lavadora"/>
      <sheetName val="facilidad para sacadora"/>
      <sheetName val="lavadero"/>
      <sheetName val="inodoro1"/>
      <sheetName val="bañera1"/>
      <sheetName val="Dp 1"/>
      <sheetName val="Venti.de3&quot;1ro"/>
      <sheetName val="Bajante de Descarga 4&quot;"/>
      <sheetName val="Bajante de Descarga 3&quot;"/>
      <sheetName val="lavamanos1 "/>
      <sheetName val="fregadero1"/>
      <sheetName val="Calentador1"/>
      <sheetName val="bajante pluvial1"/>
      <sheetName val="Col.h2o so 0.75"/>
      <sheetName val="Tuberia 1&quot;"/>
      <sheetName val="Tuberia 1.5&quot;"/>
      <sheetName val="Arrastre 4&quot;"/>
      <sheetName val="Arrastre 6&quot; "/>
      <sheetName val="Arrastre 8&quot;"/>
      <sheetName val="Registro de Inspeccion"/>
      <sheetName val="Registro de Inspeccion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ex. RG"/>
      <sheetName val="ex.SCI"/>
      <sheetName val="ex.AR"/>
      <sheetName val="ex.AP"/>
      <sheetName val="var.B( 7,8)"/>
      <sheetName val="var.A(13,14)"/>
      <sheetName val="Tipo B"/>
      <sheetName val="Tipo A"/>
      <sheetName val="ana"/>
      <sheetName val="pre"/>
      <sheetName val="in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1">
          <cell r="F21">
            <v>142.75</v>
          </cell>
        </row>
        <row r="27">
          <cell r="F27">
            <v>564</v>
          </cell>
        </row>
        <row r="35">
          <cell r="F35">
            <v>410.05999999999995</v>
          </cell>
        </row>
        <row r="41">
          <cell r="F41">
            <v>82.03</v>
          </cell>
        </row>
        <row r="213">
          <cell r="F213">
            <v>1069.1400000000001</v>
          </cell>
        </row>
        <row r="234">
          <cell r="F234">
            <v>284.84000000000003</v>
          </cell>
        </row>
        <row r="426">
          <cell r="F426">
            <v>3600.7700000000004</v>
          </cell>
        </row>
        <row r="647">
          <cell r="F647">
            <v>1620.6599999999999</v>
          </cell>
        </row>
        <row r="653">
          <cell r="F653">
            <v>1262.0599999999997</v>
          </cell>
        </row>
        <row r="659">
          <cell r="F659">
            <v>610.08000000000004</v>
          </cell>
        </row>
        <row r="665">
          <cell r="F665">
            <v>386.54</v>
          </cell>
        </row>
        <row r="671">
          <cell r="F671">
            <v>135.06</v>
          </cell>
        </row>
        <row r="677">
          <cell r="F677">
            <v>3393.42</v>
          </cell>
        </row>
        <row r="683">
          <cell r="F683">
            <v>2176.62</v>
          </cell>
        </row>
        <row r="689">
          <cell r="F689">
            <v>329.4</v>
          </cell>
        </row>
        <row r="695">
          <cell r="F695">
            <v>3257.1099999999997</v>
          </cell>
        </row>
        <row r="701">
          <cell r="F701">
            <v>1571.76</v>
          </cell>
        </row>
        <row r="707">
          <cell r="F707">
            <v>518.24</v>
          </cell>
        </row>
        <row r="713">
          <cell r="F713">
            <v>211.56</v>
          </cell>
        </row>
        <row r="719">
          <cell r="F719">
            <v>3582.8199999999997</v>
          </cell>
        </row>
        <row r="725">
          <cell r="F725">
            <v>1728.94</v>
          </cell>
        </row>
        <row r="731">
          <cell r="F731">
            <v>2013.3400000000001</v>
          </cell>
        </row>
        <row r="737">
          <cell r="F737">
            <v>1677.77</v>
          </cell>
        </row>
        <row r="743">
          <cell r="F743">
            <v>1510.0000000000002</v>
          </cell>
        </row>
        <row r="749">
          <cell r="F749">
            <v>460.8</v>
          </cell>
        </row>
        <row r="755">
          <cell r="F755">
            <v>414.71999999999997</v>
          </cell>
        </row>
        <row r="761">
          <cell r="F761">
            <v>239.52999999999997</v>
          </cell>
        </row>
        <row r="767">
          <cell r="F767">
            <v>2798.51</v>
          </cell>
        </row>
        <row r="773">
          <cell r="F773">
            <v>1221.06</v>
          </cell>
        </row>
        <row r="779">
          <cell r="F779">
            <v>435.89</v>
          </cell>
        </row>
        <row r="785">
          <cell r="F785">
            <v>5364.1599999999989</v>
          </cell>
        </row>
        <row r="791">
          <cell r="F791">
            <v>8220.8799999999992</v>
          </cell>
        </row>
        <row r="797">
          <cell r="F797">
            <v>6318.29</v>
          </cell>
        </row>
        <row r="803">
          <cell r="F803">
            <v>4000.85</v>
          </cell>
        </row>
        <row r="824">
          <cell r="F824">
            <v>50551.7</v>
          </cell>
        </row>
        <row r="832">
          <cell r="F832">
            <v>11718.67</v>
          </cell>
        </row>
        <row r="840">
          <cell r="F840">
            <v>6282.4399999999987</v>
          </cell>
        </row>
        <row r="878">
          <cell r="F878">
            <v>212501.19</v>
          </cell>
        </row>
        <row r="887">
          <cell r="F887">
            <v>1467.14</v>
          </cell>
        </row>
        <row r="895">
          <cell r="F895">
            <v>945.91</v>
          </cell>
        </row>
        <row r="901">
          <cell r="F901">
            <v>339.15999999999997</v>
          </cell>
        </row>
        <row r="916">
          <cell r="F916">
            <v>20898.949117600001</v>
          </cell>
        </row>
        <row r="931">
          <cell r="F931">
            <v>38337.545294559997</v>
          </cell>
        </row>
        <row r="952">
          <cell r="F952">
            <v>267679.75284425</v>
          </cell>
        </row>
        <row r="982">
          <cell r="F982">
            <v>539489.00374198309</v>
          </cell>
        </row>
        <row r="1003">
          <cell r="F1003">
            <v>82067.61</v>
          </cell>
        </row>
        <row r="1021">
          <cell r="F1021">
            <v>32718.109612</v>
          </cell>
        </row>
        <row r="1029">
          <cell r="F1029">
            <v>5123.18</v>
          </cell>
        </row>
        <row r="1036">
          <cell r="F1036">
            <v>2760.14</v>
          </cell>
        </row>
        <row r="1043">
          <cell r="F1043">
            <v>1564.3</v>
          </cell>
        </row>
        <row r="1050">
          <cell r="F1050">
            <v>1018.4399999999999</v>
          </cell>
        </row>
        <row r="1057">
          <cell r="F1057">
            <v>4513.0199999999995</v>
          </cell>
        </row>
        <row r="1064">
          <cell r="F1064">
            <v>1742.65</v>
          </cell>
        </row>
        <row r="1071">
          <cell r="F1071">
            <v>519.92000000000007</v>
          </cell>
        </row>
        <row r="1078">
          <cell r="F1078">
            <v>1813.64</v>
          </cell>
        </row>
        <row r="1085">
          <cell r="F1085">
            <v>392.14000000000004</v>
          </cell>
        </row>
        <row r="1092">
          <cell r="F1092">
            <v>5400.42</v>
          </cell>
        </row>
        <row r="1099">
          <cell r="F1099">
            <v>1510.0600000000002</v>
          </cell>
        </row>
        <row r="1106">
          <cell r="F1106">
            <v>420.53</v>
          </cell>
        </row>
        <row r="1113">
          <cell r="F1113">
            <v>1943.1100000000001</v>
          </cell>
        </row>
        <row r="1120">
          <cell r="F1120">
            <v>2724.0200000000004</v>
          </cell>
        </row>
        <row r="1127">
          <cell r="F1127">
            <v>919.15000000000009</v>
          </cell>
        </row>
        <row r="1134">
          <cell r="F1134">
            <v>3859.9000000000005</v>
          </cell>
        </row>
        <row r="1141">
          <cell r="F1141">
            <v>1181.82</v>
          </cell>
        </row>
        <row r="1148">
          <cell r="F1148">
            <v>321.14</v>
          </cell>
        </row>
        <row r="1164">
          <cell r="F1164">
            <v>130685.57</v>
          </cell>
        </row>
        <row r="1171">
          <cell r="F1171">
            <v>403.8</v>
          </cell>
        </row>
        <row r="1177">
          <cell r="F1177">
            <v>282.67</v>
          </cell>
        </row>
        <row r="1183">
          <cell r="F1183">
            <v>224.34999999999997</v>
          </cell>
        </row>
        <row r="1189">
          <cell r="F1189">
            <v>99.4</v>
          </cell>
        </row>
        <row r="1195">
          <cell r="F1195">
            <v>61.07</v>
          </cell>
        </row>
        <row r="1201">
          <cell r="F1201">
            <v>40.61999999999999</v>
          </cell>
        </row>
        <row r="1207">
          <cell r="F1207">
            <v>86.179999999999993</v>
          </cell>
        </row>
        <row r="1213">
          <cell r="F1213">
            <v>30.310000000000002</v>
          </cell>
        </row>
        <row r="1219">
          <cell r="F1219">
            <v>18.610000000000003</v>
          </cell>
        </row>
        <row r="1225">
          <cell r="F1225">
            <v>627.56000000000006</v>
          </cell>
        </row>
        <row r="1231">
          <cell r="F1231">
            <v>187.42000000000002</v>
          </cell>
        </row>
        <row r="1237">
          <cell r="F1237">
            <v>168.68</v>
          </cell>
        </row>
        <row r="1243">
          <cell r="F1243">
            <v>690.31999999999994</v>
          </cell>
        </row>
        <row r="1249">
          <cell r="F1249">
            <v>570.06000000000006</v>
          </cell>
        </row>
        <row r="1255">
          <cell r="F1255">
            <v>232.70000000000002</v>
          </cell>
        </row>
        <row r="1261">
          <cell r="F1261">
            <v>206.16000000000003</v>
          </cell>
        </row>
        <row r="1267">
          <cell r="F1267">
            <v>506.88</v>
          </cell>
        </row>
        <row r="1273">
          <cell r="F1273">
            <v>374.83000000000004</v>
          </cell>
        </row>
        <row r="1279">
          <cell r="F1279">
            <v>309.77999999999997</v>
          </cell>
        </row>
        <row r="1285">
          <cell r="F1285">
            <v>278.81</v>
          </cell>
        </row>
        <row r="1291">
          <cell r="F1291">
            <v>263.32</v>
          </cell>
        </row>
        <row r="1297">
          <cell r="F1297">
            <v>217.76</v>
          </cell>
        </row>
        <row r="1303">
          <cell r="F1303">
            <v>195.98</v>
          </cell>
        </row>
        <row r="1309">
          <cell r="F1309">
            <v>78.099999999999994</v>
          </cell>
        </row>
        <row r="1315">
          <cell r="F1315">
            <v>70.989999999999995</v>
          </cell>
        </row>
        <row r="1321">
          <cell r="F1321">
            <v>92.48</v>
          </cell>
        </row>
        <row r="1327">
          <cell r="F1327">
            <v>61.66</v>
          </cell>
        </row>
        <row r="1333">
          <cell r="F1333">
            <v>2555.71</v>
          </cell>
        </row>
        <row r="1339">
          <cell r="F1339">
            <v>1703.81</v>
          </cell>
        </row>
        <row r="1345">
          <cell r="F1345">
            <v>979.68999999999994</v>
          </cell>
        </row>
        <row r="1351">
          <cell r="F1351">
            <v>372.59</v>
          </cell>
        </row>
        <row r="1357">
          <cell r="F1357">
            <v>372.59</v>
          </cell>
        </row>
        <row r="1363">
          <cell r="F1363">
            <v>372.59</v>
          </cell>
        </row>
        <row r="1369">
          <cell r="F1369">
            <v>372.59</v>
          </cell>
        </row>
        <row r="1375">
          <cell r="F1375">
            <v>979.68999999999994</v>
          </cell>
        </row>
        <row r="1381">
          <cell r="F1381">
            <v>35339.82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leno de Zanjas Tuberias _2_"/>
      <sheetName val="Caract_ Proy_"/>
      <sheetName val="Precios"/>
      <sheetName val="Insumo"/>
      <sheetName val="M_O_"/>
      <sheetName val="Presupuesto"/>
      <sheetName val="E_y H_"/>
      <sheetName val="Anal_Costo"/>
      <sheetName val="remocion de capa vegetal"/>
      <sheetName val="Replanteo"/>
      <sheetName val="excavaciones"/>
      <sheetName val="Mov_ Tierra"/>
      <sheetName val="charrancha"/>
      <sheetName val="relleno de Zanjas Tuberias"/>
      <sheetName val="Coeficientes de expansión"/>
      <sheetName val="Analisis tab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D9" t="str">
            <v>EYH-002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AN"/>
      <sheetName val="Indice"/>
      <sheetName val="MOJornal"/>
      <sheetName val="MOCuadrillas"/>
      <sheetName val="Rndmto"/>
      <sheetName val="Herram"/>
      <sheetName val="Ins"/>
      <sheetName val="RESUMEN"/>
      <sheetName val="ANALISIS MT"/>
      <sheetName val="Movimiento_Tierra"/>
      <sheetName val="Boleteria"/>
      <sheetName val="Paisajismo"/>
      <sheetName val="Anfiteatro"/>
      <sheetName val="Servicios_Sanitarios"/>
      <sheetName val="Servicios Electricos"/>
      <sheetName val="Ana"/>
      <sheetName val="Administrativo"/>
      <sheetName val="Camerinos"/>
      <sheetName val="Control_Parqueo"/>
      <sheetName val="Cancha"/>
      <sheetName val="Parqueo"/>
      <sheetName val="Casetas"/>
      <sheetName val="Analisis Lum Paisaj"/>
      <sheetName val="Bases Elect"/>
      <sheetName val="Analisis de costos elect"/>
    </sheetNames>
    <sheetDataSet>
      <sheetData sheetId="0"/>
      <sheetData sheetId="1"/>
      <sheetData sheetId="2"/>
      <sheetData sheetId="3"/>
      <sheetData sheetId="4"/>
      <sheetData sheetId="5"/>
      <sheetData sheetId="6">
        <row r="132">
          <cell r="H132">
            <v>672.6</v>
          </cell>
        </row>
      </sheetData>
      <sheetData sheetId="7"/>
      <sheetData sheetId="8"/>
      <sheetData sheetId="9"/>
      <sheetData sheetId="10">
        <row r="48">
          <cell r="B48" t="str">
            <v>P3-01, Puerta de Celosía con Vidrio Reflectivo, 0.90x2.10</v>
          </cell>
        </row>
      </sheetData>
      <sheetData sheetId="11">
        <row r="17">
          <cell r="B17" t="str">
            <v>PAISAJE BLANDO (PAISAJISMO)</v>
          </cell>
        </row>
      </sheetData>
      <sheetData sheetId="12"/>
      <sheetData sheetId="13"/>
      <sheetData sheetId="14"/>
      <sheetData sheetId="15"/>
      <sheetData sheetId="16">
        <row r="36">
          <cell r="B36" t="str">
            <v>P1-01, Puerta Corrediza de Vidrio Templado, 1.05x2.66</v>
          </cell>
        </row>
      </sheetData>
      <sheetData sheetId="17">
        <row r="42">
          <cell r="B42" t="str">
            <v>Corrediza Panoramah en Cristal</v>
          </cell>
        </row>
      </sheetData>
      <sheetData sheetId="18">
        <row r="50">
          <cell r="B50" t="str">
            <v>V01, Ventana de Celosías con Vidrio Reflectivo, 3.60x2.00</v>
          </cell>
        </row>
      </sheetData>
      <sheetData sheetId="19">
        <row r="35">
          <cell r="B35" t="str">
            <v>Tableros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nativa B(pista)"/>
      <sheetName val="Alternativa B(carreteo)"/>
      <sheetName val="Alternativa Nueva Ruta pista"/>
      <sheetName val="Alternativa Nueva Ruta carreteo"/>
      <sheetName val="Alternativa C(AGREGADOS)tritura"/>
      <sheetName val="Alternativa C(AGREGADOS)transpo"/>
      <sheetName val="Alternativa C(AGREGADOS)tra (2)"/>
      <sheetName val="Alternativa B Rampa ruta 1"/>
      <sheetName val="Alternativa B rampa ruta 2"/>
      <sheetName val="Const. desvio"/>
      <sheetName val="Tabla Reajuste costos"/>
      <sheetName val="Tabla Reajuste costos resumida"/>
      <sheetName val="Partidas Generales"/>
      <sheetName val="Mov. tierra"/>
      <sheetName val="Pavimento en Pista"/>
      <sheetName val="Pavimentos Alt. B"/>
      <sheetName val="Pavimentos Alt. B nueva ruta"/>
      <sheetName val="Obras Misceláneas"/>
      <sheetName val="Lista de Precios"/>
      <sheetName val="Análisis Soporte"/>
      <sheetName val="Reclamador de caminos"/>
      <sheetName val="Reclamador de caminos (2)"/>
      <sheetName val="Trituradora"/>
      <sheetName val="Trituradora (2)"/>
      <sheetName val="Planta Eléctrica"/>
      <sheetName val="Planta Eléctrica (2)"/>
      <sheetName val="Lavador"/>
      <sheetName val="Lavador (2)"/>
      <sheetName val="Oferta Negrito Mov. Tierra"/>
      <sheetName val="Oferta Negrito trituración"/>
      <sheetName val="Programa Equipos"/>
      <sheetName val="Equipos Necesarios"/>
      <sheetName val="ESTRUCTURA PISTA"/>
      <sheetName val="ESTRUCTURA TAXIWAY"/>
      <sheetName val="Calculo de Volumen"/>
      <sheetName val="Alternativa_B(pista)"/>
      <sheetName val="Alternativa_B(carreteo)"/>
      <sheetName val="Alternativa_Nueva_Ruta_pista"/>
      <sheetName val="Alternativa_Nueva_Ruta_carreteo"/>
      <sheetName val="Alternativa_C(AGREGADOS)tritura"/>
      <sheetName val="Alternativa_C(AGREGADOS)transpo"/>
      <sheetName val="Alternativa_C(AGREGADOS)tra_(2)"/>
      <sheetName val="Alternativa_B_Rampa_ruta_1"/>
      <sheetName val="Alternativa_B_rampa_ruta_2"/>
      <sheetName val="Const__desvio"/>
      <sheetName val="Tabla_Reajuste_costos"/>
      <sheetName val="Tabla_Reajuste_costos_resumida"/>
      <sheetName val="Partidas_Generales"/>
      <sheetName val="Mov__tierra"/>
      <sheetName val="Pavimento_en_Pista"/>
      <sheetName val="Pavimentos_Alt__B"/>
      <sheetName val="Pavimentos_Alt__B_nueva_ruta"/>
      <sheetName val="Obras_Misceláneas"/>
      <sheetName val="Lista_de_Precios"/>
      <sheetName val="Análisis_Soporte"/>
      <sheetName val="Reclamador_de_caminos"/>
      <sheetName val="Reclamador_de_caminos_(2)"/>
      <sheetName val="Trituradora_(2)"/>
      <sheetName val="Planta_Eléctrica"/>
      <sheetName val="Planta_Eléctrica_(2)"/>
      <sheetName val="Lavador_(2)"/>
      <sheetName val="Oferta_Negrito_Mov__Tierra"/>
      <sheetName val="Oferta_Negrito_trituración"/>
      <sheetName val="Programa_Equipos"/>
      <sheetName val="Equipos_Necesarios"/>
      <sheetName val="ESTRUCTURA_PISTA"/>
      <sheetName val="ESTRUCTURA_TAXIWAY"/>
      <sheetName val="Calculo_de_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F4" t="str">
            <v>FECHA: MAYO DE 1999</v>
          </cell>
        </row>
        <row r="9">
          <cell r="D9" t="str">
            <v>C:\CONCURSO\OFERTA\SEOPC\BOCACHIC\AEROMANA.XLS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CIVIL"/>
      <sheetName val="RESUMEN PI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1"/>
      <sheetName val="Materiales"/>
      <sheetName val="Mano de Obra"/>
      <sheetName val="Equipos"/>
      <sheetName val="Analisis Tierra"/>
      <sheetName val="Analisis Mezclas"/>
      <sheetName val="Analisis Horm."/>
      <sheetName val="Analisis subir"/>
      <sheetName val="Analisis albañil"/>
      <sheetName val="Analisis Elect."/>
      <sheetName val="Analisis Sanit."/>
      <sheetName val="Analisis Varios"/>
      <sheetName val="Jornales"/>
      <sheetName val="Sub-Contratos"/>
      <sheetName val="Logos"/>
      <sheetName val="Atajos"/>
      <sheetName val="Contenido"/>
      <sheetName val="Subti"/>
      <sheetName val="Acarreos "/>
      <sheetName val="C.Resumen"/>
      <sheetName val="Prov."/>
      <sheetName val="Maest."/>
      <sheetName val="FAnalisis"/>
      <sheetName val="PMovT."/>
      <sheetName val="Palb"/>
      <sheetName val="Pelct"/>
      <sheetName val="Phor"/>
      <sheetName val="Pmez"/>
      <sheetName val="Psan"/>
      <sheetName val="Pvar"/>
      <sheetName val="Especif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4">
          <cell r="G44">
            <v>4412.2546480492565</v>
          </cell>
        </row>
        <row r="121">
          <cell r="G121">
            <v>11015.569844740681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12">
          <cell r="G1512">
            <v>3526.1216021874998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Unitarios de adic "/>
      <sheetName val="Analisis de Madera y Acero"/>
      <sheetName val="Análisis Listo Tramo I"/>
      <sheetName val="Diseño f'c"/>
      <sheetName val="Análisis MACM"/>
      <sheetName val="Hoja1"/>
      <sheetName val="para project"/>
      <sheetName val="presupuesto las terrenas"/>
      <sheetName val="Limp.Desm.Dest.Tipo B"/>
      <sheetName val="Cunetas en pie de talud"/>
      <sheetName val="Excav.Mat.Inserv. 60mts A.L."/>
      <sheetName val="2.05 Sum Exc. de Prestamo Caso1"/>
      <sheetName val="Nivelacion Zona de bote"/>
      <sheetName val="Escarificación de Superficie"/>
      <sheetName val="Ac. Adic Mat. Bote Mat Inserv "/>
      <sheetName val="Acarre Sum Exc. de Prestamo "/>
      <sheetName val="Acarreo Adic. Mat. Base"/>
      <sheetName val="Terminacion de Sub-Rasante"/>
      <sheetName val="Mat. Base"/>
      <sheetName val="Riego de Adherencia"/>
      <sheetName val="Riego de Imprimacion"/>
      <sheetName val="Exc.para estruct 3.0-4.50"/>
      <sheetName val="Colocacion de Tuberias Ø36&quot;"/>
      <sheetName val="Colocacion de Tuberias Ø48&quot;"/>
      <sheetName val="Colocacion Asiento de Arena"/>
      <sheetName val="Exc. a Mano en Agua"/>
      <sheetName val="Muros de Sacos  Provisionales"/>
      <sheetName val="Canalizacion"/>
      <sheetName val="Cargas Sociales"/>
      <sheetName val="Tarifas de Alquiler de Equi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Gastos_Generales"/>
      <sheetName val="Cub__01"/>
      <sheetName val="Analisis_Costo"/>
      <sheetName val="Materiales"/>
      <sheetName val="Salarios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INST. ELECTRICAS"/>
      <sheetName val="Presup AA 1ra Etapa Fase 1"/>
      <sheetName val="EDIFICIO COUNTERS"/>
      <sheetName val="VIALIDAD ACCESO A TERMINAL"/>
      <sheetName val="AREA EXTERIOR Y PARQUEO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RESUMEN Mov.Tierra"/>
      <sheetName val="Preliminares Mov. Tierra"/>
      <sheetName val="Analisis Mov. Tierras"/>
      <sheetName val="Soportes Mov. Tierra"/>
      <sheetName val="Costo horario Equipos"/>
      <sheetName val="M.O."/>
      <sheetName val="Precios"/>
      <sheetName val="Charrancha"/>
      <sheetName val="Verja en Plywood"/>
      <sheetName val="Hormigon 1.2.4"/>
      <sheetName val="Hormigon 1.3.5"/>
      <sheetName val="Mortero colc. piso"/>
      <sheetName val="Mortero para bloque"/>
      <sheetName val="Mortero para panete"/>
      <sheetName val="Zapata Z1 Migracion"/>
      <sheetName val="Zapata Z2 Migracion"/>
      <sheetName val="Zapata Z1"/>
      <sheetName val="Zapata Z2"/>
      <sheetName val="Zapata Z3"/>
      <sheetName val="Zapata Z4"/>
      <sheetName val="Zapata Z5"/>
      <sheetName val="Zapata Muro Hormigon"/>
      <sheetName val="Muro de Contencion"/>
      <sheetName val="Cabezales Alcantarillas"/>
      <sheetName val="Hormigon de Limpieza Zap."/>
      <sheetName val="Hormigon de Limpieza Zap. (2)"/>
      <sheetName val="Zapata Muro 6&quot;"/>
      <sheetName val="Zapata  Muro 8&quot;"/>
      <sheetName val="Dinteles"/>
      <sheetName val="Viga eje A"/>
      <sheetName val="Viga eje D"/>
      <sheetName val="Viga eje E"/>
      <sheetName val="Viga Soporte Escalera"/>
      <sheetName val="Viga eje 17"/>
      <sheetName val="Viga eje 12 Y 16"/>
      <sheetName val="Viga eje 13,14 Y 15"/>
      <sheetName val="Viga eje 18"/>
      <sheetName val="Viga eje B y C"/>
      <sheetName val="Viga eje C (Mezanine)"/>
      <sheetName val="Viga eje D (Mezanine)"/>
      <sheetName val="Viga eje E (Mezanine)"/>
      <sheetName val="Viga Mezanine (VM)"/>
      <sheetName val="Viga  Riostra"/>
      <sheetName val="Viga A, B, C y D prima"/>
      <sheetName val="Viga eje 1 y 4"/>
      <sheetName val="Viga eje 2 y 3"/>
      <sheetName val="Viga eje A prima Fascia"/>
      <sheetName val="Ca"/>
      <sheetName val="Columnas C1"/>
      <sheetName val="Menzulas en Columnas"/>
      <sheetName val="H.A. losas"/>
      <sheetName val="Losa Vuelo eje 1"/>
      <sheetName val="Losa Vuelo eje 4 y D prima"/>
      <sheetName val="Losa Completivo H.C."/>
      <sheetName val="Topping"/>
      <sheetName val="Torta de Piso Fibra"/>
      <sheetName val="Piso Frotado"/>
      <sheetName val="Piso Pulido"/>
      <sheetName val="Piso Horm. Malla"/>
      <sheetName val="Piso Fibra y Helicoptero"/>
      <sheetName val="Rampa Escalera"/>
      <sheetName val="Bordillo de Proteccion"/>
      <sheetName val="Bordillo Isleta 0.2 x 0.25"/>
      <sheetName val="Contenes"/>
      <sheetName val="Aceras"/>
      <sheetName val="Cunetas"/>
      <sheetName val="Block 6&quot; @ 0.40"/>
      <sheetName val="Block 6&quot; @ 0.60"/>
      <sheetName val="Block 6&quot; @ 0.80"/>
      <sheetName val="Block 8&quot; @ 0.20"/>
      <sheetName val="Block 8&quot; @ 0.40"/>
      <sheetName val="Block 8&quot; @ 0.60"/>
      <sheetName val="Block 8&quot; @ 0.80"/>
      <sheetName val="fraguche"/>
      <sheetName val="NATILLA PARED PEGAFORTE"/>
      <sheetName val="Pañete techo"/>
      <sheetName val="Pañete int "/>
      <sheetName val="Pañete ext "/>
      <sheetName val="Mocheta "/>
      <sheetName val="Canto "/>
      <sheetName val="REPELLO"/>
      <sheetName val="goteros colgantes"/>
      <sheetName val="Huella Esc. Porcelanato"/>
      <sheetName val="Piso Porcelanato"/>
      <sheetName val="Piso marmol Travertino"/>
      <sheetName val="Piso marmol Perlato Olimpo"/>
      <sheetName val="Zocalo de Porcelanato"/>
      <sheetName val="Zocalo de Marmol Travertino"/>
      <sheetName val="Zocalo de Marmol Perlato"/>
      <sheetName val="Revestimiento Porcelanato "/>
      <sheetName val="Revestimiento Marmol Travertino"/>
      <sheetName val="Cenefa"/>
      <sheetName val="Fino"/>
      <sheetName val="Zabaleta"/>
      <sheetName val="Pintura int. Acrilica"/>
      <sheetName val="Pintura int. Semi Gloss"/>
      <sheetName val="Pintura ext. Acrilica "/>
      <sheetName val="Pintura ext. Semi Gloss"/>
      <sheetName val="Pintura Trafico"/>
      <sheetName val="Pintura Acrilica Techo"/>
      <sheetName val="CISTERNA"/>
      <sheetName val="H.A. losa Cisterna"/>
      <sheetName val="Platea Cisterna"/>
      <sheetName val="Pañete Pulido"/>
      <sheetName val="Zabaleta Pulida"/>
      <sheetName val="Col Cisterna"/>
      <sheetName val="Muro de Cont. Cisterna"/>
      <sheetName val="Zapata Col. Cisterna"/>
      <sheetName val="Viga  Cistern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ENERALES"/>
      <sheetName val="VIALIDAD ACCESO A TERMINAL"/>
      <sheetName val="AREA EXTERIOR Y PARQUEOS"/>
      <sheetName val="EDIFICIO COUNTERS"/>
      <sheetName val="MEZZANINE"/>
      <sheetName val="MODULO DE BAÑOS PASAJEROS"/>
      <sheetName val="MODULO DE OFICINA"/>
      <sheetName val="PASARELA TRONCO"/>
      <sheetName val="AMPLIACION EDIFIFIO MIGRACION"/>
      <sheetName val="INST. SANITARIAS "/>
      <sheetName val="INST. ELECTRICAS"/>
      <sheetName val="CLIMATIZACION"/>
      <sheetName val="ANALISIS PARTIDAS"/>
      <sheetName val="ANALISIS AUXILIARES"/>
      <sheetName val="LISTADO DE INSUMO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ernativa B(pista)"/>
      <sheetName val="Alternativa B(carreteo)"/>
      <sheetName val="Alternativa Nueva Ruta pista"/>
      <sheetName val="Alternativa Nueva Ruta carreteo"/>
      <sheetName val="Alternativa C(AGREGADOS)tritura"/>
      <sheetName val="Alternativa C(AGREGADOS)transpo"/>
      <sheetName val="Alternativa C(AGREGADOS)tra (2)"/>
      <sheetName val="Alternativa B Rampa ruta 1"/>
      <sheetName val="Alternativa B rampa ruta 2"/>
      <sheetName val="Const. desvio"/>
      <sheetName val="Tabla Reajuste costos"/>
      <sheetName val="Tabla Reajuste costos resumida"/>
      <sheetName val="Partidas Generales"/>
      <sheetName val="Mov. tierra"/>
      <sheetName val="Pavimento en Pista"/>
      <sheetName val="Pavimentos Alt. B"/>
      <sheetName val="Pavimentos Alt. B nueva ruta"/>
      <sheetName val="Obras Misceláneas"/>
      <sheetName val="Lista de Precios"/>
      <sheetName val="Análisis Soporte"/>
      <sheetName val="Reclamador de caminos"/>
      <sheetName val="Reclamador de caminos (2)"/>
      <sheetName val="Trituradora"/>
      <sheetName val="Trituradora (2)"/>
      <sheetName val="Planta Eléctrica"/>
      <sheetName val="Planta Eléctrica (2)"/>
      <sheetName val="Lavador"/>
      <sheetName val="Lavador (2)"/>
      <sheetName val="Oferta Negrito Mov. Tierra"/>
      <sheetName val="Oferta Negrito trituración"/>
      <sheetName val="Programa Equipos"/>
      <sheetName val="Equipos Necesarios"/>
      <sheetName val="ESTRUCTURA PISTA"/>
      <sheetName val="ESTRUCTURA TAXIWAY"/>
      <sheetName val="Calculo de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F4" t="str">
            <v>FECHA: MAYO DE 1999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  <sheetName val="Precios"/>
    </sheetNames>
    <sheetDataSet>
      <sheetData sheetId="0"/>
      <sheetData sheetId="1"/>
      <sheetData sheetId="2"/>
      <sheetData sheetId="3" refreshError="1">
        <row r="2"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insumo"/>
      <sheetName val="Mezcla"/>
      <sheetName val="ana.h.a"/>
      <sheetName val="analisis"/>
      <sheetName val="Analisis Areas Ext."/>
      <sheetName val="Resumen"/>
      <sheetName val="exteriores"/>
      <sheetName val="edificio de 4 niveles"/>
      <sheetName val="v. exterior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ERIALES"/>
      <sheetName val="MATERIALES TODO COSTO"/>
      <sheetName val="LISTADO MANO OBRA"/>
      <sheetName val="LISTADO EQUIPOS"/>
      <sheetName val="ANALISIS PRECIO"/>
      <sheetName val="ANALISIS PRECIO AUXILIARES"/>
      <sheetName val="ANALISIS PRECIO SANITARIOS"/>
      <sheetName val="ANALISIS ELECTRICOS"/>
      <sheetName val="Hoja1"/>
    </sheetNames>
    <sheetDataSet>
      <sheetData sheetId="0" refreshError="1">
        <row r="36">
          <cell r="G36">
            <v>295.8</v>
          </cell>
        </row>
        <row r="60">
          <cell r="G60">
            <v>645</v>
          </cell>
        </row>
        <row r="70">
          <cell r="G70">
            <v>0.7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Edif. (6) A Apts."/>
      <sheetName val="Edif. (12) B Apts."/>
      <sheetName val="Edif. (12) C Apts."/>
      <sheetName val="Edif. (12) D Apts."/>
      <sheetName val="Edif. (12) E Apts."/>
      <sheetName val="Edif. (12) F Apts."/>
      <sheetName val="Edif. (12) G Apts."/>
      <sheetName val="Edif. (12) H Apts."/>
      <sheetName val="Edif. Administ"/>
      <sheetName val="Potencia Exterior"/>
      <sheetName val="Secundario Exterior"/>
      <sheetName val="ADICIONAL"/>
      <sheetName val="Analisis Alimentadores"/>
      <sheetName val="Analisis Exterior Electrico"/>
      <sheetName val="Analisis A.tipo"/>
      <sheetName val="Accesorios "/>
      <sheetName val="Alambres"/>
      <sheetName val="Materiales"/>
      <sheetName val="TAG"/>
    </sheetNames>
    <sheetDataSet>
      <sheetData sheetId="0" refreshError="1"/>
      <sheetData sheetId="1">
        <row r="2">
          <cell r="H2">
            <v>1.1000000000000001</v>
          </cell>
        </row>
        <row r="3">
          <cell r="H3">
            <v>34.5</v>
          </cell>
        </row>
        <row r="4">
          <cell r="H4">
            <v>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>
        <row r="1">
          <cell r="H1">
            <v>0.16</v>
          </cell>
        </row>
        <row r="2">
          <cell r="H2">
            <v>0.03</v>
          </cell>
        </row>
        <row r="15">
          <cell r="D15">
            <v>40.15</v>
          </cell>
          <cell r="H15">
            <v>30.49</v>
          </cell>
        </row>
        <row r="17">
          <cell r="D17">
            <v>65.239999999999995</v>
          </cell>
        </row>
        <row r="19">
          <cell r="D19">
            <v>94.09</v>
          </cell>
        </row>
        <row r="21">
          <cell r="D21">
            <v>47.67</v>
          </cell>
        </row>
        <row r="29">
          <cell r="D29">
            <v>479.17</v>
          </cell>
        </row>
        <row r="30">
          <cell r="D30">
            <v>138</v>
          </cell>
        </row>
        <row r="31">
          <cell r="H31">
            <v>232.99</v>
          </cell>
        </row>
        <row r="34">
          <cell r="D34">
            <v>45.16</v>
          </cell>
        </row>
        <row r="42">
          <cell r="D42">
            <v>22.34</v>
          </cell>
        </row>
        <row r="43">
          <cell r="D43">
            <v>16.73</v>
          </cell>
        </row>
        <row r="52">
          <cell r="D52">
            <v>30.49</v>
          </cell>
        </row>
        <row r="60">
          <cell r="D60">
            <v>65.709999999999994</v>
          </cell>
        </row>
        <row r="64">
          <cell r="D64">
            <v>622.42999999999995</v>
          </cell>
        </row>
      </sheetData>
      <sheetData sheetId="17">
        <row r="1">
          <cell r="D1">
            <v>0.16</v>
          </cell>
        </row>
        <row r="2">
          <cell r="D2">
            <v>0.03</v>
          </cell>
        </row>
        <row r="10">
          <cell r="C10">
            <v>2.5688200000000001</v>
          </cell>
        </row>
        <row r="11">
          <cell r="C11">
            <v>3.5843999999999996</v>
          </cell>
        </row>
        <row r="12">
          <cell r="C12">
            <v>6.51166</v>
          </cell>
        </row>
        <row r="13">
          <cell r="C13">
            <v>10.454500000000001</v>
          </cell>
        </row>
        <row r="14">
          <cell r="C14">
            <v>15.639931999999998</v>
          </cell>
        </row>
        <row r="15">
          <cell r="C15">
            <v>25.281967999999999</v>
          </cell>
        </row>
        <row r="16">
          <cell r="C16">
            <v>38.783208000000002</v>
          </cell>
        </row>
        <row r="17">
          <cell r="C17">
            <v>77.960699999999989</v>
          </cell>
        </row>
        <row r="18">
          <cell r="C18">
            <v>93.564787999999993</v>
          </cell>
        </row>
        <row r="19">
          <cell r="C19">
            <v>113.506</v>
          </cell>
        </row>
        <row r="20">
          <cell r="C20">
            <v>140.9864</v>
          </cell>
        </row>
        <row r="41">
          <cell r="C41">
            <v>82.441200000000009</v>
          </cell>
        </row>
      </sheetData>
      <sheetData sheetId="18">
        <row r="1">
          <cell r="I1">
            <v>0.16</v>
          </cell>
        </row>
        <row r="2">
          <cell r="I2">
            <v>0.03</v>
          </cell>
        </row>
        <row r="14">
          <cell r="H14">
            <v>43.01</v>
          </cell>
        </row>
        <row r="15">
          <cell r="C15">
            <v>5.5</v>
          </cell>
          <cell r="D15">
            <v>8.33</v>
          </cell>
          <cell r="E15">
            <v>11.58</v>
          </cell>
          <cell r="F15">
            <v>15.71</v>
          </cell>
          <cell r="H15">
            <v>109.66</v>
          </cell>
        </row>
        <row r="19">
          <cell r="C19">
            <v>53.77</v>
          </cell>
          <cell r="D19">
            <v>89.61</v>
          </cell>
          <cell r="E19">
            <v>143.38</v>
          </cell>
          <cell r="F19">
            <v>292.73</v>
          </cell>
          <cell r="G19">
            <v>388.31</v>
          </cell>
          <cell r="H19">
            <v>979.74</v>
          </cell>
        </row>
        <row r="20">
          <cell r="C20">
            <v>2.87</v>
          </cell>
          <cell r="D20">
            <v>4.4800000000000004</v>
          </cell>
          <cell r="E20">
            <v>10.16</v>
          </cell>
          <cell r="F20">
            <v>22.7</v>
          </cell>
          <cell r="G20">
            <v>26.29</v>
          </cell>
          <cell r="H20">
            <v>111.12</v>
          </cell>
        </row>
        <row r="21">
          <cell r="C21">
            <v>2.69</v>
          </cell>
          <cell r="D21">
            <v>5.91</v>
          </cell>
          <cell r="E21">
            <v>6.27</v>
          </cell>
          <cell r="F21">
            <v>19.059999999999999</v>
          </cell>
          <cell r="G21">
            <v>28.68</v>
          </cell>
          <cell r="H21">
            <v>89.61</v>
          </cell>
        </row>
        <row r="22">
          <cell r="C22">
            <v>5.38</v>
          </cell>
          <cell r="D22">
            <v>7.04</v>
          </cell>
          <cell r="E22">
            <v>11.35</v>
          </cell>
          <cell r="F22">
            <v>27.15</v>
          </cell>
          <cell r="H22">
            <v>105.14</v>
          </cell>
        </row>
        <row r="35">
          <cell r="D35">
            <v>16.13</v>
          </cell>
        </row>
        <row r="36">
          <cell r="D36">
            <v>29.87</v>
          </cell>
        </row>
        <row r="40">
          <cell r="D40">
            <v>34.049999999999997</v>
          </cell>
          <cell r="E40">
            <v>43.01</v>
          </cell>
          <cell r="F40">
            <v>107.53</v>
          </cell>
        </row>
        <row r="41">
          <cell r="D41">
            <v>57.35</v>
          </cell>
          <cell r="E41">
            <v>95.58</v>
          </cell>
          <cell r="F41">
            <v>227.01</v>
          </cell>
        </row>
        <row r="42">
          <cell r="D42">
            <v>52.57</v>
          </cell>
        </row>
        <row r="45">
          <cell r="H45">
            <v>3464.92</v>
          </cell>
        </row>
      </sheetData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ERIALES"/>
      <sheetName val="MATERIALES TODO COSTO"/>
      <sheetName val="LISTADO MANO OBRA"/>
      <sheetName val="LISTADO EQUIPOS"/>
      <sheetName val="ANALISIS PRECIO"/>
      <sheetName val="ANALISIS PRECIO AUXILIARES"/>
      <sheetName val="ANALISIS PRECIO SANITARIOS"/>
      <sheetName val="ANALISIS ELECTRICOS"/>
      <sheetName val="Hoja1"/>
      <sheetName val="Hoja2"/>
    </sheetNames>
    <sheetDataSet>
      <sheetData sheetId="0" refreshError="1">
        <row r="37">
          <cell r="G37">
            <v>625</v>
          </cell>
        </row>
        <row r="70">
          <cell r="G70">
            <v>0.7</v>
          </cell>
        </row>
        <row r="164">
          <cell r="G164">
            <v>35.520000000000003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ERIALES"/>
      <sheetName val="MATERIALES TODO COSTO"/>
      <sheetName val="LISTADO MANO OBRA"/>
      <sheetName val="LISTADO EQUIPOS"/>
      <sheetName val="ANALISIS PRECIO"/>
      <sheetName val="ANALISIS PRECIO AUXILIARES"/>
      <sheetName val="ANALISIS PRECIO SANITARIOS"/>
      <sheetName val="ANALISIS ELECTRICOS"/>
      <sheetName val="Hoja1"/>
    </sheetNames>
    <sheetDataSet>
      <sheetData sheetId="0" refreshError="1">
        <row r="48">
          <cell r="G48">
            <v>282.49</v>
          </cell>
        </row>
        <row r="165">
          <cell r="G165">
            <v>32.369999999999997</v>
          </cell>
        </row>
        <row r="168">
          <cell r="G168">
            <v>32.369999999999997</v>
          </cell>
        </row>
        <row r="216">
          <cell r="G216">
            <v>950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H138"/>
  <sheetViews>
    <sheetView showGridLines="0" tabSelected="1" view="pageBreakPreview" topLeftCell="A2" zoomScale="70" zoomScaleNormal="100" zoomScaleSheetLayoutView="70" workbookViewId="0">
      <selection activeCell="E14" sqref="E14:F111"/>
    </sheetView>
  </sheetViews>
  <sheetFormatPr defaultColWidth="11.42578125" defaultRowHeight="12.75"/>
  <cols>
    <col min="1" max="1" width="3.85546875" style="3" customWidth="1"/>
    <col min="2" max="2" width="50.85546875" style="5" customWidth="1"/>
    <col min="3" max="3" width="6.140625" style="6" customWidth="1"/>
    <col min="4" max="4" width="11.140625" style="35" customWidth="1"/>
    <col min="5" max="5" width="12.85546875" style="42" customWidth="1"/>
    <col min="6" max="6" width="17.140625" style="42" bestFit="1" customWidth="1"/>
    <col min="7" max="16384" width="11.42578125" style="1"/>
  </cols>
  <sheetData>
    <row r="1" spans="1:6" ht="18.75">
      <c r="A1" s="105"/>
      <c r="B1" s="105"/>
      <c r="C1" s="105"/>
      <c r="D1" s="105"/>
      <c r="E1" s="105"/>
      <c r="F1" s="105"/>
    </row>
    <row r="2" spans="1:6" ht="18.75">
      <c r="A2" s="21"/>
      <c r="B2" s="21"/>
      <c r="C2" s="21"/>
      <c r="D2" s="27"/>
      <c r="E2" s="38"/>
      <c r="F2" s="38"/>
    </row>
    <row r="3" spans="1:6" ht="18.75">
      <c r="A3" s="21"/>
      <c r="B3" s="21"/>
      <c r="C3" s="21"/>
      <c r="D3" s="27"/>
      <c r="E3" s="38"/>
      <c r="F3" s="38"/>
    </row>
    <row r="4" spans="1:6" ht="15">
      <c r="A4" s="106"/>
      <c r="B4" s="106"/>
      <c r="C4" s="106"/>
      <c r="D4" s="106"/>
      <c r="E4" s="106"/>
      <c r="F4" s="106"/>
    </row>
    <row r="5" spans="1:6" ht="19.149999999999999" customHeight="1">
      <c r="A5" s="107" t="s">
        <v>65</v>
      </c>
      <c r="B5" s="107"/>
      <c r="C5" s="107"/>
      <c r="D5" s="107"/>
      <c r="E5" s="107"/>
      <c r="F5" s="107"/>
    </row>
    <row r="6" spans="1:6">
      <c r="A6" s="57"/>
      <c r="B6" s="2" t="s">
        <v>62</v>
      </c>
      <c r="C6" s="108" t="s">
        <v>64</v>
      </c>
      <c r="D6" s="108"/>
      <c r="E6" s="108"/>
      <c r="F6" s="108"/>
    </row>
    <row r="7" spans="1:6" ht="30" customHeight="1">
      <c r="A7" s="58"/>
      <c r="B7" s="8" t="s">
        <v>63</v>
      </c>
      <c r="C7" s="109" t="s">
        <v>70</v>
      </c>
      <c r="D7" s="109"/>
      <c r="E7" s="109"/>
      <c r="F7" s="109"/>
    </row>
    <row r="8" spans="1:6" ht="15" customHeight="1">
      <c r="A8" s="58"/>
      <c r="B8" s="20" t="s">
        <v>66</v>
      </c>
      <c r="C8" s="22"/>
      <c r="D8" s="29"/>
      <c r="E8" s="28"/>
      <c r="F8" s="28"/>
    </row>
    <row r="9" spans="1:6" ht="18.75" customHeight="1" thickBot="1">
      <c r="A9" s="58"/>
      <c r="B9" s="59" t="s">
        <v>67</v>
      </c>
      <c r="C9" s="22"/>
      <c r="D9" s="29"/>
      <c r="E9" s="28"/>
      <c r="F9" s="28"/>
    </row>
    <row r="10" spans="1:6" s="4" customFormat="1">
      <c r="A10" s="99" t="s">
        <v>0</v>
      </c>
      <c r="B10" s="101" t="s">
        <v>56</v>
      </c>
      <c r="C10" s="101" t="s">
        <v>55</v>
      </c>
      <c r="D10" s="103" t="s">
        <v>54</v>
      </c>
      <c r="E10" s="39" t="s">
        <v>53</v>
      </c>
      <c r="F10" s="45" t="s">
        <v>52</v>
      </c>
    </row>
    <row r="11" spans="1:6" s="4" customFormat="1" ht="13.5" thickBot="1">
      <c r="A11" s="100"/>
      <c r="B11" s="102"/>
      <c r="C11" s="102"/>
      <c r="D11" s="104"/>
      <c r="E11" s="40" t="s">
        <v>51</v>
      </c>
      <c r="F11" s="46" t="s">
        <v>50</v>
      </c>
    </row>
    <row r="12" spans="1:6" ht="13.5" thickBot="1">
      <c r="A12" s="10"/>
      <c r="B12" s="11"/>
      <c r="C12" s="12"/>
      <c r="D12" s="30"/>
      <c r="E12" s="41"/>
      <c r="F12" s="41"/>
    </row>
    <row r="13" spans="1:6" s="8" customFormat="1" ht="13.5" thickBot="1">
      <c r="A13" s="13"/>
      <c r="B13" s="49" t="s">
        <v>49</v>
      </c>
      <c r="C13" s="14"/>
      <c r="D13" s="31"/>
      <c r="E13" s="16"/>
      <c r="F13" s="16"/>
    </row>
    <row r="14" spans="1:6" s="8" customFormat="1" ht="13.5" thickTop="1">
      <c r="A14" s="13"/>
      <c r="B14" s="15" t="s">
        <v>89</v>
      </c>
      <c r="C14" s="14" t="s">
        <v>19</v>
      </c>
      <c r="D14" s="31">
        <v>1</v>
      </c>
      <c r="E14" s="16"/>
      <c r="F14" s="16"/>
    </row>
    <row r="15" spans="1:6" s="8" customFormat="1" ht="13.5" thickBot="1">
      <c r="A15" s="13"/>
      <c r="B15" s="15" t="s">
        <v>48</v>
      </c>
      <c r="C15" s="14"/>
      <c r="D15" s="31"/>
      <c r="E15" s="16"/>
      <c r="F15" s="16"/>
    </row>
    <row r="16" spans="1:6" s="8" customFormat="1" ht="13.5" thickBot="1">
      <c r="A16" s="13"/>
      <c r="B16" s="50" t="s">
        <v>47</v>
      </c>
      <c r="C16" s="14"/>
      <c r="D16" s="31"/>
      <c r="E16" s="16"/>
      <c r="F16" s="16"/>
    </row>
    <row r="17" spans="1:6" s="8" customFormat="1" ht="26.25" thickTop="1">
      <c r="A17" s="13"/>
      <c r="B17" s="15" t="s">
        <v>46</v>
      </c>
      <c r="C17" s="14" t="s">
        <v>19</v>
      </c>
      <c r="D17" s="31">
        <v>1</v>
      </c>
      <c r="E17" s="16"/>
      <c r="F17" s="16"/>
    </row>
    <row r="18" spans="1:6" s="8" customFormat="1" ht="13.5" thickBot="1">
      <c r="A18" s="13"/>
      <c r="B18" s="15" t="s">
        <v>45</v>
      </c>
      <c r="C18" s="14" t="s">
        <v>44</v>
      </c>
      <c r="D18" s="31">
        <v>28</v>
      </c>
      <c r="E18" s="16"/>
      <c r="F18" s="16"/>
    </row>
    <row r="19" spans="1:6" ht="13.5" thickBot="1">
      <c r="A19" s="10"/>
      <c r="B19" s="51" t="s">
        <v>43</v>
      </c>
      <c r="C19" s="14"/>
      <c r="D19" s="31"/>
      <c r="E19" s="16"/>
      <c r="F19" s="16"/>
    </row>
    <row r="20" spans="1:6" ht="14.25" thickTop="1" thickBot="1">
      <c r="A20" s="10"/>
      <c r="B20" s="51" t="s">
        <v>42</v>
      </c>
      <c r="C20" s="14"/>
      <c r="D20" s="31"/>
      <c r="E20" s="16"/>
      <c r="F20" s="16"/>
    </row>
    <row r="21" spans="1:6" ht="39" thickTop="1">
      <c r="A21" s="10"/>
      <c r="B21" s="15" t="s">
        <v>29</v>
      </c>
      <c r="C21" s="14" t="s">
        <v>8</v>
      </c>
      <c r="D21" s="31">
        <v>162.28</v>
      </c>
      <c r="E21" s="16"/>
      <c r="F21" s="16"/>
    </row>
    <row r="22" spans="1:6" ht="38.25">
      <c r="A22" s="10"/>
      <c r="B22" s="15" t="s">
        <v>28</v>
      </c>
      <c r="C22" s="14" t="s">
        <v>8</v>
      </c>
      <c r="D22" s="31">
        <f>73.56</f>
        <v>73.56</v>
      </c>
      <c r="E22" s="16"/>
      <c r="F22" s="16"/>
    </row>
    <row r="23" spans="1:6">
      <c r="A23" s="10"/>
      <c r="B23" s="68" t="s">
        <v>92</v>
      </c>
      <c r="C23" s="69" t="s">
        <v>8</v>
      </c>
      <c r="D23" s="31">
        <f>373.12+2037.21</f>
        <v>2410.33</v>
      </c>
      <c r="E23" s="16"/>
      <c r="F23" s="16"/>
    </row>
    <row r="24" spans="1:6" ht="25.5">
      <c r="A24" s="10"/>
      <c r="B24" s="15" t="s">
        <v>41</v>
      </c>
      <c r="C24" s="14" t="s">
        <v>8</v>
      </c>
      <c r="D24" s="31">
        <f>373.12+2037.21</f>
        <v>2410.33</v>
      </c>
      <c r="E24" s="16"/>
      <c r="F24" s="16"/>
    </row>
    <row r="25" spans="1:6" ht="38.25">
      <c r="A25" s="10"/>
      <c r="B25" s="15" t="s">
        <v>40</v>
      </c>
      <c r="C25" s="14" t="s">
        <v>37</v>
      </c>
      <c r="D25" s="31">
        <v>32.24</v>
      </c>
      <c r="E25" s="16"/>
      <c r="F25" s="16"/>
    </row>
    <row r="26" spans="1:6" ht="13.5" thickBot="1">
      <c r="A26" s="10"/>
      <c r="B26" s="15" t="s">
        <v>30</v>
      </c>
      <c r="C26" s="14" t="s">
        <v>8</v>
      </c>
      <c r="D26" s="31">
        <f>+D24*0.8</f>
        <v>1928.2640000000001</v>
      </c>
      <c r="E26" s="16"/>
      <c r="F26" s="16"/>
    </row>
    <row r="27" spans="1:6" ht="13.5" thickBot="1">
      <c r="A27" s="10"/>
      <c r="B27" s="51" t="s">
        <v>39</v>
      </c>
      <c r="C27" s="14"/>
      <c r="D27" s="31"/>
      <c r="E27" s="16"/>
      <c r="F27" s="16"/>
    </row>
    <row r="28" spans="1:6" ht="13.5" thickTop="1">
      <c r="A28" s="10"/>
      <c r="B28" s="68" t="s">
        <v>92</v>
      </c>
      <c r="C28" s="69" t="s">
        <v>8</v>
      </c>
      <c r="D28" s="31">
        <f>65*3</f>
        <v>195</v>
      </c>
      <c r="E28" s="16"/>
      <c r="F28" s="16"/>
    </row>
    <row r="29" spans="1:6" ht="13.5" thickBot="1">
      <c r="A29" s="10"/>
      <c r="B29" s="15" t="s">
        <v>74</v>
      </c>
      <c r="C29" s="14" t="s">
        <v>8</v>
      </c>
      <c r="D29" s="31">
        <f>65*3</f>
        <v>195</v>
      </c>
      <c r="E29" s="16"/>
      <c r="F29" s="16"/>
    </row>
    <row r="30" spans="1:6" ht="13.5" thickBot="1">
      <c r="A30" s="10"/>
      <c r="B30" s="51" t="s">
        <v>38</v>
      </c>
      <c r="C30" s="14"/>
      <c r="D30" s="31"/>
      <c r="E30" s="16"/>
      <c r="F30" s="16"/>
    </row>
    <row r="31" spans="1:6" ht="13.5" thickTop="1">
      <c r="A31" s="10"/>
      <c r="B31" s="15" t="s">
        <v>72</v>
      </c>
      <c r="C31" s="14" t="s">
        <v>36</v>
      </c>
      <c r="D31" s="31">
        <f>12*4</f>
        <v>48</v>
      </c>
      <c r="E31" s="16"/>
      <c r="F31" s="16"/>
    </row>
    <row r="32" spans="1:6">
      <c r="A32" s="10"/>
      <c r="B32" s="15" t="s">
        <v>71</v>
      </c>
      <c r="C32" s="14" t="s">
        <v>8</v>
      </c>
      <c r="D32" s="31">
        <f>66.24*4</f>
        <v>264.95999999999998</v>
      </c>
      <c r="E32" s="16"/>
      <c r="F32" s="16"/>
    </row>
    <row r="33" spans="1:6">
      <c r="A33" s="10"/>
      <c r="B33" s="15" t="s">
        <v>73</v>
      </c>
      <c r="C33" s="14" t="s">
        <v>36</v>
      </c>
      <c r="D33" s="31">
        <f>8*4</f>
        <v>32</v>
      </c>
      <c r="E33" s="16"/>
      <c r="F33" s="16"/>
    </row>
    <row r="34" spans="1:6">
      <c r="A34" s="10"/>
      <c r="B34" s="68" t="s">
        <v>92</v>
      </c>
      <c r="C34" s="69" t="s">
        <v>8</v>
      </c>
      <c r="D34" s="31">
        <v>110.032</v>
      </c>
      <c r="E34" s="16"/>
      <c r="F34" s="16"/>
    </row>
    <row r="35" spans="1:6">
      <c r="A35" s="10"/>
      <c r="B35" s="15" t="s">
        <v>94</v>
      </c>
      <c r="C35" s="14" t="s">
        <v>8</v>
      </c>
      <c r="D35" s="31">
        <v>110.032</v>
      </c>
      <c r="E35" s="16"/>
      <c r="F35" s="16"/>
    </row>
    <row r="36" spans="1:6">
      <c r="A36" s="10"/>
      <c r="B36" s="15" t="s">
        <v>30</v>
      </c>
      <c r="C36" s="14" t="s">
        <v>8</v>
      </c>
      <c r="D36" s="31">
        <v>95.679999999999993</v>
      </c>
      <c r="E36" s="16"/>
      <c r="F36" s="16"/>
    </row>
    <row r="37" spans="1:6" ht="39" thickBot="1">
      <c r="A37" s="10"/>
      <c r="B37" s="15" t="s">
        <v>29</v>
      </c>
      <c r="C37" s="14" t="s">
        <v>8</v>
      </c>
      <c r="D37" s="31">
        <f>1.44*4</f>
        <v>5.76</v>
      </c>
      <c r="E37" s="16"/>
      <c r="F37" s="16"/>
    </row>
    <row r="38" spans="1:6" ht="13.5" thickBot="1">
      <c r="A38" s="10"/>
      <c r="B38" s="51" t="s">
        <v>35</v>
      </c>
      <c r="C38" s="14"/>
      <c r="D38" s="31"/>
      <c r="E38" s="16"/>
      <c r="F38" s="16"/>
    </row>
    <row r="39" spans="1:6" ht="13.5" thickTop="1">
      <c r="A39" s="10"/>
      <c r="B39" s="15" t="s">
        <v>34</v>
      </c>
      <c r="C39" s="14" t="s">
        <v>8</v>
      </c>
      <c r="D39" s="31">
        <v>24.72</v>
      </c>
      <c r="E39" s="16"/>
      <c r="F39" s="16"/>
    </row>
    <row r="40" spans="1:6">
      <c r="A40" s="10"/>
      <c r="B40" s="15" t="s">
        <v>103</v>
      </c>
      <c r="C40" s="14" t="s">
        <v>104</v>
      </c>
      <c r="D40" s="31">
        <v>165.19</v>
      </c>
      <c r="E40" s="16"/>
      <c r="F40" s="16"/>
    </row>
    <row r="41" spans="1:6">
      <c r="A41" s="10"/>
      <c r="B41" s="15" t="s">
        <v>30</v>
      </c>
      <c r="C41" s="14" t="s">
        <v>8</v>
      </c>
      <c r="D41" s="31">
        <v>165.19</v>
      </c>
      <c r="E41" s="16"/>
      <c r="F41" s="16"/>
    </row>
    <row r="42" spans="1:6" ht="38.25">
      <c r="A42" s="10"/>
      <c r="B42" s="15" t="s">
        <v>29</v>
      </c>
      <c r="C42" s="14" t="s">
        <v>8</v>
      </c>
      <c r="D42" s="31">
        <f>4.28*2</f>
        <v>8.56</v>
      </c>
      <c r="E42" s="16"/>
      <c r="F42" s="16"/>
    </row>
    <row r="43" spans="1:6" ht="38.25">
      <c r="A43" s="10"/>
      <c r="B43" s="15" t="s">
        <v>28</v>
      </c>
      <c r="C43" s="14" t="s">
        <v>8</v>
      </c>
      <c r="D43" s="31">
        <f>(96.39/2)+3.57</f>
        <v>51.765000000000001</v>
      </c>
      <c r="E43" s="16"/>
      <c r="F43" s="16"/>
    </row>
    <row r="44" spans="1:6" ht="13.5" thickBot="1">
      <c r="A44" s="10"/>
      <c r="B44" s="15" t="s">
        <v>33</v>
      </c>
      <c r="C44" s="14" t="s">
        <v>32</v>
      </c>
      <c r="D44" s="31">
        <v>1</v>
      </c>
      <c r="E44" s="16"/>
      <c r="F44" s="16"/>
    </row>
    <row r="45" spans="1:6" ht="13.5" thickBot="1">
      <c r="A45" s="10"/>
      <c r="B45" s="51" t="s">
        <v>31</v>
      </c>
      <c r="C45" s="14"/>
      <c r="D45" s="31"/>
      <c r="E45" s="16"/>
      <c r="F45" s="16"/>
    </row>
    <row r="46" spans="1:6" ht="13.5" thickTop="1">
      <c r="A46" s="10"/>
      <c r="B46" s="15" t="s">
        <v>30</v>
      </c>
      <c r="C46" s="14" t="s">
        <v>8</v>
      </c>
      <c r="D46" s="31">
        <v>202.1</v>
      </c>
      <c r="E46" s="16"/>
      <c r="F46" s="16"/>
    </row>
    <row r="47" spans="1:6" ht="38.25">
      <c r="A47" s="10"/>
      <c r="B47" s="15" t="s">
        <v>29</v>
      </c>
      <c r="C47" s="14" t="s">
        <v>8</v>
      </c>
      <c r="D47" s="31">
        <f>52.54*2+10.81</f>
        <v>115.89</v>
      </c>
      <c r="E47" s="16"/>
      <c r="F47" s="16"/>
    </row>
    <row r="48" spans="1:6" ht="38.25">
      <c r="A48" s="10"/>
      <c r="B48" s="15" t="s">
        <v>28</v>
      </c>
      <c r="C48" s="14" t="s">
        <v>8</v>
      </c>
      <c r="D48" s="31">
        <f>8.4+24.92</f>
        <v>33.32</v>
      </c>
      <c r="E48" s="16"/>
      <c r="F48" s="16"/>
    </row>
    <row r="49" spans="1:6" ht="38.25">
      <c r="A49" s="10"/>
      <c r="B49" s="70" t="s">
        <v>93</v>
      </c>
      <c r="C49" s="14" t="s">
        <v>8</v>
      </c>
      <c r="D49" s="32">
        <f>16*0.7*2.1</f>
        <v>23.52</v>
      </c>
      <c r="E49" s="16"/>
      <c r="F49" s="16"/>
    </row>
    <row r="50" spans="1:6" ht="13.5" thickBot="1">
      <c r="A50" s="10"/>
      <c r="B50" s="15"/>
      <c r="C50" s="14"/>
      <c r="D50" s="31"/>
      <c r="E50" s="16"/>
      <c r="F50" s="16"/>
    </row>
    <row r="51" spans="1:6" ht="13.5" thickBot="1">
      <c r="A51" s="10"/>
      <c r="B51" s="51" t="s">
        <v>27</v>
      </c>
      <c r="C51" s="14"/>
      <c r="D51" s="31"/>
      <c r="E51" s="16"/>
      <c r="F51" s="16"/>
    </row>
    <row r="52" spans="1:6" ht="13.5" thickTop="1">
      <c r="A52" s="10"/>
      <c r="B52" s="15" t="s">
        <v>26</v>
      </c>
      <c r="C52" s="14" t="s">
        <v>8</v>
      </c>
      <c r="D52" s="31">
        <f>729.67+406.84+318.3+122.1+1948.09+2410.33+2381</f>
        <v>8316.33</v>
      </c>
      <c r="E52" s="16"/>
      <c r="F52" s="16"/>
    </row>
    <row r="53" spans="1:6">
      <c r="A53" s="10"/>
      <c r="B53" s="15" t="s">
        <v>25</v>
      </c>
      <c r="C53" s="14" t="s">
        <v>8</v>
      </c>
      <c r="D53" s="31">
        <f>358.52+265.4+406.84+318.3+1948.09+2410.33</f>
        <v>5707.48</v>
      </c>
      <c r="E53" s="16"/>
      <c r="F53" s="16"/>
    </row>
    <row r="54" spans="1:6">
      <c r="A54" s="10"/>
      <c r="B54" s="15" t="s">
        <v>24</v>
      </c>
      <c r="C54" s="14" t="s">
        <v>8</v>
      </c>
      <c r="D54" s="31">
        <f>105.75+122.1+2381</f>
        <v>2608.85</v>
      </c>
      <c r="E54" s="16"/>
      <c r="F54" s="16"/>
    </row>
    <row r="55" spans="1:6">
      <c r="A55" s="10"/>
      <c r="B55" s="15" t="s">
        <v>23</v>
      </c>
      <c r="C55" s="14" t="s">
        <v>8</v>
      </c>
      <c r="D55" s="31">
        <f>+D21+D42</f>
        <v>170.84</v>
      </c>
      <c r="E55" s="16"/>
      <c r="F55" s="16"/>
    </row>
    <row r="56" spans="1:6">
      <c r="A56" s="10"/>
      <c r="B56" s="15" t="s">
        <v>22</v>
      </c>
      <c r="C56" s="14" t="s">
        <v>8</v>
      </c>
      <c r="D56" s="31">
        <f>10.12*31+(22*9.15)</f>
        <v>515.02</v>
      </c>
      <c r="E56" s="16"/>
      <c r="F56" s="16"/>
    </row>
    <row r="57" spans="1:6" ht="13.5" thickBot="1">
      <c r="A57" s="10"/>
      <c r="B57" s="15"/>
      <c r="C57" s="14"/>
      <c r="D57" s="31"/>
      <c r="E57" s="16"/>
      <c r="F57" s="16"/>
    </row>
    <row r="58" spans="1:6" ht="13.5" thickBot="1">
      <c r="A58" s="10"/>
      <c r="B58" s="51" t="s">
        <v>21</v>
      </c>
      <c r="C58" s="14"/>
      <c r="D58" s="31"/>
      <c r="E58" s="16"/>
      <c r="F58" s="16"/>
    </row>
    <row r="59" spans="1:6" ht="26.25" thickTop="1">
      <c r="A59" s="10"/>
      <c r="B59" s="15" t="s">
        <v>20</v>
      </c>
      <c r="C59" s="14" t="s">
        <v>8</v>
      </c>
      <c r="D59" s="31">
        <v>608</v>
      </c>
      <c r="E59" s="16"/>
      <c r="F59" s="16"/>
    </row>
    <row r="60" spans="1:6">
      <c r="A60" s="10"/>
      <c r="B60" s="19" t="s">
        <v>75</v>
      </c>
      <c r="C60" s="17" t="s">
        <v>8</v>
      </c>
      <c r="D60" s="31">
        <v>608</v>
      </c>
      <c r="E60" s="16"/>
      <c r="F60" s="16"/>
    </row>
    <row r="61" spans="1:6">
      <c r="A61" s="10"/>
      <c r="B61" s="19" t="s">
        <v>95</v>
      </c>
      <c r="C61" s="17" t="s">
        <v>86</v>
      </c>
      <c r="D61" s="31">
        <v>1</v>
      </c>
      <c r="E61" s="16"/>
      <c r="F61" s="16"/>
    </row>
    <row r="62" spans="1:6">
      <c r="A62" s="10"/>
      <c r="B62" s="19" t="s">
        <v>96</v>
      </c>
      <c r="C62" s="17" t="s">
        <v>32</v>
      </c>
      <c r="D62" s="31">
        <v>2</v>
      </c>
      <c r="E62" s="16"/>
      <c r="F62" s="16"/>
    </row>
    <row r="63" spans="1:6">
      <c r="A63" s="10"/>
      <c r="B63" s="15" t="s">
        <v>18</v>
      </c>
      <c r="C63" s="14" t="s">
        <v>8</v>
      </c>
      <c r="D63" s="31">
        <f>740.8*2</f>
        <v>1481.6</v>
      </c>
      <c r="E63" s="16"/>
      <c r="F63" s="16"/>
    </row>
    <row r="64" spans="1:6">
      <c r="A64" s="10"/>
      <c r="B64" s="23" t="s">
        <v>69</v>
      </c>
      <c r="C64" s="18" t="s">
        <v>68</v>
      </c>
      <c r="D64" s="33">
        <v>775.2</v>
      </c>
      <c r="E64" s="16"/>
      <c r="F64" s="16"/>
    </row>
    <row r="65" spans="1:6" ht="38.25">
      <c r="A65" s="10"/>
      <c r="B65" s="15" t="s">
        <v>17</v>
      </c>
      <c r="C65" s="14" t="s">
        <v>8</v>
      </c>
      <c r="D65" s="31">
        <f>48*2</f>
        <v>96</v>
      </c>
      <c r="E65" s="16"/>
      <c r="F65" s="16"/>
    </row>
    <row r="66" spans="1:6" ht="25.5">
      <c r="A66" s="10"/>
      <c r="B66" s="15" t="s">
        <v>16</v>
      </c>
      <c r="C66" s="14" t="s">
        <v>8</v>
      </c>
      <c r="D66" s="31">
        <f>(118.92*3)+(8*2*4)+(22*5)+(68*1.5)</f>
        <v>632.76</v>
      </c>
      <c r="E66" s="16"/>
      <c r="F66" s="16"/>
    </row>
    <row r="67" spans="1:6" ht="25.5">
      <c r="A67" s="10"/>
      <c r="B67" s="24" t="s">
        <v>15</v>
      </c>
      <c r="C67" s="14" t="s">
        <v>8</v>
      </c>
      <c r="D67" s="31">
        <f>(118.92*3)+(8*2*4)+(22*5)+(68*1.5)</f>
        <v>632.76</v>
      </c>
      <c r="E67" s="16"/>
      <c r="F67" s="16"/>
    </row>
    <row r="68" spans="1:6" ht="25.5">
      <c r="A68" s="10"/>
      <c r="B68" s="15" t="s">
        <v>14</v>
      </c>
      <c r="C68" s="14" t="s">
        <v>8</v>
      </c>
      <c r="D68" s="31">
        <f>75*0.6+(65*0.6)+(48*0.6)</f>
        <v>112.8</v>
      </c>
      <c r="E68" s="16"/>
      <c r="F68" s="16"/>
    </row>
    <row r="69" spans="1:6">
      <c r="A69" s="10"/>
      <c r="B69" s="15" t="s">
        <v>13</v>
      </c>
      <c r="C69" s="14" t="s">
        <v>8</v>
      </c>
      <c r="D69" s="31">
        <f>78+46+60</f>
        <v>184</v>
      </c>
      <c r="E69" s="16"/>
      <c r="F69" s="16"/>
    </row>
    <row r="70" spans="1:6">
      <c r="A70" s="10"/>
      <c r="B70" s="15" t="s">
        <v>12</v>
      </c>
      <c r="C70" s="14" t="s">
        <v>8</v>
      </c>
      <c r="D70" s="31">
        <f>14*10 +(65*1.2)+(48*0.7)</f>
        <v>251.6</v>
      </c>
      <c r="E70" s="16"/>
      <c r="F70" s="16"/>
    </row>
    <row r="71" spans="1:6">
      <c r="A71" s="10"/>
      <c r="B71" s="15" t="s">
        <v>11</v>
      </c>
      <c r="C71" s="14" t="s">
        <v>10</v>
      </c>
      <c r="D71" s="31">
        <v>1</v>
      </c>
      <c r="E71" s="16"/>
      <c r="F71" s="16"/>
    </row>
    <row r="72" spans="1:6">
      <c r="A72" s="10"/>
      <c r="B72" s="15" t="s">
        <v>76</v>
      </c>
      <c r="C72" s="14" t="s">
        <v>36</v>
      </c>
      <c r="D72" s="31">
        <v>8</v>
      </c>
      <c r="E72" s="16"/>
      <c r="F72" s="16"/>
    </row>
    <row r="73" spans="1:6">
      <c r="A73" s="10"/>
      <c r="B73" s="15" t="s">
        <v>77</v>
      </c>
      <c r="C73" s="14" t="s">
        <v>8</v>
      </c>
      <c r="D73" s="31">
        <f>240+50</f>
        <v>290</v>
      </c>
      <c r="E73" s="16"/>
      <c r="F73" s="16"/>
    </row>
    <row r="74" spans="1:6" ht="25.5">
      <c r="A74" s="10"/>
      <c r="B74" s="15" t="s">
        <v>78</v>
      </c>
      <c r="C74" s="14" t="s">
        <v>36</v>
      </c>
      <c r="D74" s="31">
        <v>250</v>
      </c>
      <c r="E74" s="16"/>
      <c r="F74" s="16"/>
    </row>
    <row r="75" spans="1:6">
      <c r="A75" s="10"/>
      <c r="B75" s="19" t="s">
        <v>85</v>
      </c>
      <c r="C75" s="14" t="s">
        <v>32</v>
      </c>
      <c r="D75" s="34">
        <v>1</v>
      </c>
      <c r="E75" s="16"/>
      <c r="F75" s="16"/>
    </row>
    <row r="76" spans="1:6">
      <c r="A76" s="10"/>
      <c r="B76" s="47" t="s">
        <v>88</v>
      </c>
      <c r="C76" s="14" t="s">
        <v>32</v>
      </c>
      <c r="D76" s="34">
        <v>1</v>
      </c>
      <c r="E76" s="16"/>
      <c r="F76" s="16"/>
    </row>
    <row r="77" spans="1:6">
      <c r="A77" s="10"/>
      <c r="B77" s="87" t="s">
        <v>113</v>
      </c>
      <c r="C77" s="87" t="s">
        <v>86</v>
      </c>
      <c r="D77" s="34">
        <v>1</v>
      </c>
      <c r="E77" s="16"/>
      <c r="F77" s="16"/>
    </row>
    <row r="78" spans="1:6">
      <c r="A78" s="10"/>
      <c r="B78" s="87" t="s">
        <v>114</v>
      </c>
      <c r="C78" s="87" t="s">
        <v>86</v>
      </c>
      <c r="D78" s="34">
        <v>1</v>
      </c>
      <c r="E78" s="16"/>
      <c r="F78" s="16"/>
    </row>
    <row r="79" spans="1:6">
      <c r="A79" s="10"/>
      <c r="B79" s="88" t="s">
        <v>115</v>
      </c>
      <c r="C79" s="87" t="s">
        <v>36</v>
      </c>
      <c r="D79" s="34">
        <v>1</v>
      </c>
      <c r="E79" s="16"/>
      <c r="F79" s="16"/>
    </row>
    <row r="80" spans="1:6">
      <c r="A80" s="10"/>
      <c r="B80" s="87" t="s">
        <v>116</v>
      </c>
      <c r="C80" s="87" t="s">
        <v>86</v>
      </c>
      <c r="D80" s="34">
        <v>1</v>
      </c>
      <c r="E80" s="16"/>
      <c r="F80" s="16"/>
    </row>
    <row r="81" spans="1:8">
      <c r="A81" s="10"/>
      <c r="B81" s="87" t="s">
        <v>117</v>
      </c>
      <c r="C81" s="87" t="s">
        <v>86</v>
      </c>
      <c r="D81" s="34">
        <v>1</v>
      </c>
      <c r="E81" s="16"/>
      <c r="F81" s="16"/>
    </row>
    <row r="82" spans="1:8" ht="13.5" thickBot="1">
      <c r="A82" s="10"/>
      <c r="B82" s="89" t="s">
        <v>118</v>
      </c>
      <c r="C82" s="91" t="s">
        <v>8</v>
      </c>
      <c r="D82" s="92">
        <v>699.30899999999997</v>
      </c>
      <c r="E82" s="16"/>
      <c r="F82" s="16"/>
    </row>
    <row r="83" spans="1:8" ht="13.5" thickBot="1">
      <c r="A83" s="10"/>
      <c r="B83" s="52" t="s">
        <v>81</v>
      </c>
      <c r="E83" s="16"/>
      <c r="F83" s="16"/>
    </row>
    <row r="84" spans="1:8" ht="13.5" thickTop="1">
      <c r="A84" s="10"/>
      <c r="B84" s="13" t="s">
        <v>83</v>
      </c>
      <c r="C84" s="14" t="s">
        <v>32</v>
      </c>
      <c r="D84" s="36">
        <v>30</v>
      </c>
      <c r="E84" s="16"/>
      <c r="F84" s="16"/>
    </row>
    <row r="85" spans="1:8">
      <c r="A85" s="10"/>
      <c r="B85" s="5" t="s">
        <v>87</v>
      </c>
      <c r="C85" s="14" t="s">
        <v>32</v>
      </c>
      <c r="D85" s="36">
        <v>30</v>
      </c>
      <c r="E85" s="16"/>
      <c r="F85" s="16"/>
    </row>
    <row r="86" spans="1:8">
      <c r="A86" s="10"/>
      <c r="B86" s="5" t="s">
        <v>84</v>
      </c>
      <c r="C86" s="14" t="s">
        <v>32</v>
      </c>
      <c r="D86" s="35">
        <v>65</v>
      </c>
      <c r="E86" s="16"/>
      <c r="F86" s="16"/>
      <c r="H86" s="26"/>
    </row>
    <row r="87" spans="1:8" ht="13.5" thickBot="1">
      <c r="A87" s="10"/>
      <c r="B87" s="15"/>
      <c r="C87" s="14"/>
      <c r="D87" s="31"/>
      <c r="E87" s="16"/>
      <c r="F87" s="16"/>
    </row>
    <row r="88" spans="1:8" ht="13.5" thickBot="1">
      <c r="A88" s="10"/>
      <c r="B88" s="54" t="s">
        <v>80</v>
      </c>
      <c r="C88" s="14"/>
      <c r="D88" s="31"/>
      <c r="E88" s="16"/>
      <c r="F88" s="16"/>
    </row>
    <row r="89" spans="1:8">
      <c r="A89" s="10"/>
      <c r="B89" s="53" t="s">
        <v>79</v>
      </c>
      <c r="C89" s="14"/>
      <c r="D89" s="36"/>
      <c r="E89" s="16"/>
      <c r="F89" s="16"/>
    </row>
    <row r="90" spans="1:8" ht="25.5">
      <c r="A90" s="10"/>
      <c r="B90" s="68" t="s">
        <v>105</v>
      </c>
      <c r="C90" s="14" t="s">
        <v>8</v>
      </c>
      <c r="D90" s="36">
        <v>50.440200000000004</v>
      </c>
      <c r="E90" s="16"/>
      <c r="F90" s="16"/>
    </row>
    <row r="91" spans="1:8" ht="38.25">
      <c r="A91" s="10"/>
      <c r="B91" s="71" t="s">
        <v>29</v>
      </c>
      <c r="C91" s="14" t="s">
        <v>8</v>
      </c>
      <c r="D91" s="36">
        <f>620.5292/10.76</f>
        <v>57.669999999999995</v>
      </c>
      <c r="E91" s="16"/>
      <c r="F91" s="16"/>
    </row>
    <row r="92" spans="1:8">
      <c r="A92" s="10"/>
      <c r="B92" s="25" t="s">
        <v>21</v>
      </c>
      <c r="C92" s="14"/>
      <c r="D92" s="36"/>
      <c r="E92" s="16"/>
      <c r="F92" s="16"/>
    </row>
    <row r="93" spans="1:8">
      <c r="A93" s="10"/>
      <c r="B93" s="13" t="s">
        <v>82</v>
      </c>
      <c r="C93" s="14" t="s">
        <v>8</v>
      </c>
      <c r="D93" s="36">
        <v>150</v>
      </c>
      <c r="E93" s="16"/>
      <c r="F93" s="16"/>
    </row>
    <row r="94" spans="1:8">
      <c r="A94" s="10"/>
      <c r="B94" s="48" t="s">
        <v>9</v>
      </c>
      <c r="C94" s="14"/>
      <c r="D94" s="31"/>
      <c r="E94" s="16"/>
      <c r="F94" s="16"/>
    </row>
    <row r="95" spans="1:8">
      <c r="A95" s="10"/>
      <c r="B95" s="15" t="s">
        <v>106</v>
      </c>
      <c r="C95" s="14" t="s">
        <v>8</v>
      </c>
      <c r="D95" s="31">
        <f>180*4</f>
        <v>720</v>
      </c>
      <c r="E95" s="16"/>
      <c r="F95" s="16"/>
    </row>
    <row r="96" spans="1:8">
      <c r="A96" s="10"/>
      <c r="B96" s="72" t="s">
        <v>97</v>
      </c>
      <c r="C96" s="73"/>
      <c r="D96" s="74"/>
      <c r="E96" s="16"/>
      <c r="F96" s="16"/>
    </row>
    <row r="97" spans="1:6">
      <c r="A97" s="10"/>
      <c r="B97" s="75" t="s">
        <v>98</v>
      </c>
      <c r="C97" s="76" t="s">
        <v>99</v>
      </c>
      <c r="D97" s="77">
        <v>16</v>
      </c>
      <c r="E97" s="16"/>
      <c r="F97" s="16"/>
    </row>
    <row r="98" spans="1:6">
      <c r="A98" s="10"/>
      <c r="B98" s="75" t="s">
        <v>100</v>
      </c>
      <c r="C98" s="76" t="s">
        <v>99</v>
      </c>
      <c r="D98" s="78">
        <v>1</v>
      </c>
      <c r="E98" s="16"/>
      <c r="F98" s="16"/>
    </row>
    <row r="99" spans="1:6">
      <c r="A99" s="10"/>
      <c r="B99" s="75" t="s">
        <v>101</v>
      </c>
      <c r="C99" s="76" t="s">
        <v>86</v>
      </c>
      <c r="D99" s="78">
        <v>1</v>
      </c>
      <c r="E99" s="16"/>
      <c r="F99" s="16"/>
    </row>
    <row r="100" spans="1:6">
      <c r="A100" s="10"/>
      <c r="B100" s="75" t="s">
        <v>102</v>
      </c>
      <c r="C100" s="76" t="s">
        <v>99</v>
      </c>
      <c r="D100" s="78">
        <v>1</v>
      </c>
      <c r="E100" s="16"/>
      <c r="F100" s="16"/>
    </row>
    <row r="101" spans="1:6">
      <c r="A101" s="10"/>
      <c r="B101" s="79" t="s">
        <v>107</v>
      </c>
      <c r="C101" s="80"/>
      <c r="D101" s="81"/>
      <c r="E101" s="16"/>
      <c r="F101" s="16"/>
    </row>
    <row r="102" spans="1:6">
      <c r="A102" s="10"/>
      <c r="B102" s="82" t="s">
        <v>124</v>
      </c>
      <c r="C102" s="83" t="s">
        <v>37</v>
      </c>
      <c r="D102" s="81">
        <v>8.9</v>
      </c>
      <c r="E102" s="16"/>
      <c r="F102" s="16"/>
    </row>
    <row r="103" spans="1:6">
      <c r="A103" s="10"/>
      <c r="B103" s="82" t="s">
        <v>108</v>
      </c>
      <c r="C103" s="83" t="s">
        <v>37</v>
      </c>
      <c r="D103" s="81">
        <v>2.95</v>
      </c>
      <c r="E103" s="16"/>
      <c r="F103" s="16"/>
    </row>
    <row r="104" spans="1:6">
      <c r="A104" s="10"/>
      <c r="B104" s="84" t="s">
        <v>109</v>
      </c>
      <c r="C104" s="83" t="s">
        <v>68</v>
      </c>
      <c r="D104" s="81">
        <v>3.5600000000000005</v>
      </c>
      <c r="E104" s="16"/>
      <c r="F104" s="16"/>
    </row>
    <row r="105" spans="1:6">
      <c r="A105" s="10"/>
      <c r="B105" s="84" t="s">
        <v>110</v>
      </c>
      <c r="C105" s="83" t="s">
        <v>68</v>
      </c>
      <c r="D105" s="81">
        <v>3.5600000000000005</v>
      </c>
      <c r="E105" s="16"/>
      <c r="F105" s="16"/>
    </row>
    <row r="106" spans="1:6">
      <c r="A106" s="10"/>
      <c r="B106" s="94" t="s">
        <v>112</v>
      </c>
      <c r="C106" s="76"/>
      <c r="D106" s="78"/>
      <c r="E106" s="16"/>
      <c r="F106" s="16"/>
    </row>
    <row r="107" spans="1:6">
      <c r="A107" s="10"/>
      <c r="B107" s="13" t="s">
        <v>120</v>
      </c>
      <c r="C107" s="14" t="s">
        <v>111</v>
      </c>
      <c r="D107" s="90">
        <v>50</v>
      </c>
      <c r="E107" s="16"/>
      <c r="F107" s="16"/>
    </row>
    <row r="108" spans="1:6">
      <c r="A108" s="10"/>
      <c r="B108" s="13" t="s">
        <v>121</v>
      </c>
      <c r="C108" s="14" t="s">
        <v>111</v>
      </c>
      <c r="D108" s="90">
        <v>25</v>
      </c>
      <c r="E108" s="16"/>
      <c r="F108" s="16"/>
    </row>
    <row r="109" spans="1:6">
      <c r="A109" s="10"/>
      <c r="B109" s="13" t="s">
        <v>122</v>
      </c>
      <c r="C109" s="14" t="s">
        <v>111</v>
      </c>
      <c r="D109" s="90">
        <v>15</v>
      </c>
      <c r="E109" s="16"/>
      <c r="F109" s="16"/>
    </row>
    <row r="110" spans="1:6">
      <c r="A110" s="10"/>
      <c r="B110" s="13" t="s">
        <v>123</v>
      </c>
      <c r="C110" s="14" t="s">
        <v>111</v>
      </c>
      <c r="D110" s="90">
        <v>8</v>
      </c>
      <c r="E110" s="16"/>
      <c r="F110" s="16"/>
    </row>
    <row r="111" spans="1:6">
      <c r="A111" s="10"/>
      <c r="B111" s="13" t="s">
        <v>119</v>
      </c>
      <c r="C111" s="14" t="s">
        <v>111</v>
      </c>
      <c r="D111" s="90">
        <v>30</v>
      </c>
      <c r="E111" s="16"/>
      <c r="F111" s="16"/>
    </row>
    <row r="112" spans="1:6">
      <c r="A112" s="10"/>
      <c r="B112" s="93"/>
      <c r="C112" s="85"/>
      <c r="D112" s="86"/>
      <c r="E112" s="86"/>
      <c r="F112" s="86"/>
    </row>
    <row r="113" spans="1:6" ht="13.5" thickBot="1">
      <c r="A113" s="10"/>
      <c r="B113" s="15"/>
      <c r="C113" s="14"/>
      <c r="D113" s="31"/>
      <c r="E113" s="16"/>
      <c r="F113" s="16"/>
    </row>
    <row r="114" spans="1:6" ht="15.75" customHeight="1" thickBot="1">
      <c r="A114" s="10"/>
      <c r="B114" s="15"/>
      <c r="C114" s="95" t="s">
        <v>59</v>
      </c>
      <c r="D114" s="96"/>
      <c r="E114" s="96"/>
      <c r="F114" s="55">
        <f>SUM(F13:F113)</f>
        <v>0</v>
      </c>
    </row>
    <row r="115" spans="1:6">
      <c r="A115" s="10"/>
      <c r="B115" s="15"/>
      <c r="C115" s="14"/>
      <c r="D115" s="31"/>
      <c r="E115" s="16"/>
      <c r="F115" s="16"/>
    </row>
    <row r="116" spans="1:6" ht="13.5" thickBot="1">
      <c r="A116" s="10"/>
      <c r="B116" s="15"/>
      <c r="C116" s="14"/>
      <c r="D116" s="31"/>
      <c r="E116" s="16"/>
      <c r="F116" s="16"/>
    </row>
    <row r="117" spans="1:6" ht="13.5" thickBot="1">
      <c r="A117" s="10"/>
      <c r="B117" s="51" t="s">
        <v>7</v>
      </c>
      <c r="C117" s="14"/>
      <c r="D117" s="31"/>
      <c r="E117" s="16"/>
      <c r="F117" s="16"/>
    </row>
    <row r="118" spans="1:6" ht="13.5" thickTop="1">
      <c r="A118" s="10"/>
      <c r="B118" s="15" t="s">
        <v>6</v>
      </c>
      <c r="C118" s="14"/>
      <c r="D118" s="60">
        <v>0.1</v>
      </c>
      <c r="E118" s="16"/>
      <c r="F118" s="16">
        <f>ROUND(F114*D118,2)</f>
        <v>0</v>
      </c>
    </row>
    <row r="119" spans="1:6">
      <c r="A119" s="10"/>
      <c r="B119" s="15" t="s">
        <v>5</v>
      </c>
      <c r="C119" s="14"/>
      <c r="D119" s="60">
        <v>0.04</v>
      </c>
      <c r="E119" s="16"/>
      <c r="F119" s="16">
        <f>ROUND(F114*D119,2)</f>
        <v>0</v>
      </c>
    </row>
    <row r="120" spans="1:6">
      <c r="A120" s="10"/>
      <c r="B120" s="15" t="s">
        <v>4</v>
      </c>
      <c r="C120" s="14"/>
      <c r="D120" s="60">
        <v>0.04</v>
      </c>
      <c r="E120" s="16"/>
      <c r="F120" s="16">
        <f>ROUND(D120*F114,2)</f>
        <v>0</v>
      </c>
    </row>
    <row r="121" spans="1:6">
      <c r="A121" s="10"/>
      <c r="B121" s="15" t="s">
        <v>3</v>
      </c>
      <c r="C121" s="14"/>
      <c r="D121" s="60">
        <v>0.01</v>
      </c>
      <c r="E121" s="16"/>
      <c r="F121" s="16">
        <f>ROUND(F114*D121,2)</f>
        <v>0</v>
      </c>
    </row>
    <row r="122" spans="1:6">
      <c r="A122" s="10"/>
      <c r="B122" s="15" t="s">
        <v>57</v>
      </c>
      <c r="C122" s="14"/>
      <c r="D122" s="60">
        <v>4.4999999999999998E-2</v>
      </c>
      <c r="E122" s="43"/>
      <c r="F122" s="16">
        <f>ROUND(F114*D122,2)</f>
        <v>0</v>
      </c>
    </row>
    <row r="123" spans="1:6">
      <c r="A123" s="10"/>
      <c r="B123" s="15" t="s">
        <v>58</v>
      </c>
      <c r="C123" s="14"/>
      <c r="D123" s="60">
        <v>0.05</v>
      </c>
      <c r="E123" s="43"/>
      <c r="F123" s="16">
        <f>ROUND(F114*D123,2)</f>
        <v>0</v>
      </c>
    </row>
    <row r="124" spans="1:6">
      <c r="A124" s="10"/>
      <c r="B124" s="15" t="s">
        <v>2</v>
      </c>
      <c r="C124" s="14"/>
      <c r="D124" s="60">
        <v>1E-3</v>
      </c>
      <c r="E124" s="16"/>
      <c r="F124" s="16">
        <f>ROUND(F114*D124,2)</f>
        <v>0</v>
      </c>
    </row>
    <row r="125" spans="1:6">
      <c r="A125" s="10"/>
      <c r="B125" s="15" t="s">
        <v>1</v>
      </c>
      <c r="C125" s="14"/>
      <c r="D125" s="60">
        <v>0.18</v>
      </c>
      <c r="E125" s="16"/>
      <c r="F125" s="16">
        <f>ROUND(F118*D125,2)</f>
        <v>0</v>
      </c>
    </row>
    <row r="126" spans="1:6" ht="13.5" thickBot="1">
      <c r="A126" s="10"/>
      <c r="B126" s="15"/>
      <c r="C126" s="14"/>
      <c r="D126" s="31"/>
      <c r="E126" s="16"/>
      <c r="F126" s="16"/>
    </row>
    <row r="127" spans="1:6" ht="15.75" customHeight="1" thickBot="1">
      <c r="A127" s="10"/>
      <c r="B127" s="15"/>
      <c r="C127" s="95" t="s">
        <v>60</v>
      </c>
      <c r="D127" s="96"/>
      <c r="E127" s="96"/>
      <c r="F127" s="55">
        <f>SUM(F118:F126)</f>
        <v>0</v>
      </c>
    </row>
    <row r="128" spans="1:6">
      <c r="B128" s="9"/>
      <c r="C128" s="7"/>
      <c r="D128" s="37"/>
      <c r="E128" s="44"/>
      <c r="F128" s="44"/>
    </row>
    <row r="129" spans="1:6" ht="13.5" thickBot="1">
      <c r="B129" s="9"/>
      <c r="C129" s="7"/>
      <c r="D129" s="37"/>
      <c r="E129" s="44"/>
      <c r="F129" s="44"/>
    </row>
    <row r="130" spans="1:6" ht="15.75" customHeight="1" thickBot="1">
      <c r="A130" s="10"/>
      <c r="B130" s="15"/>
      <c r="C130" s="97" t="s">
        <v>61</v>
      </c>
      <c r="D130" s="98"/>
      <c r="E130" s="98"/>
      <c r="F130" s="56">
        <f>+F114+F127</f>
        <v>0</v>
      </c>
    </row>
    <row r="131" spans="1:6">
      <c r="B131" s="9"/>
      <c r="C131" s="7"/>
      <c r="D131" s="37"/>
      <c r="E131" s="44"/>
      <c r="F131" s="44"/>
    </row>
    <row r="132" spans="1:6">
      <c r="B132" s="9"/>
      <c r="C132" s="7"/>
      <c r="D132" s="37"/>
      <c r="E132" s="44"/>
      <c r="F132" s="44"/>
    </row>
    <row r="133" spans="1:6" ht="15">
      <c r="A133" s="61"/>
      <c r="B133" s="62" t="s">
        <v>90</v>
      </c>
      <c r="C133" s="62"/>
      <c r="D133" s="62"/>
    </row>
    <row r="134" spans="1:6" ht="15">
      <c r="A134" s="61"/>
      <c r="B134" s="63"/>
      <c r="C134" s="63"/>
      <c r="D134" s="63"/>
    </row>
    <row r="135" spans="1:6" ht="15">
      <c r="A135" s="61"/>
      <c r="B135" s="64" t="s">
        <v>91</v>
      </c>
      <c r="C135" s="64"/>
      <c r="D135" s="64"/>
    </row>
    <row r="136" spans="1:6" ht="15">
      <c r="A136" s="61"/>
      <c r="B136" s="7"/>
      <c r="D136" s="65"/>
      <c r="E136" s="66"/>
      <c r="F136" s="67"/>
    </row>
    <row r="137" spans="1:6" ht="15">
      <c r="A137" s="61"/>
      <c r="B137" s="9"/>
      <c r="D137" s="65"/>
      <c r="E137" s="66"/>
      <c r="F137" s="67"/>
    </row>
    <row r="138" spans="1:6" ht="15">
      <c r="A138" s="61"/>
      <c r="B138" s="7"/>
      <c r="D138" s="65"/>
      <c r="E138" s="66"/>
      <c r="F138" s="67"/>
    </row>
  </sheetData>
  <sheetProtection selectLockedCells="1"/>
  <mergeCells count="12">
    <mergeCell ref="A1:F1"/>
    <mergeCell ref="A4:F4"/>
    <mergeCell ref="A5:F5"/>
    <mergeCell ref="C6:F6"/>
    <mergeCell ref="C7:F7"/>
    <mergeCell ref="C127:E127"/>
    <mergeCell ref="C130:E130"/>
    <mergeCell ref="C114:E114"/>
    <mergeCell ref="A10:A11"/>
    <mergeCell ref="B10:B11"/>
    <mergeCell ref="C10:C11"/>
    <mergeCell ref="D10:D11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Baitoita</vt:lpstr>
      <vt:lpstr>Baitoita!Print_Titles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Valdez</dc:creator>
  <cp:lastModifiedBy>Gregorio Valdez</cp:lastModifiedBy>
  <cp:lastPrinted>2019-06-21T15:31:00Z</cp:lastPrinted>
  <dcterms:created xsi:type="dcterms:W3CDTF">2015-10-12T18:05:32Z</dcterms:created>
  <dcterms:modified xsi:type="dcterms:W3CDTF">2019-06-21T15:31:06Z</dcterms:modified>
</cp:coreProperties>
</file>